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M877" i="3" l="1"/>
  <c r="N877" i="3"/>
  <c r="O877" i="3"/>
  <c r="P877" i="3"/>
  <c r="BN877" i="3" s="1"/>
  <c r="Q877" i="3"/>
  <c r="R877" i="3"/>
  <c r="S877" i="3"/>
  <c r="T877" i="3"/>
  <c r="BM877" i="3" s="1"/>
  <c r="U877" i="3"/>
  <c r="V877" i="3"/>
  <c r="W877" i="3"/>
  <c r="X877" i="3"/>
  <c r="Y877" i="3"/>
  <c r="Z877" i="3"/>
  <c r="AA877" i="3"/>
  <c r="AB877" i="3"/>
  <c r="AC877" i="3"/>
  <c r="AD877" i="3"/>
  <c r="AE877" i="3"/>
  <c r="AF877" i="3"/>
  <c r="AG877" i="3"/>
  <c r="AH877" i="3"/>
  <c r="AI877" i="3"/>
  <c r="AJ877" i="3"/>
  <c r="AK877" i="3"/>
  <c r="AL877" i="3"/>
  <c r="AM877" i="3"/>
  <c r="AN877" i="3"/>
  <c r="AO877" i="3"/>
  <c r="AP877" i="3"/>
  <c r="AQ877" i="3"/>
  <c r="AR877" i="3"/>
  <c r="AS877" i="3"/>
  <c r="AT877" i="3"/>
  <c r="AU877" i="3"/>
  <c r="AV877" i="3"/>
  <c r="AW877" i="3"/>
  <c r="AX877" i="3"/>
  <c r="AY877" i="3"/>
  <c r="AZ877" i="3"/>
  <c r="BA877" i="3"/>
  <c r="BB877" i="3"/>
  <c r="BC877" i="3"/>
  <c r="BD877" i="3"/>
  <c r="BE877" i="3"/>
  <c r="BF877" i="3"/>
  <c r="BG877" i="3"/>
  <c r="BH877" i="3"/>
  <c r="BI877" i="3"/>
  <c r="BL877" i="3"/>
  <c r="M878" i="3"/>
  <c r="N878" i="3"/>
  <c r="O878" i="3"/>
  <c r="P878" i="3"/>
  <c r="Q878" i="3"/>
  <c r="R878" i="3"/>
  <c r="BL878" i="3" s="1"/>
  <c r="S878" i="3"/>
  <c r="T878" i="3"/>
  <c r="U878" i="3"/>
  <c r="V878" i="3"/>
  <c r="BK878" i="3" s="1"/>
  <c r="W878" i="3"/>
  <c r="X878" i="3"/>
  <c r="Y878" i="3"/>
  <c r="Z878" i="3"/>
  <c r="AA878" i="3"/>
  <c r="AB878" i="3"/>
  <c r="AC878" i="3"/>
  <c r="AD878" i="3"/>
  <c r="AE878" i="3"/>
  <c r="AF878" i="3"/>
  <c r="AG878" i="3"/>
  <c r="AH878" i="3"/>
  <c r="AI878" i="3"/>
  <c r="AJ878" i="3"/>
  <c r="AK878" i="3"/>
  <c r="AL878" i="3"/>
  <c r="AM878" i="3"/>
  <c r="AN878" i="3"/>
  <c r="AO878" i="3"/>
  <c r="AP878" i="3"/>
  <c r="AQ878" i="3"/>
  <c r="AR878" i="3"/>
  <c r="AS878" i="3"/>
  <c r="AT878" i="3"/>
  <c r="AU878" i="3"/>
  <c r="AV878" i="3"/>
  <c r="AW878" i="3"/>
  <c r="AX878" i="3"/>
  <c r="AY878" i="3"/>
  <c r="AZ878" i="3"/>
  <c r="BA878" i="3"/>
  <c r="BB878" i="3"/>
  <c r="BC878" i="3"/>
  <c r="BD878" i="3"/>
  <c r="BE878" i="3"/>
  <c r="BF878" i="3"/>
  <c r="BG878" i="3"/>
  <c r="BH878" i="3"/>
  <c r="BI878" i="3"/>
  <c r="BJ878" i="3"/>
  <c r="BN878" i="3"/>
  <c r="M879" i="3"/>
  <c r="N879" i="3"/>
  <c r="O879" i="3"/>
  <c r="P879" i="3"/>
  <c r="BN879" i="3" s="1"/>
  <c r="Q879" i="3"/>
  <c r="R879" i="3"/>
  <c r="S879" i="3"/>
  <c r="T879" i="3"/>
  <c r="BM879" i="3" s="1"/>
  <c r="U879" i="3"/>
  <c r="V879" i="3"/>
  <c r="W879" i="3"/>
  <c r="X879" i="3"/>
  <c r="Y879" i="3"/>
  <c r="Z879" i="3"/>
  <c r="AA879" i="3"/>
  <c r="AB879" i="3"/>
  <c r="AC879" i="3"/>
  <c r="AD879" i="3"/>
  <c r="AE879" i="3"/>
  <c r="AF879" i="3"/>
  <c r="AG879" i="3"/>
  <c r="AH879" i="3"/>
  <c r="AI879" i="3"/>
  <c r="AJ879" i="3"/>
  <c r="AK879" i="3"/>
  <c r="AL879" i="3"/>
  <c r="AM879" i="3"/>
  <c r="AN879" i="3"/>
  <c r="AO879" i="3"/>
  <c r="AP879" i="3"/>
  <c r="AQ879" i="3"/>
  <c r="AR879" i="3"/>
  <c r="AS879" i="3"/>
  <c r="AT879" i="3"/>
  <c r="AU879" i="3"/>
  <c r="AV879" i="3"/>
  <c r="AW879" i="3"/>
  <c r="AX879" i="3"/>
  <c r="AY879" i="3"/>
  <c r="AZ879" i="3"/>
  <c r="BA879" i="3"/>
  <c r="BB879" i="3"/>
  <c r="BC879" i="3"/>
  <c r="BD879" i="3"/>
  <c r="BE879" i="3"/>
  <c r="BF879" i="3"/>
  <c r="BG879" i="3"/>
  <c r="BH879" i="3"/>
  <c r="BI879" i="3"/>
  <c r="BL879" i="3"/>
  <c r="M880" i="3"/>
  <c r="N880" i="3"/>
  <c r="O880" i="3"/>
  <c r="P880" i="3"/>
  <c r="Q880" i="3"/>
  <c r="R880" i="3"/>
  <c r="BL880" i="3" s="1"/>
  <c r="S880" i="3"/>
  <c r="T880" i="3"/>
  <c r="U880" i="3"/>
  <c r="V880" i="3"/>
  <c r="BK880" i="3" s="1"/>
  <c r="W880" i="3"/>
  <c r="X880" i="3"/>
  <c r="Y880" i="3"/>
  <c r="Z880" i="3"/>
  <c r="AA880" i="3"/>
  <c r="AB880" i="3"/>
  <c r="AC880" i="3"/>
  <c r="AD880" i="3"/>
  <c r="AE880" i="3"/>
  <c r="AF880" i="3"/>
  <c r="AG880" i="3"/>
  <c r="AH880" i="3"/>
  <c r="AI880" i="3"/>
  <c r="AJ880" i="3"/>
  <c r="AK880" i="3"/>
  <c r="AL880" i="3"/>
  <c r="AM880" i="3"/>
  <c r="AN880" i="3"/>
  <c r="AO880" i="3"/>
  <c r="AP880" i="3"/>
  <c r="AQ880" i="3"/>
  <c r="AR880" i="3"/>
  <c r="AS880" i="3"/>
  <c r="AT880" i="3"/>
  <c r="AU880" i="3"/>
  <c r="AV880" i="3"/>
  <c r="AW880" i="3"/>
  <c r="AX880" i="3"/>
  <c r="AY880" i="3"/>
  <c r="AZ880" i="3"/>
  <c r="BA880" i="3"/>
  <c r="BB880" i="3"/>
  <c r="BC880" i="3"/>
  <c r="BD880" i="3"/>
  <c r="BE880" i="3"/>
  <c r="BF880" i="3"/>
  <c r="BG880" i="3"/>
  <c r="BH880" i="3"/>
  <c r="BI880" i="3"/>
  <c r="BJ880" i="3"/>
  <c r="BN880" i="3"/>
  <c r="M881" i="3"/>
  <c r="N881" i="3"/>
  <c r="O881" i="3"/>
  <c r="P881" i="3"/>
  <c r="BN881" i="3" s="1"/>
  <c r="Q881" i="3"/>
  <c r="R881" i="3"/>
  <c r="S881" i="3"/>
  <c r="T881" i="3"/>
  <c r="BM881" i="3" s="1"/>
  <c r="U881" i="3"/>
  <c r="V881" i="3"/>
  <c r="W881" i="3"/>
  <c r="X881" i="3"/>
  <c r="Y881" i="3"/>
  <c r="Z881" i="3"/>
  <c r="AA881" i="3"/>
  <c r="AB881" i="3"/>
  <c r="AC881" i="3"/>
  <c r="AD881" i="3"/>
  <c r="AE881" i="3"/>
  <c r="AF881" i="3"/>
  <c r="AG881" i="3"/>
  <c r="AH881" i="3"/>
  <c r="AI881" i="3"/>
  <c r="AJ881" i="3"/>
  <c r="AK881" i="3"/>
  <c r="AL881" i="3"/>
  <c r="AM881" i="3"/>
  <c r="AN881" i="3"/>
  <c r="AO881" i="3"/>
  <c r="AP881" i="3"/>
  <c r="AQ881" i="3"/>
  <c r="AR881" i="3"/>
  <c r="AS881" i="3"/>
  <c r="AT881" i="3"/>
  <c r="AU881" i="3"/>
  <c r="AV881" i="3"/>
  <c r="AW881" i="3"/>
  <c r="AX881" i="3"/>
  <c r="AY881" i="3"/>
  <c r="AZ881" i="3"/>
  <c r="BA881" i="3"/>
  <c r="BB881" i="3"/>
  <c r="BC881" i="3"/>
  <c r="BD881" i="3"/>
  <c r="BE881" i="3"/>
  <c r="BF881" i="3"/>
  <c r="BG881" i="3"/>
  <c r="BH881" i="3"/>
  <c r="BI881" i="3"/>
  <c r="BL881" i="3"/>
  <c r="M882" i="3"/>
  <c r="N882" i="3"/>
  <c r="O882" i="3"/>
  <c r="P882" i="3"/>
  <c r="Q882" i="3"/>
  <c r="R882" i="3"/>
  <c r="BL882" i="3" s="1"/>
  <c r="S882" i="3"/>
  <c r="T882" i="3"/>
  <c r="U882" i="3"/>
  <c r="V882" i="3"/>
  <c r="BK882" i="3" s="1"/>
  <c r="W882" i="3"/>
  <c r="X882" i="3"/>
  <c r="Y882" i="3"/>
  <c r="Z882" i="3"/>
  <c r="AA882" i="3"/>
  <c r="AB882" i="3"/>
  <c r="AC882" i="3"/>
  <c r="AD882" i="3"/>
  <c r="AE882" i="3"/>
  <c r="AF882" i="3"/>
  <c r="AG882" i="3"/>
  <c r="AH882" i="3"/>
  <c r="AI882" i="3"/>
  <c r="AJ882" i="3"/>
  <c r="AK882" i="3"/>
  <c r="AL882" i="3"/>
  <c r="AM882" i="3"/>
  <c r="AN882" i="3"/>
  <c r="AO882" i="3"/>
  <c r="AP882" i="3"/>
  <c r="AQ882" i="3"/>
  <c r="AR882" i="3"/>
  <c r="AS882" i="3"/>
  <c r="AT882" i="3"/>
  <c r="AU882" i="3"/>
  <c r="AV882" i="3"/>
  <c r="AW882" i="3"/>
  <c r="AX882" i="3"/>
  <c r="AY882" i="3"/>
  <c r="AZ882" i="3"/>
  <c r="BA882" i="3"/>
  <c r="BB882" i="3"/>
  <c r="BC882" i="3"/>
  <c r="BD882" i="3"/>
  <c r="BE882" i="3"/>
  <c r="BF882" i="3"/>
  <c r="BG882" i="3"/>
  <c r="BH882" i="3"/>
  <c r="BI882" i="3"/>
  <c r="BJ882" i="3"/>
  <c r="BN882" i="3"/>
  <c r="M883" i="3"/>
  <c r="N883" i="3"/>
  <c r="O883" i="3"/>
  <c r="P883" i="3"/>
  <c r="BN883" i="3" s="1"/>
  <c r="Q883" i="3"/>
  <c r="R883" i="3"/>
  <c r="S883" i="3"/>
  <c r="T883" i="3"/>
  <c r="BM883" i="3" s="1"/>
  <c r="U883" i="3"/>
  <c r="V883" i="3"/>
  <c r="W883" i="3"/>
  <c r="X883" i="3"/>
  <c r="Y883" i="3"/>
  <c r="Z883" i="3"/>
  <c r="AA883" i="3"/>
  <c r="AB883" i="3"/>
  <c r="AC883" i="3"/>
  <c r="AD883" i="3"/>
  <c r="AE883" i="3"/>
  <c r="AF883" i="3"/>
  <c r="AG883" i="3"/>
  <c r="AH883" i="3"/>
  <c r="AI883" i="3"/>
  <c r="AJ883" i="3"/>
  <c r="AK883" i="3"/>
  <c r="AL883" i="3"/>
  <c r="AM883" i="3"/>
  <c r="AN883" i="3"/>
  <c r="AO883" i="3"/>
  <c r="AP883" i="3"/>
  <c r="AQ883" i="3"/>
  <c r="AR883" i="3"/>
  <c r="AS883" i="3"/>
  <c r="AT883" i="3"/>
  <c r="AU883" i="3"/>
  <c r="AV883" i="3"/>
  <c r="AW883" i="3"/>
  <c r="AX883" i="3"/>
  <c r="AY883" i="3"/>
  <c r="AZ883" i="3"/>
  <c r="BA883" i="3"/>
  <c r="BB883" i="3"/>
  <c r="BC883" i="3"/>
  <c r="BD883" i="3"/>
  <c r="BE883" i="3"/>
  <c r="BF883" i="3"/>
  <c r="BG883" i="3"/>
  <c r="BH883" i="3"/>
  <c r="BI883" i="3"/>
  <c r="BL883" i="3"/>
  <c r="M884" i="3"/>
  <c r="N884" i="3"/>
  <c r="O884" i="3"/>
  <c r="P884" i="3"/>
  <c r="Q884" i="3"/>
  <c r="R884" i="3"/>
  <c r="BL884" i="3" s="1"/>
  <c r="S884" i="3"/>
  <c r="T884" i="3"/>
  <c r="U884" i="3"/>
  <c r="V884" i="3"/>
  <c r="BK884" i="3" s="1"/>
  <c r="W884" i="3"/>
  <c r="X884" i="3"/>
  <c r="Y884" i="3"/>
  <c r="Z884" i="3"/>
  <c r="AA884" i="3"/>
  <c r="AB884" i="3"/>
  <c r="AC884" i="3"/>
  <c r="AD884" i="3"/>
  <c r="AE884" i="3"/>
  <c r="AF884" i="3"/>
  <c r="AG884" i="3"/>
  <c r="AH884" i="3"/>
  <c r="AI884" i="3"/>
  <c r="AJ884" i="3"/>
  <c r="AK884" i="3"/>
  <c r="AL884" i="3"/>
  <c r="AM884" i="3"/>
  <c r="AN884" i="3"/>
  <c r="AO884" i="3"/>
  <c r="AP884" i="3"/>
  <c r="AQ884" i="3"/>
  <c r="AR884" i="3"/>
  <c r="AS884" i="3"/>
  <c r="AT884" i="3"/>
  <c r="AU884" i="3"/>
  <c r="AV884" i="3"/>
  <c r="AW884" i="3"/>
  <c r="AX884" i="3"/>
  <c r="AY884" i="3"/>
  <c r="AZ884" i="3"/>
  <c r="BA884" i="3"/>
  <c r="BB884" i="3"/>
  <c r="BC884" i="3"/>
  <c r="BD884" i="3"/>
  <c r="BE884" i="3"/>
  <c r="BF884" i="3"/>
  <c r="BG884" i="3"/>
  <c r="BH884" i="3"/>
  <c r="BI884" i="3"/>
  <c r="BJ884" i="3"/>
  <c r="BN884" i="3"/>
  <c r="M885" i="3"/>
  <c r="N885" i="3"/>
  <c r="O885" i="3"/>
  <c r="P885" i="3"/>
  <c r="BN885" i="3" s="1"/>
  <c r="Q885" i="3"/>
  <c r="R885" i="3"/>
  <c r="S885" i="3"/>
  <c r="T885" i="3"/>
  <c r="BM885" i="3" s="1"/>
  <c r="U885" i="3"/>
  <c r="V885" i="3"/>
  <c r="W885" i="3"/>
  <c r="X885" i="3"/>
  <c r="Y885" i="3"/>
  <c r="Z885" i="3"/>
  <c r="AA885" i="3"/>
  <c r="AB885" i="3"/>
  <c r="AC885" i="3"/>
  <c r="AD885" i="3"/>
  <c r="AE885" i="3"/>
  <c r="AF885" i="3"/>
  <c r="AG885" i="3"/>
  <c r="AH885" i="3"/>
  <c r="AI885" i="3"/>
  <c r="AJ885" i="3"/>
  <c r="AK885" i="3"/>
  <c r="AL885" i="3"/>
  <c r="AM885" i="3"/>
  <c r="AN885" i="3"/>
  <c r="AO885" i="3"/>
  <c r="AP885" i="3"/>
  <c r="AQ885" i="3"/>
  <c r="AR885" i="3"/>
  <c r="AS885" i="3"/>
  <c r="AT885" i="3"/>
  <c r="AU885" i="3"/>
  <c r="AV885" i="3"/>
  <c r="AW885" i="3"/>
  <c r="AX885" i="3"/>
  <c r="AY885" i="3"/>
  <c r="AZ885" i="3"/>
  <c r="BA885" i="3"/>
  <c r="BB885" i="3"/>
  <c r="BC885" i="3"/>
  <c r="BD885" i="3"/>
  <c r="BE885" i="3"/>
  <c r="BF885" i="3"/>
  <c r="BG885" i="3"/>
  <c r="BH885" i="3"/>
  <c r="BI885" i="3"/>
  <c r="BL885" i="3"/>
  <c r="M886" i="3"/>
  <c r="N886" i="3"/>
  <c r="O886" i="3"/>
  <c r="P886" i="3"/>
  <c r="Q886" i="3"/>
  <c r="R886" i="3"/>
  <c r="BL886" i="3" s="1"/>
  <c r="S886" i="3"/>
  <c r="T886" i="3"/>
  <c r="U886" i="3"/>
  <c r="V886" i="3"/>
  <c r="BK886" i="3" s="1"/>
  <c r="W886" i="3"/>
  <c r="X886" i="3"/>
  <c r="Y886" i="3"/>
  <c r="Z886" i="3"/>
  <c r="AA886" i="3"/>
  <c r="AB886" i="3"/>
  <c r="AC886" i="3"/>
  <c r="AD886" i="3"/>
  <c r="AE886" i="3"/>
  <c r="AF886" i="3"/>
  <c r="AG886" i="3"/>
  <c r="AH886" i="3"/>
  <c r="AI886" i="3"/>
  <c r="AJ886" i="3"/>
  <c r="AK886" i="3"/>
  <c r="AL886" i="3"/>
  <c r="AM886" i="3"/>
  <c r="AN886" i="3"/>
  <c r="AO886" i="3"/>
  <c r="AP886" i="3"/>
  <c r="AQ886" i="3"/>
  <c r="AR886" i="3"/>
  <c r="AS886" i="3"/>
  <c r="AT886" i="3"/>
  <c r="AU886" i="3"/>
  <c r="AV886" i="3"/>
  <c r="AW886" i="3"/>
  <c r="AX886" i="3"/>
  <c r="AY886" i="3"/>
  <c r="AZ886" i="3"/>
  <c r="BA886" i="3"/>
  <c r="BB886" i="3"/>
  <c r="BC886" i="3"/>
  <c r="BD886" i="3"/>
  <c r="BE886" i="3"/>
  <c r="BF886" i="3"/>
  <c r="BG886" i="3"/>
  <c r="BH886" i="3"/>
  <c r="BI886" i="3"/>
  <c r="BJ886" i="3"/>
  <c r="BN886" i="3"/>
  <c r="M887" i="3"/>
  <c r="N887" i="3"/>
  <c r="O887" i="3"/>
  <c r="P887" i="3"/>
  <c r="BN887" i="3" s="1"/>
  <c r="Q887" i="3"/>
  <c r="R887" i="3"/>
  <c r="S887" i="3"/>
  <c r="T887" i="3"/>
  <c r="BM887" i="3" s="1"/>
  <c r="U887" i="3"/>
  <c r="V887" i="3"/>
  <c r="W887" i="3"/>
  <c r="X887" i="3"/>
  <c r="Y887" i="3"/>
  <c r="Z887" i="3"/>
  <c r="AA887" i="3"/>
  <c r="AB887" i="3"/>
  <c r="AC887" i="3"/>
  <c r="AD887" i="3"/>
  <c r="AE887" i="3"/>
  <c r="AF887" i="3"/>
  <c r="AG887" i="3"/>
  <c r="AH887" i="3"/>
  <c r="AI887" i="3"/>
  <c r="AJ887" i="3"/>
  <c r="AK887" i="3"/>
  <c r="AL887" i="3"/>
  <c r="AM887" i="3"/>
  <c r="AN887" i="3"/>
  <c r="AO887" i="3"/>
  <c r="AP887" i="3"/>
  <c r="AQ887" i="3"/>
  <c r="AR887" i="3"/>
  <c r="AS887" i="3"/>
  <c r="AT887" i="3"/>
  <c r="AU887" i="3"/>
  <c r="AV887" i="3"/>
  <c r="AW887" i="3"/>
  <c r="AX887" i="3"/>
  <c r="AY887" i="3"/>
  <c r="AZ887" i="3"/>
  <c r="BA887" i="3"/>
  <c r="BB887" i="3"/>
  <c r="BC887" i="3"/>
  <c r="BD887" i="3"/>
  <c r="BE887" i="3"/>
  <c r="BF887" i="3"/>
  <c r="BG887" i="3"/>
  <c r="BH887" i="3"/>
  <c r="BI887" i="3"/>
  <c r="BL887" i="3"/>
  <c r="M888" i="3"/>
  <c r="N888" i="3"/>
  <c r="O888" i="3"/>
  <c r="P888" i="3"/>
  <c r="Q888" i="3"/>
  <c r="R888" i="3"/>
  <c r="BL888" i="3" s="1"/>
  <c r="S888" i="3"/>
  <c r="T888" i="3"/>
  <c r="U888" i="3"/>
  <c r="V888" i="3"/>
  <c r="BK888" i="3" s="1"/>
  <c r="W888" i="3"/>
  <c r="X888" i="3"/>
  <c r="Y888" i="3"/>
  <c r="Z888" i="3"/>
  <c r="AA888" i="3"/>
  <c r="AB888" i="3"/>
  <c r="AC888" i="3"/>
  <c r="AD888" i="3"/>
  <c r="AE888" i="3"/>
  <c r="AF888" i="3"/>
  <c r="AG888" i="3"/>
  <c r="AH888" i="3"/>
  <c r="AI888" i="3"/>
  <c r="AJ888" i="3"/>
  <c r="AK888" i="3"/>
  <c r="AL888" i="3"/>
  <c r="AM888" i="3"/>
  <c r="AN888" i="3"/>
  <c r="AO888" i="3"/>
  <c r="AP888" i="3"/>
  <c r="AQ888" i="3"/>
  <c r="AR888" i="3"/>
  <c r="AS888" i="3"/>
  <c r="AT888" i="3"/>
  <c r="AU888" i="3"/>
  <c r="AV888" i="3"/>
  <c r="AW888" i="3"/>
  <c r="AX888" i="3"/>
  <c r="AY888" i="3"/>
  <c r="AZ888" i="3"/>
  <c r="BA888" i="3"/>
  <c r="BB888" i="3"/>
  <c r="BC888" i="3"/>
  <c r="BD888" i="3"/>
  <c r="BE888" i="3"/>
  <c r="BF888" i="3"/>
  <c r="BG888" i="3"/>
  <c r="BH888" i="3"/>
  <c r="BI888" i="3"/>
  <c r="BJ888" i="3"/>
  <c r="BN888" i="3"/>
  <c r="M889" i="3"/>
  <c r="N889" i="3"/>
  <c r="O889" i="3"/>
  <c r="P889" i="3"/>
  <c r="BN889" i="3" s="1"/>
  <c r="Q889" i="3"/>
  <c r="R889" i="3"/>
  <c r="S889" i="3"/>
  <c r="T889" i="3"/>
  <c r="BM889" i="3" s="1"/>
  <c r="U889" i="3"/>
  <c r="V889" i="3"/>
  <c r="W889" i="3"/>
  <c r="X889" i="3"/>
  <c r="Y889" i="3"/>
  <c r="Z889" i="3"/>
  <c r="AA889" i="3"/>
  <c r="AB889" i="3"/>
  <c r="AC889" i="3"/>
  <c r="AD889" i="3"/>
  <c r="AE889" i="3"/>
  <c r="AF889" i="3"/>
  <c r="AG889" i="3"/>
  <c r="AH889" i="3"/>
  <c r="AI889" i="3"/>
  <c r="AJ889" i="3"/>
  <c r="AK889" i="3"/>
  <c r="AL889" i="3"/>
  <c r="AM889" i="3"/>
  <c r="AN889" i="3"/>
  <c r="AO889" i="3"/>
  <c r="AP889" i="3"/>
  <c r="AQ889" i="3"/>
  <c r="AR889" i="3"/>
  <c r="AS889" i="3"/>
  <c r="AT889" i="3"/>
  <c r="AU889" i="3"/>
  <c r="AV889" i="3"/>
  <c r="AW889" i="3"/>
  <c r="AX889" i="3"/>
  <c r="AY889" i="3"/>
  <c r="AZ889" i="3"/>
  <c r="BA889" i="3"/>
  <c r="BB889" i="3"/>
  <c r="BC889" i="3"/>
  <c r="BD889" i="3"/>
  <c r="BE889" i="3"/>
  <c r="BF889" i="3"/>
  <c r="BG889" i="3"/>
  <c r="BH889" i="3"/>
  <c r="BI889" i="3"/>
  <c r="BL889" i="3"/>
  <c r="M890" i="3"/>
  <c r="N890" i="3"/>
  <c r="O890" i="3"/>
  <c r="P890" i="3"/>
  <c r="Q890" i="3"/>
  <c r="R890" i="3"/>
  <c r="BL890" i="3" s="1"/>
  <c r="S890" i="3"/>
  <c r="T890" i="3"/>
  <c r="U890" i="3"/>
  <c r="V890" i="3"/>
  <c r="BK890" i="3" s="1"/>
  <c r="W890" i="3"/>
  <c r="X890" i="3"/>
  <c r="Y890" i="3"/>
  <c r="Z890" i="3"/>
  <c r="AA890" i="3"/>
  <c r="AB890" i="3"/>
  <c r="AC890" i="3"/>
  <c r="AD890" i="3"/>
  <c r="AE890" i="3"/>
  <c r="AF890" i="3"/>
  <c r="AG890" i="3"/>
  <c r="AH890" i="3"/>
  <c r="AI890" i="3"/>
  <c r="AJ890" i="3"/>
  <c r="AK890" i="3"/>
  <c r="AL890" i="3"/>
  <c r="AM890" i="3"/>
  <c r="AN890" i="3"/>
  <c r="AO890" i="3"/>
  <c r="AP890" i="3"/>
  <c r="AQ890" i="3"/>
  <c r="AR890" i="3"/>
  <c r="AS890" i="3"/>
  <c r="AT890" i="3"/>
  <c r="AU890" i="3"/>
  <c r="AV890" i="3"/>
  <c r="AW890" i="3"/>
  <c r="AX890" i="3"/>
  <c r="AY890" i="3"/>
  <c r="AZ890" i="3"/>
  <c r="BA890" i="3"/>
  <c r="BB890" i="3"/>
  <c r="BC890" i="3"/>
  <c r="BD890" i="3"/>
  <c r="BE890" i="3"/>
  <c r="BF890" i="3"/>
  <c r="BG890" i="3"/>
  <c r="BH890" i="3"/>
  <c r="BI890" i="3"/>
  <c r="BJ890" i="3"/>
  <c r="BN890" i="3"/>
  <c r="M891" i="3"/>
  <c r="N891" i="3"/>
  <c r="O891" i="3"/>
  <c r="P891" i="3"/>
  <c r="BN891" i="3" s="1"/>
  <c r="Q891" i="3"/>
  <c r="R891" i="3"/>
  <c r="S891" i="3"/>
  <c r="T891" i="3"/>
  <c r="BM891" i="3" s="1"/>
  <c r="U891" i="3"/>
  <c r="V891" i="3"/>
  <c r="W891" i="3"/>
  <c r="X891" i="3"/>
  <c r="Y891" i="3"/>
  <c r="Z891" i="3"/>
  <c r="AA891" i="3"/>
  <c r="AB891" i="3"/>
  <c r="AC891" i="3"/>
  <c r="AD891" i="3"/>
  <c r="AE891" i="3"/>
  <c r="AF891" i="3"/>
  <c r="AG891" i="3"/>
  <c r="AH891" i="3"/>
  <c r="AI891" i="3"/>
  <c r="AJ891" i="3"/>
  <c r="AK891" i="3"/>
  <c r="AL891" i="3"/>
  <c r="AM891" i="3"/>
  <c r="AN891" i="3"/>
  <c r="AO891" i="3"/>
  <c r="AP891" i="3"/>
  <c r="AQ891" i="3"/>
  <c r="AR891" i="3"/>
  <c r="AS891" i="3"/>
  <c r="AT891" i="3"/>
  <c r="AU891" i="3"/>
  <c r="AV891" i="3"/>
  <c r="AW891" i="3"/>
  <c r="AX891" i="3"/>
  <c r="AY891" i="3"/>
  <c r="AZ891" i="3"/>
  <c r="BA891" i="3"/>
  <c r="BB891" i="3"/>
  <c r="BC891" i="3"/>
  <c r="BD891" i="3"/>
  <c r="BE891" i="3"/>
  <c r="BF891" i="3"/>
  <c r="BG891" i="3"/>
  <c r="BH891" i="3"/>
  <c r="BI891" i="3"/>
  <c r="BL891" i="3"/>
  <c r="M892" i="3"/>
  <c r="N892" i="3"/>
  <c r="O892" i="3"/>
  <c r="P892" i="3"/>
  <c r="Q892" i="3"/>
  <c r="R892" i="3"/>
  <c r="BL892" i="3" s="1"/>
  <c r="S892" i="3"/>
  <c r="T892" i="3"/>
  <c r="U892" i="3"/>
  <c r="V892" i="3"/>
  <c r="BK892" i="3" s="1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AK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C892" i="3"/>
  <c r="BD892" i="3"/>
  <c r="BE892" i="3"/>
  <c r="BF892" i="3"/>
  <c r="BG892" i="3"/>
  <c r="BH892" i="3"/>
  <c r="BI892" i="3"/>
  <c r="BJ892" i="3"/>
  <c r="BN892" i="3"/>
  <c r="M893" i="3"/>
  <c r="N893" i="3"/>
  <c r="O893" i="3"/>
  <c r="P893" i="3"/>
  <c r="BN893" i="3" s="1"/>
  <c r="Q893" i="3"/>
  <c r="R893" i="3"/>
  <c r="S893" i="3"/>
  <c r="T893" i="3"/>
  <c r="BM893" i="3" s="1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AK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C893" i="3"/>
  <c r="BD893" i="3"/>
  <c r="BE893" i="3"/>
  <c r="BF893" i="3"/>
  <c r="BG893" i="3"/>
  <c r="BH893" i="3"/>
  <c r="BL893" i="3" s="1"/>
  <c r="BI893" i="3"/>
  <c r="M894" i="3"/>
  <c r="N894" i="3"/>
  <c r="O894" i="3"/>
  <c r="P894" i="3"/>
  <c r="Q894" i="3"/>
  <c r="R894" i="3"/>
  <c r="BL894" i="3" s="1"/>
  <c r="S894" i="3"/>
  <c r="T894" i="3"/>
  <c r="U894" i="3"/>
  <c r="V894" i="3"/>
  <c r="BK894" i="3" s="1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A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C894" i="3"/>
  <c r="BD894" i="3"/>
  <c r="BE894" i="3"/>
  <c r="BF894" i="3"/>
  <c r="BG894" i="3"/>
  <c r="BH894" i="3"/>
  <c r="BI894" i="3"/>
  <c r="BJ894" i="3"/>
  <c r="BN894" i="3"/>
  <c r="M895" i="3"/>
  <c r="N895" i="3"/>
  <c r="O895" i="3"/>
  <c r="P895" i="3"/>
  <c r="BN895" i="3" s="1"/>
  <c r="Q895" i="3"/>
  <c r="R895" i="3"/>
  <c r="S895" i="3"/>
  <c r="T895" i="3"/>
  <c r="BM895" i="3" s="1"/>
  <c r="U895" i="3"/>
  <c r="V895" i="3"/>
  <c r="W895" i="3"/>
  <c r="X895" i="3"/>
  <c r="Y895" i="3"/>
  <c r="Z895" i="3"/>
  <c r="AA895" i="3"/>
  <c r="AB895" i="3"/>
  <c r="AC895" i="3"/>
  <c r="AD895" i="3"/>
  <c r="AE895" i="3"/>
  <c r="AF895" i="3"/>
  <c r="AG895" i="3"/>
  <c r="AH895" i="3"/>
  <c r="AI895" i="3"/>
  <c r="AJ895" i="3"/>
  <c r="AK895" i="3"/>
  <c r="AL895" i="3"/>
  <c r="AM895" i="3"/>
  <c r="AN895" i="3"/>
  <c r="AO895" i="3"/>
  <c r="AP895" i="3"/>
  <c r="AQ895" i="3"/>
  <c r="AR895" i="3"/>
  <c r="AS895" i="3"/>
  <c r="AT895" i="3"/>
  <c r="AU895" i="3"/>
  <c r="AV895" i="3"/>
  <c r="AW895" i="3"/>
  <c r="AX895" i="3"/>
  <c r="AY895" i="3"/>
  <c r="AZ895" i="3"/>
  <c r="BA895" i="3"/>
  <c r="BB895" i="3"/>
  <c r="BC895" i="3"/>
  <c r="BD895" i="3"/>
  <c r="BE895" i="3"/>
  <c r="BF895" i="3"/>
  <c r="BG895" i="3"/>
  <c r="BH895" i="3"/>
  <c r="BI895" i="3"/>
  <c r="BL895" i="3"/>
  <c r="M896" i="3"/>
  <c r="N896" i="3"/>
  <c r="O896" i="3"/>
  <c r="P896" i="3"/>
  <c r="Q896" i="3"/>
  <c r="R896" i="3"/>
  <c r="BL896" i="3" s="1"/>
  <c r="S896" i="3"/>
  <c r="T896" i="3"/>
  <c r="U896" i="3"/>
  <c r="V896" i="3"/>
  <c r="BK896" i="3" s="1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AK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C896" i="3"/>
  <c r="BD896" i="3"/>
  <c r="BE896" i="3"/>
  <c r="BF896" i="3"/>
  <c r="BG896" i="3"/>
  <c r="BH896" i="3"/>
  <c r="BI896" i="3"/>
  <c r="BJ896" i="3"/>
  <c r="BN896" i="3"/>
  <c r="M897" i="3"/>
  <c r="N897" i="3"/>
  <c r="O897" i="3"/>
  <c r="P897" i="3"/>
  <c r="BN897" i="3" s="1"/>
  <c r="Q897" i="3"/>
  <c r="R897" i="3"/>
  <c r="S897" i="3"/>
  <c r="T897" i="3"/>
  <c r="BM897" i="3" s="1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AK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C897" i="3"/>
  <c r="BD897" i="3"/>
  <c r="BE897" i="3"/>
  <c r="BF897" i="3"/>
  <c r="BG897" i="3"/>
  <c r="BH897" i="3"/>
  <c r="BI897" i="3"/>
  <c r="BL897" i="3"/>
  <c r="M898" i="3"/>
  <c r="N898" i="3"/>
  <c r="O898" i="3"/>
  <c r="P898" i="3"/>
  <c r="Q898" i="3"/>
  <c r="R898" i="3"/>
  <c r="BL898" i="3" s="1"/>
  <c r="S898" i="3"/>
  <c r="T898" i="3"/>
  <c r="U898" i="3"/>
  <c r="V898" i="3"/>
  <c r="BK898" i="3" s="1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AK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C898" i="3"/>
  <c r="BD898" i="3"/>
  <c r="BE898" i="3"/>
  <c r="BF898" i="3"/>
  <c r="BG898" i="3"/>
  <c r="BH898" i="3"/>
  <c r="BI898" i="3"/>
  <c r="BJ898" i="3"/>
  <c r="BN898" i="3"/>
  <c r="M899" i="3"/>
  <c r="N899" i="3"/>
  <c r="O899" i="3"/>
  <c r="P899" i="3"/>
  <c r="BN899" i="3" s="1"/>
  <c r="Q899" i="3"/>
  <c r="R899" i="3"/>
  <c r="S899" i="3"/>
  <c r="T899" i="3"/>
  <c r="BM899" i="3" s="1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K899" i="3"/>
  <c r="AL899" i="3"/>
  <c r="AM899" i="3"/>
  <c r="AN899" i="3"/>
  <c r="AO899" i="3"/>
  <c r="AP899" i="3"/>
  <c r="AQ899" i="3"/>
  <c r="AR899" i="3"/>
  <c r="AS899" i="3"/>
  <c r="AT899" i="3"/>
  <c r="AU899" i="3"/>
  <c r="AV899" i="3"/>
  <c r="AW899" i="3"/>
  <c r="AX899" i="3"/>
  <c r="AY899" i="3"/>
  <c r="AZ899" i="3"/>
  <c r="BA899" i="3"/>
  <c r="BB899" i="3"/>
  <c r="BC899" i="3"/>
  <c r="BD899" i="3"/>
  <c r="BE899" i="3"/>
  <c r="BF899" i="3"/>
  <c r="BG899" i="3"/>
  <c r="BH899" i="3"/>
  <c r="BI899" i="3"/>
  <c r="BL899" i="3"/>
  <c r="M900" i="3"/>
  <c r="N900" i="3"/>
  <c r="O900" i="3"/>
  <c r="P900" i="3"/>
  <c r="Q900" i="3"/>
  <c r="R900" i="3"/>
  <c r="BL900" i="3" s="1"/>
  <c r="S900" i="3"/>
  <c r="T900" i="3"/>
  <c r="U900" i="3"/>
  <c r="V900" i="3"/>
  <c r="BK900" i="3" s="1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K900" i="3"/>
  <c r="AL900" i="3"/>
  <c r="AM900" i="3"/>
  <c r="AN900" i="3"/>
  <c r="AO900" i="3"/>
  <c r="AP900" i="3"/>
  <c r="AQ900" i="3"/>
  <c r="AR900" i="3"/>
  <c r="AS900" i="3"/>
  <c r="AT900" i="3"/>
  <c r="AU900" i="3"/>
  <c r="AV900" i="3"/>
  <c r="AW900" i="3"/>
  <c r="AX900" i="3"/>
  <c r="AY900" i="3"/>
  <c r="AZ900" i="3"/>
  <c r="BA900" i="3"/>
  <c r="BB900" i="3"/>
  <c r="BC900" i="3"/>
  <c r="BD900" i="3"/>
  <c r="BE900" i="3"/>
  <c r="BF900" i="3"/>
  <c r="BG900" i="3"/>
  <c r="BH900" i="3"/>
  <c r="BI900" i="3"/>
  <c r="BJ900" i="3"/>
  <c r="BN900" i="3"/>
  <c r="M901" i="3"/>
  <c r="N901" i="3"/>
  <c r="O901" i="3"/>
  <c r="P901" i="3"/>
  <c r="BN901" i="3" s="1"/>
  <c r="Q901" i="3"/>
  <c r="R901" i="3"/>
  <c r="S901" i="3"/>
  <c r="T901" i="3"/>
  <c r="BM901" i="3" s="1"/>
  <c r="U901" i="3"/>
  <c r="V901" i="3"/>
  <c r="W901" i="3"/>
  <c r="X901" i="3"/>
  <c r="Y901" i="3"/>
  <c r="Z901" i="3"/>
  <c r="AA901" i="3"/>
  <c r="AB901" i="3"/>
  <c r="AC901" i="3"/>
  <c r="AD901" i="3"/>
  <c r="AE901" i="3"/>
  <c r="AF901" i="3"/>
  <c r="AG901" i="3"/>
  <c r="AH901" i="3"/>
  <c r="AI901" i="3"/>
  <c r="AJ901" i="3"/>
  <c r="AK901" i="3"/>
  <c r="AL901" i="3"/>
  <c r="AM901" i="3"/>
  <c r="AN901" i="3"/>
  <c r="AO901" i="3"/>
  <c r="AP901" i="3"/>
  <c r="AQ901" i="3"/>
  <c r="AR901" i="3"/>
  <c r="AS901" i="3"/>
  <c r="AT901" i="3"/>
  <c r="AU901" i="3"/>
  <c r="AV901" i="3"/>
  <c r="AW901" i="3"/>
  <c r="AX901" i="3"/>
  <c r="AY901" i="3"/>
  <c r="AZ901" i="3"/>
  <c r="BA901" i="3"/>
  <c r="BB901" i="3"/>
  <c r="BC901" i="3"/>
  <c r="BD901" i="3"/>
  <c r="BE901" i="3"/>
  <c r="BF901" i="3"/>
  <c r="BG901" i="3"/>
  <c r="BH901" i="3"/>
  <c r="BI901" i="3"/>
  <c r="BL901" i="3"/>
  <c r="M902" i="3"/>
  <c r="N902" i="3"/>
  <c r="O902" i="3"/>
  <c r="P902" i="3"/>
  <c r="Q902" i="3"/>
  <c r="R902" i="3"/>
  <c r="BL902" i="3" s="1"/>
  <c r="S902" i="3"/>
  <c r="T902" i="3"/>
  <c r="U902" i="3"/>
  <c r="V902" i="3"/>
  <c r="BK902" i="3" s="1"/>
  <c r="W902" i="3"/>
  <c r="X902" i="3"/>
  <c r="Y902" i="3"/>
  <c r="Z902" i="3"/>
  <c r="AA902" i="3"/>
  <c r="AB902" i="3"/>
  <c r="AC902" i="3"/>
  <c r="AD902" i="3"/>
  <c r="AE902" i="3"/>
  <c r="AF902" i="3"/>
  <c r="AG902" i="3"/>
  <c r="AH902" i="3"/>
  <c r="AI902" i="3"/>
  <c r="AJ902" i="3"/>
  <c r="AK902" i="3"/>
  <c r="AL902" i="3"/>
  <c r="AM902" i="3"/>
  <c r="AN902" i="3"/>
  <c r="AO902" i="3"/>
  <c r="AP902" i="3"/>
  <c r="AQ902" i="3"/>
  <c r="AR902" i="3"/>
  <c r="AS902" i="3"/>
  <c r="AT902" i="3"/>
  <c r="AU902" i="3"/>
  <c r="AV902" i="3"/>
  <c r="AW902" i="3"/>
  <c r="AX902" i="3"/>
  <c r="AY902" i="3"/>
  <c r="AZ902" i="3"/>
  <c r="BA902" i="3"/>
  <c r="BB902" i="3"/>
  <c r="BC902" i="3"/>
  <c r="BD902" i="3"/>
  <c r="BE902" i="3"/>
  <c r="BF902" i="3"/>
  <c r="BG902" i="3"/>
  <c r="BH902" i="3"/>
  <c r="BI902" i="3"/>
  <c r="BJ902" i="3"/>
  <c r="BN902" i="3"/>
  <c r="M903" i="3"/>
  <c r="N903" i="3"/>
  <c r="O903" i="3"/>
  <c r="P903" i="3"/>
  <c r="BN903" i="3" s="1"/>
  <c r="Q903" i="3"/>
  <c r="R903" i="3"/>
  <c r="S903" i="3"/>
  <c r="T903" i="3"/>
  <c r="BM903" i="3" s="1"/>
  <c r="U903" i="3"/>
  <c r="V903" i="3"/>
  <c r="W903" i="3"/>
  <c r="X903" i="3"/>
  <c r="Y903" i="3"/>
  <c r="Z903" i="3"/>
  <c r="AA903" i="3"/>
  <c r="AB903" i="3"/>
  <c r="AC903" i="3"/>
  <c r="AD903" i="3"/>
  <c r="AE903" i="3"/>
  <c r="AF903" i="3"/>
  <c r="AG903" i="3"/>
  <c r="AH903" i="3"/>
  <c r="AI903" i="3"/>
  <c r="AJ903" i="3"/>
  <c r="AK903" i="3"/>
  <c r="AL903" i="3"/>
  <c r="AM903" i="3"/>
  <c r="AN903" i="3"/>
  <c r="AO903" i="3"/>
  <c r="AP903" i="3"/>
  <c r="AQ903" i="3"/>
  <c r="AR903" i="3"/>
  <c r="AS903" i="3"/>
  <c r="AT903" i="3"/>
  <c r="AU903" i="3"/>
  <c r="AV903" i="3"/>
  <c r="AW903" i="3"/>
  <c r="AX903" i="3"/>
  <c r="AY903" i="3"/>
  <c r="AZ903" i="3"/>
  <c r="BA903" i="3"/>
  <c r="BB903" i="3"/>
  <c r="BC903" i="3"/>
  <c r="BD903" i="3"/>
  <c r="BE903" i="3"/>
  <c r="BF903" i="3"/>
  <c r="BG903" i="3"/>
  <c r="BH903" i="3"/>
  <c r="BI903" i="3"/>
  <c r="BL903" i="3"/>
  <c r="M904" i="3"/>
  <c r="N904" i="3"/>
  <c r="O904" i="3"/>
  <c r="P904" i="3"/>
  <c r="Q904" i="3"/>
  <c r="R904" i="3"/>
  <c r="BL904" i="3" s="1"/>
  <c r="S904" i="3"/>
  <c r="T904" i="3"/>
  <c r="U904" i="3"/>
  <c r="V904" i="3"/>
  <c r="BK904" i="3" s="1"/>
  <c r="W904" i="3"/>
  <c r="X904" i="3"/>
  <c r="Y904" i="3"/>
  <c r="Z904" i="3"/>
  <c r="AA904" i="3"/>
  <c r="AB904" i="3"/>
  <c r="AC904" i="3"/>
  <c r="AD904" i="3"/>
  <c r="AE904" i="3"/>
  <c r="AF904" i="3"/>
  <c r="AG904" i="3"/>
  <c r="AH904" i="3"/>
  <c r="AI904" i="3"/>
  <c r="AJ904" i="3"/>
  <c r="AK904" i="3"/>
  <c r="AL904" i="3"/>
  <c r="AM904" i="3"/>
  <c r="AN904" i="3"/>
  <c r="AO904" i="3"/>
  <c r="AP904" i="3"/>
  <c r="AQ904" i="3"/>
  <c r="AR904" i="3"/>
  <c r="AS904" i="3"/>
  <c r="AT904" i="3"/>
  <c r="AU904" i="3"/>
  <c r="AV904" i="3"/>
  <c r="AW904" i="3"/>
  <c r="AX904" i="3"/>
  <c r="AY904" i="3"/>
  <c r="AZ904" i="3"/>
  <c r="BA904" i="3"/>
  <c r="BB904" i="3"/>
  <c r="BC904" i="3"/>
  <c r="BD904" i="3"/>
  <c r="BE904" i="3"/>
  <c r="BF904" i="3"/>
  <c r="BG904" i="3"/>
  <c r="BH904" i="3"/>
  <c r="BI904" i="3"/>
  <c r="BJ904" i="3"/>
  <c r="BN904" i="3"/>
  <c r="M905" i="3"/>
  <c r="N905" i="3"/>
  <c r="O905" i="3"/>
  <c r="P905" i="3"/>
  <c r="BN905" i="3" s="1"/>
  <c r="Q905" i="3"/>
  <c r="R905" i="3"/>
  <c r="S905" i="3"/>
  <c r="T905" i="3"/>
  <c r="BM905" i="3" s="1"/>
  <c r="U905" i="3"/>
  <c r="V905" i="3"/>
  <c r="W905" i="3"/>
  <c r="X905" i="3"/>
  <c r="Y905" i="3"/>
  <c r="Z905" i="3"/>
  <c r="AA905" i="3"/>
  <c r="AB905" i="3"/>
  <c r="AC905" i="3"/>
  <c r="AD905" i="3"/>
  <c r="AE905" i="3"/>
  <c r="AF905" i="3"/>
  <c r="AG905" i="3"/>
  <c r="AH905" i="3"/>
  <c r="AI905" i="3"/>
  <c r="AJ905" i="3"/>
  <c r="AK905" i="3"/>
  <c r="AL905" i="3"/>
  <c r="AM905" i="3"/>
  <c r="AN905" i="3"/>
  <c r="AO905" i="3"/>
  <c r="AP905" i="3"/>
  <c r="AQ905" i="3"/>
  <c r="AR905" i="3"/>
  <c r="AS905" i="3"/>
  <c r="AT905" i="3"/>
  <c r="AU905" i="3"/>
  <c r="AV905" i="3"/>
  <c r="AW905" i="3"/>
  <c r="AX905" i="3"/>
  <c r="AY905" i="3"/>
  <c r="AZ905" i="3"/>
  <c r="BA905" i="3"/>
  <c r="BB905" i="3"/>
  <c r="BC905" i="3"/>
  <c r="BD905" i="3"/>
  <c r="BE905" i="3"/>
  <c r="BF905" i="3"/>
  <c r="BG905" i="3"/>
  <c r="BH905" i="3"/>
  <c r="BI905" i="3"/>
  <c r="BL905" i="3"/>
  <c r="M906" i="3"/>
  <c r="N906" i="3"/>
  <c r="O906" i="3"/>
  <c r="P906" i="3"/>
  <c r="Q906" i="3"/>
  <c r="R906" i="3"/>
  <c r="BL906" i="3" s="1"/>
  <c r="S906" i="3"/>
  <c r="T906" i="3"/>
  <c r="U906" i="3"/>
  <c r="V906" i="3"/>
  <c r="BK906" i="3" s="1"/>
  <c r="W906" i="3"/>
  <c r="X906" i="3"/>
  <c r="Y906" i="3"/>
  <c r="Z906" i="3"/>
  <c r="AA906" i="3"/>
  <c r="AB906" i="3"/>
  <c r="AC906" i="3"/>
  <c r="AD906" i="3"/>
  <c r="AE906" i="3"/>
  <c r="AF906" i="3"/>
  <c r="AG906" i="3"/>
  <c r="AH906" i="3"/>
  <c r="AI906" i="3"/>
  <c r="AJ906" i="3"/>
  <c r="AK906" i="3"/>
  <c r="AL906" i="3"/>
  <c r="AM906" i="3"/>
  <c r="AN906" i="3"/>
  <c r="AO906" i="3"/>
  <c r="AP906" i="3"/>
  <c r="AQ906" i="3"/>
  <c r="AR906" i="3"/>
  <c r="AS906" i="3"/>
  <c r="AT906" i="3"/>
  <c r="AU906" i="3"/>
  <c r="AV906" i="3"/>
  <c r="AW906" i="3"/>
  <c r="AX906" i="3"/>
  <c r="AY906" i="3"/>
  <c r="AZ906" i="3"/>
  <c r="BA906" i="3"/>
  <c r="BB906" i="3"/>
  <c r="BC906" i="3"/>
  <c r="BD906" i="3"/>
  <c r="BE906" i="3"/>
  <c r="BF906" i="3"/>
  <c r="BG906" i="3"/>
  <c r="BH906" i="3"/>
  <c r="BI906" i="3"/>
  <c r="BJ906" i="3"/>
  <c r="BN906" i="3"/>
  <c r="M907" i="3"/>
  <c r="N907" i="3"/>
  <c r="O907" i="3"/>
  <c r="P907" i="3"/>
  <c r="BN907" i="3" s="1"/>
  <c r="Q907" i="3"/>
  <c r="R907" i="3"/>
  <c r="S907" i="3"/>
  <c r="T907" i="3"/>
  <c r="BM907" i="3" s="1"/>
  <c r="U907" i="3"/>
  <c r="V907" i="3"/>
  <c r="W907" i="3"/>
  <c r="X907" i="3"/>
  <c r="Y907" i="3"/>
  <c r="Z907" i="3"/>
  <c r="AA907" i="3"/>
  <c r="AB907" i="3"/>
  <c r="AC907" i="3"/>
  <c r="AD907" i="3"/>
  <c r="AE907" i="3"/>
  <c r="AF907" i="3"/>
  <c r="AG907" i="3"/>
  <c r="AH907" i="3"/>
  <c r="AI907" i="3"/>
  <c r="AJ907" i="3"/>
  <c r="AK907" i="3"/>
  <c r="AL907" i="3"/>
  <c r="AM907" i="3"/>
  <c r="AN907" i="3"/>
  <c r="AO907" i="3"/>
  <c r="AP907" i="3"/>
  <c r="AQ907" i="3"/>
  <c r="AR907" i="3"/>
  <c r="AS907" i="3"/>
  <c r="AT907" i="3"/>
  <c r="AU907" i="3"/>
  <c r="AV907" i="3"/>
  <c r="AW907" i="3"/>
  <c r="AX907" i="3"/>
  <c r="AY907" i="3"/>
  <c r="AZ907" i="3"/>
  <c r="BA907" i="3"/>
  <c r="BB907" i="3"/>
  <c r="BC907" i="3"/>
  <c r="BD907" i="3"/>
  <c r="BE907" i="3"/>
  <c r="BF907" i="3"/>
  <c r="BG907" i="3"/>
  <c r="BH907" i="3"/>
  <c r="BL907" i="3" s="1"/>
  <c r="BI907" i="3"/>
  <c r="M908" i="3"/>
  <c r="N908" i="3"/>
  <c r="O908" i="3"/>
  <c r="P908" i="3"/>
  <c r="Q908" i="3"/>
  <c r="R908" i="3"/>
  <c r="BL908" i="3" s="1"/>
  <c r="S908" i="3"/>
  <c r="T908" i="3"/>
  <c r="U908" i="3"/>
  <c r="V908" i="3"/>
  <c r="BK908" i="3" s="1"/>
  <c r="W908" i="3"/>
  <c r="X908" i="3"/>
  <c r="Y908" i="3"/>
  <c r="Z908" i="3"/>
  <c r="AA908" i="3"/>
  <c r="AB908" i="3"/>
  <c r="AC908" i="3"/>
  <c r="AD908" i="3"/>
  <c r="AE908" i="3"/>
  <c r="AF908" i="3"/>
  <c r="AG908" i="3"/>
  <c r="AH908" i="3"/>
  <c r="AI908" i="3"/>
  <c r="AJ908" i="3"/>
  <c r="AK908" i="3"/>
  <c r="AL908" i="3"/>
  <c r="AM908" i="3"/>
  <c r="AN908" i="3"/>
  <c r="AO908" i="3"/>
  <c r="AP908" i="3"/>
  <c r="AQ908" i="3"/>
  <c r="AR908" i="3"/>
  <c r="AS908" i="3"/>
  <c r="AT908" i="3"/>
  <c r="AU908" i="3"/>
  <c r="AV908" i="3"/>
  <c r="AW908" i="3"/>
  <c r="AX908" i="3"/>
  <c r="AY908" i="3"/>
  <c r="AZ908" i="3"/>
  <c r="BA908" i="3"/>
  <c r="BB908" i="3"/>
  <c r="BC908" i="3"/>
  <c r="BD908" i="3"/>
  <c r="BE908" i="3"/>
  <c r="BF908" i="3"/>
  <c r="BG908" i="3"/>
  <c r="BH908" i="3"/>
  <c r="BI908" i="3"/>
  <c r="BJ908" i="3"/>
  <c r="BN908" i="3"/>
  <c r="M909" i="3"/>
  <c r="N909" i="3"/>
  <c r="O909" i="3"/>
  <c r="P909" i="3"/>
  <c r="BN909" i="3" s="1"/>
  <c r="Q909" i="3"/>
  <c r="R909" i="3"/>
  <c r="S909" i="3"/>
  <c r="T909" i="3"/>
  <c r="BM909" i="3" s="1"/>
  <c r="U909" i="3"/>
  <c r="V909" i="3"/>
  <c r="W909" i="3"/>
  <c r="X909" i="3"/>
  <c r="Y909" i="3"/>
  <c r="Z909" i="3"/>
  <c r="AA909" i="3"/>
  <c r="AB909" i="3"/>
  <c r="AC909" i="3"/>
  <c r="AD909" i="3"/>
  <c r="AE909" i="3"/>
  <c r="AF909" i="3"/>
  <c r="AG909" i="3"/>
  <c r="AH909" i="3"/>
  <c r="AI909" i="3"/>
  <c r="AJ909" i="3"/>
  <c r="AK909" i="3"/>
  <c r="AL909" i="3"/>
  <c r="AM909" i="3"/>
  <c r="AN909" i="3"/>
  <c r="AO909" i="3"/>
  <c r="AP909" i="3"/>
  <c r="AQ909" i="3"/>
  <c r="AR909" i="3"/>
  <c r="AS909" i="3"/>
  <c r="AT909" i="3"/>
  <c r="AU909" i="3"/>
  <c r="AV909" i="3"/>
  <c r="AW909" i="3"/>
  <c r="AX909" i="3"/>
  <c r="AY909" i="3"/>
  <c r="AZ909" i="3"/>
  <c r="BA909" i="3"/>
  <c r="BB909" i="3"/>
  <c r="BC909" i="3"/>
  <c r="BD909" i="3"/>
  <c r="BE909" i="3"/>
  <c r="BF909" i="3"/>
  <c r="BG909" i="3"/>
  <c r="BH909" i="3"/>
  <c r="BI909" i="3"/>
  <c r="BL909" i="3"/>
  <c r="M910" i="3"/>
  <c r="N910" i="3"/>
  <c r="O910" i="3"/>
  <c r="P910" i="3"/>
  <c r="Q910" i="3"/>
  <c r="R910" i="3"/>
  <c r="BL910" i="3" s="1"/>
  <c r="S910" i="3"/>
  <c r="T910" i="3"/>
  <c r="U910" i="3"/>
  <c r="V910" i="3"/>
  <c r="BK910" i="3" s="1"/>
  <c r="W910" i="3"/>
  <c r="X910" i="3"/>
  <c r="Y910" i="3"/>
  <c r="Z910" i="3"/>
  <c r="AA910" i="3"/>
  <c r="AB910" i="3"/>
  <c r="AC910" i="3"/>
  <c r="AD910" i="3"/>
  <c r="AE910" i="3"/>
  <c r="AF910" i="3"/>
  <c r="AG910" i="3"/>
  <c r="AH910" i="3"/>
  <c r="AI910" i="3"/>
  <c r="AJ910" i="3"/>
  <c r="AK910" i="3"/>
  <c r="AL910" i="3"/>
  <c r="AM910" i="3"/>
  <c r="AN910" i="3"/>
  <c r="AO910" i="3"/>
  <c r="AP910" i="3"/>
  <c r="AQ910" i="3"/>
  <c r="AR910" i="3"/>
  <c r="AS910" i="3"/>
  <c r="AT910" i="3"/>
  <c r="AU910" i="3"/>
  <c r="AV910" i="3"/>
  <c r="AW910" i="3"/>
  <c r="AX910" i="3"/>
  <c r="AY910" i="3"/>
  <c r="AZ910" i="3"/>
  <c r="BA910" i="3"/>
  <c r="BB910" i="3"/>
  <c r="BC910" i="3"/>
  <c r="BD910" i="3"/>
  <c r="BE910" i="3"/>
  <c r="BF910" i="3"/>
  <c r="BG910" i="3"/>
  <c r="BH910" i="3"/>
  <c r="BI910" i="3"/>
  <c r="BJ910" i="3"/>
  <c r="BN910" i="3"/>
  <c r="M911" i="3"/>
  <c r="N911" i="3"/>
  <c r="O911" i="3"/>
  <c r="P911" i="3"/>
  <c r="BN911" i="3" s="1"/>
  <c r="Q911" i="3"/>
  <c r="R911" i="3"/>
  <c r="S911" i="3"/>
  <c r="T911" i="3"/>
  <c r="BM911" i="3" s="1"/>
  <c r="U911" i="3"/>
  <c r="V911" i="3"/>
  <c r="W911" i="3"/>
  <c r="X911" i="3"/>
  <c r="Y911" i="3"/>
  <c r="Z911" i="3"/>
  <c r="AA911" i="3"/>
  <c r="AB911" i="3"/>
  <c r="AC911" i="3"/>
  <c r="AD911" i="3"/>
  <c r="AE911" i="3"/>
  <c r="AF911" i="3"/>
  <c r="AG911" i="3"/>
  <c r="AH911" i="3"/>
  <c r="AI911" i="3"/>
  <c r="AJ911" i="3"/>
  <c r="AK911" i="3"/>
  <c r="AL911" i="3"/>
  <c r="AM911" i="3"/>
  <c r="AN911" i="3"/>
  <c r="AO911" i="3"/>
  <c r="AP911" i="3"/>
  <c r="AQ911" i="3"/>
  <c r="AR911" i="3"/>
  <c r="AS911" i="3"/>
  <c r="AT911" i="3"/>
  <c r="AU911" i="3"/>
  <c r="AV911" i="3"/>
  <c r="AW911" i="3"/>
  <c r="AX911" i="3"/>
  <c r="AY911" i="3"/>
  <c r="AZ911" i="3"/>
  <c r="BA911" i="3"/>
  <c r="BB911" i="3"/>
  <c r="BC911" i="3"/>
  <c r="BD911" i="3"/>
  <c r="BE911" i="3"/>
  <c r="BF911" i="3"/>
  <c r="BG911" i="3"/>
  <c r="BH911" i="3"/>
  <c r="BI911" i="3"/>
  <c r="BL911" i="3"/>
  <c r="M912" i="3"/>
  <c r="N912" i="3"/>
  <c r="O912" i="3"/>
  <c r="P912" i="3"/>
  <c r="Q912" i="3"/>
  <c r="R912" i="3"/>
  <c r="BL912" i="3" s="1"/>
  <c r="S912" i="3"/>
  <c r="T912" i="3"/>
  <c r="U912" i="3"/>
  <c r="V912" i="3"/>
  <c r="BK912" i="3" s="1"/>
  <c r="W912" i="3"/>
  <c r="X912" i="3"/>
  <c r="Y912" i="3"/>
  <c r="Z912" i="3"/>
  <c r="AA912" i="3"/>
  <c r="AB912" i="3"/>
  <c r="AC912" i="3"/>
  <c r="AD912" i="3"/>
  <c r="AE912" i="3"/>
  <c r="AF912" i="3"/>
  <c r="AG912" i="3"/>
  <c r="AH912" i="3"/>
  <c r="AI912" i="3"/>
  <c r="AJ912" i="3"/>
  <c r="AK912" i="3"/>
  <c r="AL912" i="3"/>
  <c r="AM912" i="3"/>
  <c r="AN912" i="3"/>
  <c r="AO912" i="3"/>
  <c r="AP912" i="3"/>
  <c r="AQ912" i="3"/>
  <c r="AR912" i="3"/>
  <c r="AS912" i="3"/>
  <c r="AT912" i="3"/>
  <c r="AU912" i="3"/>
  <c r="AV912" i="3"/>
  <c r="AW912" i="3"/>
  <c r="AX912" i="3"/>
  <c r="AY912" i="3"/>
  <c r="AZ912" i="3"/>
  <c r="BA912" i="3"/>
  <c r="BB912" i="3"/>
  <c r="BC912" i="3"/>
  <c r="BD912" i="3"/>
  <c r="BE912" i="3"/>
  <c r="BF912" i="3"/>
  <c r="BG912" i="3"/>
  <c r="BH912" i="3"/>
  <c r="BI912" i="3"/>
  <c r="BJ912" i="3"/>
  <c r="BN912" i="3"/>
  <c r="M913" i="3"/>
  <c r="N913" i="3"/>
  <c r="O913" i="3"/>
  <c r="P913" i="3"/>
  <c r="BN913" i="3" s="1"/>
  <c r="Q913" i="3"/>
  <c r="R913" i="3"/>
  <c r="S913" i="3"/>
  <c r="T913" i="3"/>
  <c r="BM913" i="3" s="1"/>
  <c r="U913" i="3"/>
  <c r="V913" i="3"/>
  <c r="W913" i="3"/>
  <c r="X913" i="3"/>
  <c r="Y913" i="3"/>
  <c r="Z913" i="3"/>
  <c r="AA913" i="3"/>
  <c r="AB913" i="3"/>
  <c r="AC913" i="3"/>
  <c r="AD913" i="3"/>
  <c r="AE913" i="3"/>
  <c r="AF913" i="3"/>
  <c r="AG913" i="3"/>
  <c r="AH913" i="3"/>
  <c r="AI913" i="3"/>
  <c r="AJ913" i="3"/>
  <c r="AK913" i="3"/>
  <c r="AL913" i="3"/>
  <c r="AM913" i="3"/>
  <c r="AN913" i="3"/>
  <c r="AO913" i="3"/>
  <c r="AP913" i="3"/>
  <c r="AQ913" i="3"/>
  <c r="AR913" i="3"/>
  <c r="AS913" i="3"/>
  <c r="AT913" i="3"/>
  <c r="AU913" i="3"/>
  <c r="AV913" i="3"/>
  <c r="AW913" i="3"/>
  <c r="AX913" i="3"/>
  <c r="AY913" i="3"/>
  <c r="AZ913" i="3"/>
  <c r="BA913" i="3"/>
  <c r="BB913" i="3"/>
  <c r="BC913" i="3"/>
  <c r="BD913" i="3"/>
  <c r="BE913" i="3"/>
  <c r="BF913" i="3"/>
  <c r="BG913" i="3"/>
  <c r="BH913" i="3"/>
  <c r="BI913" i="3"/>
  <c r="BL913" i="3"/>
  <c r="M914" i="3"/>
  <c r="N914" i="3"/>
  <c r="O914" i="3"/>
  <c r="P914" i="3"/>
  <c r="Q914" i="3"/>
  <c r="R914" i="3"/>
  <c r="BL914" i="3" s="1"/>
  <c r="S914" i="3"/>
  <c r="T914" i="3"/>
  <c r="U914" i="3"/>
  <c r="V914" i="3"/>
  <c r="BK914" i="3" s="1"/>
  <c r="W914" i="3"/>
  <c r="X914" i="3"/>
  <c r="Y914" i="3"/>
  <c r="Z914" i="3"/>
  <c r="AA914" i="3"/>
  <c r="AB914" i="3"/>
  <c r="AC914" i="3"/>
  <c r="AD914" i="3"/>
  <c r="AE914" i="3"/>
  <c r="AF914" i="3"/>
  <c r="AG914" i="3"/>
  <c r="AH914" i="3"/>
  <c r="AI914" i="3"/>
  <c r="AJ914" i="3"/>
  <c r="AK914" i="3"/>
  <c r="AL914" i="3"/>
  <c r="AM914" i="3"/>
  <c r="AN914" i="3"/>
  <c r="AO914" i="3"/>
  <c r="AP914" i="3"/>
  <c r="AQ914" i="3"/>
  <c r="AR914" i="3"/>
  <c r="AS914" i="3"/>
  <c r="AT914" i="3"/>
  <c r="AU914" i="3"/>
  <c r="AV914" i="3"/>
  <c r="AW914" i="3"/>
  <c r="AX914" i="3"/>
  <c r="AY914" i="3"/>
  <c r="AZ914" i="3"/>
  <c r="BA914" i="3"/>
  <c r="BB914" i="3"/>
  <c r="BC914" i="3"/>
  <c r="BD914" i="3"/>
  <c r="BE914" i="3"/>
  <c r="BF914" i="3"/>
  <c r="BG914" i="3"/>
  <c r="BH914" i="3"/>
  <c r="BI914" i="3"/>
  <c r="BJ914" i="3"/>
  <c r="BN914" i="3"/>
  <c r="M915" i="3"/>
  <c r="N915" i="3"/>
  <c r="O915" i="3"/>
  <c r="P915" i="3"/>
  <c r="BN915" i="3" s="1"/>
  <c r="Q915" i="3"/>
  <c r="R915" i="3"/>
  <c r="S915" i="3"/>
  <c r="T915" i="3"/>
  <c r="BM915" i="3" s="1"/>
  <c r="U915" i="3"/>
  <c r="V915" i="3"/>
  <c r="W915" i="3"/>
  <c r="X915" i="3"/>
  <c r="Y915" i="3"/>
  <c r="Z915" i="3"/>
  <c r="AA915" i="3"/>
  <c r="AB915" i="3"/>
  <c r="AC915" i="3"/>
  <c r="AD915" i="3"/>
  <c r="AE915" i="3"/>
  <c r="AF915" i="3"/>
  <c r="AG915" i="3"/>
  <c r="AH915" i="3"/>
  <c r="AI915" i="3"/>
  <c r="AJ915" i="3"/>
  <c r="AK915" i="3"/>
  <c r="AL915" i="3"/>
  <c r="AM915" i="3"/>
  <c r="AN915" i="3"/>
  <c r="AO915" i="3"/>
  <c r="AP915" i="3"/>
  <c r="AQ915" i="3"/>
  <c r="AR915" i="3"/>
  <c r="AS915" i="3"/>
  <c r="AT915" i="3"/>
  <c r="AU915" i="3"/>
  <c r="AV915" i="3"/>
  <c r="AW915" i="3"/>
  <c r="AX915" i="3"/>
  <c r="AY915" i="3"/>
  <c r="AZ915" i="3"/>
  <c r="BA915" i="3"/>
  <c r="BB915" i="3"/>
  <c r="BC915" i="3"/>
  <c r="BD915" i="3"/>
  <c r="BE915" i="3"/>
  <c r="BF915" i="3"/>
  <c r="BG915" i="3"/>
  <c r="BH915" i="3"/>
  <c r="BI915" i="3"/>
  <c r="BL915" i="3"/>
  <c r="M916" i="3"/>
  <c r="N916" i="3"/>
  <c r="O916" i="3"/>
  <c r="P916" i="3"/>
  <c r="Q916" i="3"/>
  <c r="R916" i="3"/>
  <c r="BL916" i="3" s="1"/>
  <c r="S916" i="3"/>
  <c r="T916" i="3"/>
  <c r="U916" i="3"/>
  <c r="V916" i="3"/>
  <c r="BK916" i="3" s="1"/>
  <c r="W916" i="3"/>
  <c r="X916" i="3"/>
  <c r="Y916" i="3"/>
  <c r="Z916" i="3"/>
  <c r="AA916" i="3"/>
  <c r="AB916" i="3"/>
  <c r="AC916" i="3"/>
  <c r="AD916" i="3"/>
  <c r="AE916" i="3"/>
  <c r="AF916" i="3"/>
  <c r="AG916" i="3"/>
  <c r="AH916" i="3"/>
  <c r="AI916" i="3"/>
  <c r="AJ916" i="3"/>
  <c r="AK916" i="3"/>
  <c r="AL916" i="3"/>
  <c r="AM916" i="3"/>
  <c r="AN916" i="3"/>
  <c r="AO916" i="3"/>
  <c r="AP916" i="3"/>
  <c r="AQ916" i="3"/>
  <c r="AR916" i="3"/>
  <c r="AS916" i="3"/>
  <c r="AT916" i="3"/>
  <c r="AU916" i="3"/>
  <c r="AV916" i="3"/>
  <c r="AW916" i="3"/>
  <c r="AX916" i="3"/>
  <c r="AY916" i="3"/>
  <c r="AZ916" i="3"/>
  <c r="BA916" i="3"/>
  <c r="BB916" i="3"/>
  <c r="BC916" i="3"/>
  <c r="BD916" i="3"/>
  <c r="BE916" i="3"/>
  <c r="BF916" i="3"/>
  <c r="BG916" i="3"/>
  <c r="BH916" i="3"/>
  <c r="BI916" i="3"/>
  <c r="BJ916" i="3"/>
  <c r="BN916" i="3"/>
  <c r="M917" i="3"/>
  <c r="N917" i="3"/>
  <c r="O917" i="3"/>
  <c r="P917" i="3"/>
  <c r="BN917" i="3" s="1"/>
  <c r="Q917" i="3"/>
  <c r="R917" i="3"/>
  <c r="S917" i="3"/>
  <c r="T917" i="3"/>
  <c r="BM917" i="3" s="1"/>
  <c r="U917" i="3"/>
  <c r="V917" i="3"/>
  <c r="W917" i="3"/>
  <c r="X917" i="3"/>
  <c r="Y917" i="3"/>
  <c r="Z917" i="3"/>
  <c r="AA917" i="3"/>
  <c r="AB917" i="3"/>
  <c r="AC917" i="3"/>
  <c r="AD917" i="3"/>
  <c r="AE917" i="3"/>
  <c r="AF917" i="3"/>
  <c r="AG917" i="3"/>
  <c r="AH917" i="3"/>
  <c r="AI917" i="3"/>
  <c r="AJ917" i="3"/>
  <c r="AK917" i="3"/>
  <c r="AL917" i="3"/>
  <c r="AM917" i="3"/>
  <c r="AN917" i="3"/>
  <c r="AO917" i="3"/>
  <c r="AP917" i="3"/>
  <c r="AQ917" i="3"/>
  <c r="AR917" i="3"/>
  <c r="AS917" i="3"/>
  <c r="AT917" i="3"/>
  <c r="AU917" i="3"/>
  <c r="AV917" i="3"/>
  <c r="AW917" i="3"/>
  <c r="AX917" i="3"/>
  <c r="AY917" i="3"/>
  <c r="AZ917" i="3"/>
  <c r="BA917" i="3"/>
  <c r="BB917" i="3"/>
  <c r="BC917" i="3"/>
  <c r="BD917" i="3"/>
  <c r="BE917" i="3"/>
  <c r="BF917" i="3"/>
  <c r="BG917" i="3"/>
  <c r="BH917" i="3"/>
  <c r="BI917" i="3"/>
  <c r="BL917" i="3"/>
  <c r="M918" i="3"/>
  <c r="N918" i="3"/>
  <c r="O918" i="3"/>
  <c r="P918" i="3"/>
  <c r="Q918" i="3"/>
  <c r="R918" i="3"/>
  <c r="BL918" i="3" s="1"/>
  <c r="S918" i="3"/>
  <c r="T918" i="3"/>
  <c r="U918" i="3"/>
  <c r="V918" i="3"/>
  <c r="BK918" i="3" s="1"/>
  <c r="W918" i="3"/>
  <c r="X918" i="3"/>
  <c r="Y918" i="3"/>
  <c r="Z918" i="3"/>
  <c r="AA918" i="3"/>
  <c r="AB918" i="3"/>
  <c r="AC918" i="3"/>
  <c r="AD918" i="3"/>
  <c r="AE918" i="3"/>
  <c r="AF918" i="3"/>
  <c r="AG918" i="3"/>
  <c r="AH918" i="3"/>
  <c r="AI918" i="3"/>
  <c r="AJ918" i="3"/>
  <c r="AK918" i="3"/>
  <c r="AL918" i="3"/>
  <c r="AM918" i="3"/>
  <c r="AN918" i="3"/>
  <c r="AO918" i="3"/>
  <c r="AP918" i="3"/>
  <c r="AQ918" i="3"/>
  <c r="AR918" i="3"/>
  <c r="AS918" i="3"/>
  <c r="AT918" i="3"/>
  <c r="AU918" i="3"/>
  <c r="AV918" i="3"/>
  <c r="AW918" i="3"/>
  <c r="AX918" i="3"/>
  <c r="AY918" i="3"/>
  <c r="AZ918" i="3"/>
  <c r="BA918" i="3"/>
  <c r="BB918" i="3"/>
  <c r="BC918" i="3"/>
  <c r="BD918" i="3"/>
  <c r="BE918" i="3"/>
  <c r="BF918" i="3"/>
  <c r="BG918" i="3"/>
  <c r="BH918" i="3"/>
  <c r="BI918" i="3"/>
  <c r="BJ918" i="3"/>
  <c r="BN918" i="3"/>
  <c r="M919" i="3"/>
  <c r="N919" i="3"/>
  <c r="O919" i="3"/>
  <c r="P919" i="3"/>
  <c r="BN919" i="3" s="1"/>
  <c r="Q919" i="3"/>
  <c r="R919" i="3"/>
  <c r="S919" i="3"/>
  <c r="T919" i="3"/>
  <c r="BM919" i="3" s="1"/>
  <c r="U919" i="3"/>
  <c r="V919" i="3"/>
  <c r="W919" i="3"/>
  <c r="X919" i="3"/>
  <c r="Y919" i="3"/>
  <c r="Z919" i="3"/>
  <c r="AA919" i="3"/>
  <c r="AB919" i="3"/>
  <c r="AC919" i="3"/>
  <c r="AD919" i="3"/>
  <c r="AE919" i="3"/>
  <c r="AF919" i="3"/>
  <c r="AG919" i="3"/>
  <c r="AH919" i="3"/>
  <c r="AI919" i="3"/>
  <c r="AJ919" i="3"/>
  <c r="AK919" i="3"/>
  <c r="AL919" i="3"/>
  <c r="AM919" i="3"/>
  <c r="AN919" i="3"/>
  <c r="AO919" i="3"/>
  <c r="AP919" i="3"/>
  <c r="AQ919" i="3"/>
  <c r="AR919" i="3"/>
  <c r="AS919" i="3"/>
  <c r="AT919" i="3"/>
  <c r="AU919" i="3"/>
  <c r="AV919" i="3"/>
  <c r="AW919" i="3"/>
  <c r="AX919" i="3"/>
  <c r="AY919" i="3"/>
  <c r="AZ919" i="3"/>
  <c r="BA919" i="3"/>
  <c r="BB919" i="3"/>
  <c r="BC919" i="3"/>
  <c r="BD919" i="3"/>
  <c r="BE919" i="3"/>
  <c r="BF919" i="3"/>
  <c r="BG919" i="3"/>
  <c r="BH919" i="3"/>
  <c r="BI919" i="3"/>
  <c r="BL919" i="3"/>
  <c r="M920" i="3"/>
  <c r="N920" i="3"/>
  <c r="O920" i="3"/>
  <c r="P920" i="3"/>
  <c r="Q920" i="3"/>
  <c r="R920" i="3"/>
  <c r="BL920" i="3" s="1"/>
  <c r="S920" i="3"/>
  <c r="T920" i="3"/>
  <c r="U920" i="3"/>
  <c r="V920" i="3"/>
  <c r="BK920" i="3" s="1"/>
  <c r="W920" i="3"/>
  <c r="X920" i="3"/>
  <c r="Y920" i="3"/>
  <c r="Z920" i="3"/>
  <c r="AA920" i="3"/>
  <c r="AB920" i="3"/>
  <c r="AC920" i="3"/>
  <c r="AD920" i="3"/>
  <c r="AE920" i="3"/>
  <c r="AF920" i="3"/>
  <c r="AG920" i="3"/>
  <c r="AH920" i="3"/>
  <c r="AI920" i="3"/>
  <c r="AJ920" i="3"/>
  <c r="AK920" i="3"/>
  <c r="AL920" i="3"/>
  <c r="AM920" i="3"/>
  <c r="AN920" i="3"/>
  <c r="AO920" i="3"/>
  <c r="AP920" i="3"/>
  <c r="AQ920" i="3"/>
  <c r="AR920" i="3"/>
  <c r="AS920" i="3"/>
  <c r="AT920" i="3"/>
  <c r="AU920" i="3"/>
  <c r="AV920" i="3"/>
  <c r="AW920" i="3"/>
  <c r="AX920" i="3"/>
  <c r="AY920" i="3"/>
  <c r="AZ920" i="3"/>
  <c r="BA920" i="3"/>
  <c r="BB920" i="3"/>
  <c r="BC920" i="3"/>
  <c r="BD920" i="3"/>
  <c r="BE920" i="3"/>
  <c r="BF920" i="3"/>
  <c r="BG920" i="3"/>
  <c r="BH920" i="3"/>
  <c r="BI920" i="3"/>
  <c r="BJ920" i="3"/>
  <c r="BN920" i="3"/>
  <c r="M921" i="3"/>
  <c r="N921" i="3"/>
  <c r="O921" i="3"/>
  <c r="P921" i="3"/>
  <c r="BN921" i="3" s="1"/>
  <c r="Q921" i="3"/>
  <c r="R921" i="3"/>
  <c r="S921" i="3"/>
  <c r="T921" i="3"/>
  <c r="BM921" i="3" s="1"/>
  <c r="U921" i="3"/>
  <c r="V921" i="3"/>
  <c r="W921" i="3"/>
  <c r="X921" i="3"/>
  <c r="Y921" i="3"/>
  <c r="Z921" i="3"/>
  <c r="AA921" i="3"/>
  <c r="AB921" i="3"/>
  <c r="AC921" i="3"/>
  <c r="AD921" i="3"/>
  <c r="AE921" i="3"/>
  <c r="AF921" i="3"/>
  <c r="AG921" i="3"/>
  <c r="AH921" i="3"/>
  <c r="AI921" i="3"/>
  <c r="AJ921" i="3"/>
  <c r="AK921" i="3"/>
  <c r="AL921" i="3"/>
  <c r="AM921" i="3"/>
  <c r="AN921" i="3"/>
  <c r="AO921" i="3"/>
  <c r="AP921" i="3"/>
  <c r="AQ921" i="3"/>
  <c r="AR921" i="3"/>
  <c r="AS921" i="3"/>
  <c r="AT921" i="3"/>
  <c r="AU921" i="3"/>
  <c r="AV921" i="3"/>
  <c r="AW921" i="3"/>
  <c r="AX921" i="3"/>
  <c r="AY921" i="3"/>
  <c r="AZ921" i="3"/>
  <c r="BA921" i="3"/>
  <c r="BB921" i="3"/>
  <c r="BC921" i="3"/>
  <c r="BD921" i="3"/>
  <c r="BE921" i="3"/>
  <c r="BF921" i="3"/>
  <c r="BG921" i="3"/>
  <c r="BH921" i="3"/>
  <c r="BI921" i="3"/>
  <c r="BL921" i="3"/>
  <c r="M922" i="3"/>
  <c r="N922" i="3"/>
  <c r="O922" i="3"/>
  <c r="P922" i="3"/>
  <c r="Q922" i="3"/>
  <c r="R922" i="3"/>
  <c r="BL922" i="3" s="1"/>
  <c r="S922" i="3"/>
  <c r="T922" i="3"/>
  <c r="U922" i="3"/>
  <c r="V922" i="3"/>
  <c r="BK922" i="3" s="1"/>
  <c r="W922" i="3"/>
  <c r="X922" i="3"/>
  <c r="Y922" i="3"/>
  <c r="Z922" i="3"/>
  <c r="AA922" i="3"/>
  <c r="AB922" i="3"/>
  <c r="AC922" i="3"/>
  <c r="AD922" i="3"/>
  <c r="AE922" i="3"/>
  <c r="AF922" i="3"/>
  <c r="AG922" i="3"/>
  <c r="AH922" i="3"/>
  <c r="AI922" i="3"/>
  <c r="AJ922" i="3"/>
  <c r="AK922" i="3"/>
  <c r="AL922" i="3"/>
  <c r="AM922" i="3"/>
  <c r="AN922" i="3"/>
  <c r="AO922" i="3"/>
  <c r="AP922" i="3"/>
  <c r="AQ922" i="3"/>
  <c r="AR922" i="3"/>
  <c r="AS922" i="3"/>
  <c r="AT922" i="3"/>
  <c r="AU922" i="3"/>
  <c r="AV922" i="3"/>
  <c r="AW922" i="3"/>
  <c r="AX922" i="3"/>
  <c r="AY922" i="3"/>
  <c r="AZ922" i="3"/>
  <c r="BA922" i="3"/>
  <c r="BB922" i="3"/>
  <c r="BC922" i="3"/>
  <c r="BD922" i="3"/>
  <c r="BE922" i="3"/>
  <c r="BF922" i="3"/>
  <c r="BG922" i="3"/>
  <c r="BH922" i="3"/>
  <c r="BI922" i="3"/>
  <c r="BJ922" i="3"/>
  <c r="BN922" i="3"/>
  <c r="M923" i="3"/>
  <c r="N923" i="3"/>
  <c r="O923" i="3"/>
  <c r="P923" i="3"/>
  <c r="BN923" i="3" s="1"/>
  <c r="Q923" i="3"/>
  <c r="R923" i="3"/>
  <c r="S923" i="3"/>
  <c r="T923" i="3"/>
  <c r="BM923" i="3" s="1"/>
  <c r="U923" i="3"/>
  <c r="V923" i="3"/>
  <c r="W923" i="3"/>
  <c r="X923" i="3"/>
  <c r="Y923" i="3"/>
  <c r="Z923" i="3"/>
  <c r="AA923" i="3"/>
  <c r="AB923" i="3"/>
  <c r="AC923" i="3"/>
  <c r="AD923" i="3"/>
  <c r="AE923" i="3"/>
  <c r="AF923" i="3"/>
  <c r="AG923" i="3"/>
  <c r="AH923" i="3"/>
  <c r="AI923" i="3"/>
  <c r="AJ923" i="3"/>
  <c r="AK923" i="3"/>
  <c r="AL923" i="3"/>
  <c r="AM923" i="3"/>
  <c r="AN923" i="3"/>
  <c r="AO923" i="3"/>
  <c r="AP923" i="3"/>
  <c r="AQ923" i="3"/>
  <c r="AR923" i="3"/>
  <c r="AS923" i="3"/>
  <c r="AT923" i="3"/>
  <c r="AU923" i="3"/>
  <c r="AV923" i="3"/>
  <c r="AW923" i="3"/>
  <c r="AX923" i="3"/>
  <c r="AY923" i="3"/>
  <c r="AZ923" i="3"/>
  <c r="BA923" i="3"/>
  <c r="BB923" i="3"/>
  <c r="BC923" i="3"/>
  <c r="BD923" i="3"/>
  <c r="BE923" i="3"/>
  <c r="BF923" i="3"/>
  <c r="BG923" i="3"/>
  <c r="BH923" i="3"/>
  <c r="BI923" i="3"/>
  <c r="BL923" i="3"/>
  <c r="M924" i="3"/>
  <c r="N924" i="3"/>
  <c r="O924" i="3"/>
  <c r="P924" i="3"/>
  <c r="Q924" i="3"/>
  <c r="R924" i="3"/>
  <c r="BL924" i="3" s="1"/>
  <c r="S924" i="3"/>
  <c r="T924" i="3"/>
  <c r="U924" i="3"/>
  <c r="V924" i="3"/>
  <c r="BK924" i="3" s="1"/>
  <c r="W924" i="3"/>
  <c r="X924" i="3"/>
  <c r="Y924" i="3"/>
  <c r="Z924" i="3"/>
  <c r="AA924" i="3"/>
  <c r="AB924" i="3"/>
  <c r="AC924" i="3"/>
  <c r="AD924" i="3"/>
  <c r="AE924" i="3"/>
  <c r="AF924" i="3"/>
  <c r="AG924" i="3"/>
  <c r="AH924" i="3"/>
  <c r="AI924" i="3"/>
  <c r="AJ924" i="3"/>
  <c r="AK924" i="3"/>
  <c r="AL924" i="3"/>
  <c r="AM924" i="3"/>
  <c r="AN924" i="3"/>
  <c r="AO924" i="3"/>
  <c r="AP924" i="3"/>
  <c r="AQ924" i="3"/>
  <c r="AR924" i="3"/>
  <c r="AS924" i="3"/>
  <c r="AT924" i="3"/>
  <c r="AU924" i="3"/>
  <c r="AV924" i="3"/>
  <c r="AW924" i="3"/>
  <c r="AX924" i="3"/>
  <c r="AY924" i="3"/>
  <c r="AZ924" i="3"/>
  <c r="BA924" i="3"/>
  <c r="BB924" i="3"/>
  <c r="BC924" i="3"/>
  <c r="BD924" i="3"/>
  <c r="BE924" i="3"/>
  <c r="BF924" i="3"/>
  <c r="BG924" i="3"/>
  <c r="BH924" i="3"/>
  <c r="BI924" i="3"/>
  <c r="BJ924" i="3"/>
  <c r="BN924" i="3"/>
  <c r="M925" i="3"/>
  <c r="N925" i="3"/>
  <c r="O925" i="3"/>
  <c r="P925" i="3"/>
  <c r="BN925" i="3" s="1"/>
  <c r="Q925" i="3"/>
  <c r="R925" i="3"/>
  <c r="S925" i="3"/>
  <c r="T925" i="3"/>
  <c r="BM925" i="3" s="1"/>
  <c r="U925" i="3"/>
  <c r="V925" i="3"/>
  <c r="W925" i="3"/>
  <c r="X925" i="3"/>
  <c r="Y925" i="3"/>
  <c r="Z925" i="3"/>
  <c r="AA925" i="3"/>
  <c r="AB925" i="3"/>
  <c r="AC925" i="3"/>
  <c r="AD925" i="3"/>
  <c r="AE925" i="3"/>
  <c r="AF925" i="3"/>
  <c r="AG925" i="3"/>
  <c r="AH925" i="3"/>
  <c r="AI925" i="3"/>
  <c r="AJ925" i="3"/>
  <c r="AK925" i="3"/>
  <c r="AL925" i="3"/>
  <c r="AM925" i="3"/>
  <c r="AN925" i="3"/>
  <c r="AO925" i="3"/>
  <c r="AP925" i="3"/>
  <c r="AQ925" i="3"/>
  <c r="AR925" i="3"/>
  <c r="AS925" i="3"/>
  <c r="AT925" i="3"/>
  <c r="AU925" i="3"/>
  <c r="AV925" i="3"/>
  <c r="AW925" i="3"/>
  <c r="AX925" i="3"/>
  <c r="AY925" i="3"/>
  <c r="AZ925" i="3"/>
  <c r="BA925" i="3"/>
  <c r="BB925" i="3"/>
  <c r="BC925" i="3"/>
  <c r="BD925" i="3"/>
  <c r="BE925" i="3"/>
  <c r="BF925" i="3"/>
  <c r="BG925" i="3"/>
  <c r="BH925" i="3"/>
  <c r="BI925" i="3"/>
  <c r="BL925" i="3"/>
  <c r="M926" i="3"/>
  <c r="N926" i="3"/>
  <c r="O926" i="3"/>
  <c r="P926" i="3"/>
  <c r="Q926" i="3"/>
  <c r="R926" i="3"/>
  <c r="BL926" i="3" s="1"/>
  <c r="S926" i="3"/>
  <c r="T926" i="3"/>
  <c r="U926" i="3"/>
  <c r="V926" i="3"/>
  <c r="BK926" i="3" s="1"/>
  <c r="W926" i="3"/>
  <c r="X926" i="3"/>
  <c r="Y926" i="3"/>
  <c r="Z926" i="3"/>
  <c r="AA926" i="3"/>
  <c r="AB926" i="3"/>
  <c r="AC926" i="3"/>
  <c r="AD926" i="3"/>
  <c r="AE926" i="3"/>
  <c r="AF926" i="3"/>
  <c r="AG926" i="3"/>
  <c r="AH926" i="3"/>
  <c r="AI926" i="3"/>
  <c r="AJ926" i="3"/>
  <c r="AK926" i="3"/>
  <c r="AL926" i="3"/>
  <c r="AM926" i="3"/>
  <c r="AN926" i="3"/>
  <c r="AO926" i="3"/>
  <c r="AP926" i="3"/>
  <c r="AQ926" i="3"/>
  <c r="AR926" i="3"/>
  <c r="AS926" i="3"/>
  <c r="AT926" i="3"/>
  <c r="AU926" i="3"/>
  <c r="AV926" i="3"/>
  <c r="AW926" i="3"/>
  <c r="AX926" i="3"/>
  <c r="AY926" i="3"/>
  <c r="AZ926" i="3"/>
  <c r="BA926" i="3"/>
  <c r="BB926" i="3"/>
  <c r="BC926" i="3"/>
  <c r="BD926" i="3"/>
  <c r="BE926" i="3"/>
  <c r="BF926" i="3"/>
  <c r="BG926" i="3"/>
  <c r="BH926" i="3"/>
  <c r="BI926" i="3"/>
  <c r="BJ926" i="3"/>
  <c r="BN926" i="3"/>
  <c r="M927" i="3"/>
  <c r="N927" i="3"/>
  <c r="O927" i="3"/>
  <c r="P927" i="3"/>
  <c r="BN927" i="3" s="1"/>
  <c r="Q927" i="3"/>
  <c r="R927" i="3"/>
  <c r="S927" i="3"/>
  <c r="T927" i="3"/>
  <c r="BM927" i="3" s="1"/>
  <c r="U927" i="3"/>
  <c r="V927" i="3"/>
  <c r="W927" i="3"/>
  <c r="X927" i="3"/>
  <c r="Y927" i="3"/>
  <c r="Z927" i="3"/>
  <c r="AA927" i="3"/>
  <c r="AB927" i="3"/>
  <c r="AC927" i="3"/>
  <c r="AD927" i="3"/>
  <c r="AE927" i="3"/>
  <c r="AF927" i="3"/>
  <c r="AG927" i="3"/>
  <c r="AH927" i="3"/>
  <c r="AI927" i="3"/>
  <c r="AJ927" i="3"/>
  <c r="AK927" i="3"/>
  <c r="AL927" i="3"/>
  <c r="AM927" i="3"/>
  <c r="AN927" i="3"/>
  <c r="AO927" i="3"/>
  <c r="AP927" i="3"/>
  <c r="AQ927" i="3"/>
  <c r="AR927" i="3"/>
  <c r="AS927" i="3"/>
  <c r="AT927" i="3"/>
  <c r="AU927" i="3"/>
  <c r="AV927" i="3"/>
  <c r="AW927" i="3"/>
  <c r="AX927" i="3"/>
  <c r="AY927" i="3"/>
  <c r="AZ927" i="3"/>
  <c r="BA927" i="3"/>
  <c r="BB927" i="3"/>
  <c r="BC927" i="3"/>
  <c r="BD927" i="3"/>
  <c r="BE927" i="3"/>
  <c r="BF927" i="3"/>
  <c r="BG927" i="3"/>
  <c r="BH927" i="3"/>
  <c r="BI927" i="3"/>
  <c r="BL927" i="3"/>
  <c r="M928" i="3"/>
  <c r="N928" i="3"/>
  <c r="O928" i="3"/>
  <c r="P928" i="3"/>
  <c r="Q928" i="3"/>
  <c r="R928" i="3"/>
  <c r="BL928" i="3" s="1"/>
  <c r="S928" i="3"/>
  <c r="T928" i="3"/>
  <c r="U928" i="3"/>
  <c r="V928" i="3"/>
  <c r="BK928" i="3" s="1"/>
  <c r="W928" i="3"/>
  <c r="X928" i="3"/>
  <c r="Y928" i="3"/>
  <c r="Z928" i="3"/>
  <c r="AA928" i="3"/>
  <c r="AB928" i="3"/>
  <c r="AC928" i="3"/>
  <c r="AD928" i="3"/>
  <c r="AE928" i="3"/>
  <c r="AF928" i="3"/>
  <c r="AG928" i="3"/>
  <c r="AH928" i="3"/>
  <c r="AI928" i="3"/>
  <c r="AJ928" i="3"/>
  <c r="AK928" i="3"/>
  <c r="AL928" i="3"/>
  <c r="AM928" i="3"/>
  <c r="AN928" i="3"/>
  <c r="AO928" i="3"/>
  <c r="AP928" i="3"/>
  <c r="AQ928" i="3"/>
  <c r="AR928" i="3"/>
  <c r="AS928" i="3"/>
  <c r="AT928" i="3"/>
  <c r="AU928" i="3"/>
  <c r="AV928" i="3"/>
  <c r="AW928" i="3"/>
  <c r="AX928" i="3"/>
  <c r="AY928" i="3"/>
  <c r="AZ928" i="3"/>
  <c r="BA928" i="3"/>
  <c r="BB928" i="3"/>
  <c r="BC928" i="3"/>
  <c r="BD928" i="3"/>
  <c r="BE928" i="3"/>
  <c r="BF928" i="3"/>
  <c r="BG928" i="3"/>
  <c r="BH928" i="3"/>
  <c r="BI928" i="3"/>
  <c r="BJ928" i="3"/>
  <c r="BN928" i="3"/>
  <c r="M873" i="3"/>
  <c r="N873" i="3"/>
  <c r="O873" i="3"/>
  <c r="P873" i="3"/>
  <c r="BN873" i="3" s="1"/>
  <c r="Q873" i="3"/>
  <c r="R873" i="3"/>
  <c r="S873" i="3"/>
  <c r="T873" i="3"/>
  <c r="BM873" i="3" s="1"/>
  <c r="U873" i="3"/>
  <c r="V873" i="3"/>
  <c r="W873" i="3"/>
  <c r="X873" i="3"/>
  <c r="Y873" i="3"/>
  <c r="Z873" i="3"/>
  <c r="AA873" i="3"/>
  <c r="AB873" i="3"/>
  <c r="AC873" i="3"/>
  <c r="AD873" i="3"/>
  <c r="AE873" i="3"/>
  <c r="AF873" i="3"/>
  <c r="AG873" i="3"/>
  <c r="AH873" i="3"/>
  <c r="AI873" i="3"/>
  <c r="AJ873" i="3"/>
  <c r="AK873" i="3"/>
  <c r="AL873" i="3"/>
  <c r="AM873" i="3"/>
  <c r="AN873" i="3"/>
  <c r="AO873" i="3"/>
  <c r="AP873" i="3"/>
  <c r="AQ873" i="3"/>
  <c r="AR873" i="3"/>
  <c r="AS873" i="3"/>
  <c r="AT873" i="3"/>
  <c r="AU873" i="3"/>
  <c r="AV873" i="3"/>
  <c r="AW873" i="3"/>
  <c r="AX873" i="3"/>
  <c r="AY873" i="3"/>
  <c r="AZ873" i="3"/>
  <c r="BA873" i="3"/>
  <c r="BB873" i="3"/>
  <c r="BC873" i="3"/>
  <c r="BD873" i="3"/>
  <c r="BE873" i="3"/>
  <c r="BF873" i="3"/>
  <c r="BG873" i="3"/>
  <c r="BH873" i="3"/>
  <c r="BI873" i="3"/>
  <c r="BL873" i="3"/>
  <c r="M874" i="3"/>
  <c r="N874" i="3"/>
  <c r="O874" i="3"/>
  <c r="P874" i="3"/>
  <c r="Q874" i="3"/>
  <c r="R874" i="3"/>
  <c r="BL874" i="3" s="1"/>
  <c r="S874" i="3"/>
  <c r="T874" i="3"/>
  <c r="U874" i="3"/>
  <c r="V874" i="3"/>
  <c r="BK874" i="3" s="1"/>
  <c r="W874" i="3"/>
  <c r="X874" i="3"/>
  <c r="Y874" i="3"/>
  <c r="Z874" i="3"/>
  <c r="AA874" i="3"/>
  <c r="AB874" i="3"/>
  <c r="AC874" i="3"/>
  <c r="AD874" i="3"/>
  <c r="AE874" i="3"/>
  <c r="AF874" i="3"/>
  <c r="AG874" i="3"/>
  <c r="AH874" i="3"/>
  <c r="AI874" i="3"/>
  <c r="AJ874" i="3"/>
  <c r="AK874" i="3"/>
  <c r="AL874" i="3"/>
  <c r="AM874" i="3"/>
  <c r="AN874" i="3"/>
  <c r="AO874" i="3"/>
  <c r="AP874" i="3"/>
  <c r="AQ874" i="3"/>
  <c r="AR874" i="3"/>
  <c r="AS874" i="3"/>
  <c r="AT874" i="3"/>
  <c r="AU874" i="3"/>
  <c r="AV874" i="3"/>
  <c r="AW874" i="3"/>
  <c r="AX874" i="3"/>
  <c r="AY874" i="3"/>
  <c r="AZ874" i="3"/>
  <c r="BA874" i="3"/>
  <c r="BB874" i="3"/>
  <c r="BC874" i="3"/>
  <c r="BD874" i="3"/>
  <c r="BE874" i="3"/>
  <c r="BF874" i="3"/>
  <c r="BG874" i="3"/>
  <c r="BH874" i="3"/>
  <c r="BI874" i="3"/>
  <c r="BJ874" i="3"/>
  <c r="BN874" i="3"/>
  <c r="M875" i="3"/>
  <c r="N875" i="3"/>
  <c r="O875" i="3"/>
  <c r="P875" i="3"/>
  <c r="BN875" i="3" s="1"/>
  <c r="Q875" i="3"/>
  <c r="R875" i="3"/>
  <c r="S875" i="3"/>
  <c r="T875" i="3"/>
  <c r="BM875" i="3" s="1"/>
  <c r="U875" i="3"/>
  <c r="V875" i="3"/>
  <c r="W875" i="3"/>
  <c r="X875" i="3"/>
  <c r="Y875" i="3"/>
  <c r="Z875" i="3"/>
  <c r="AA875" i="3"/>
  <c r="AB875" i="3"/>
  <c r="AC875" i="3"/>
  <c r="AD875" i="3"/>
  <c r="AE875" i="3"/>
  <c r="AF875" i="3"/>
  <c r="AG875" i="3"/>
  <c r="AH875" i="3"/>
  <c r="AI875" i="3"/>
  <c r="AJ875" i="3"/>
  <c r="AK875" i="3"/>
  <c r="AL875" i="3"/>
  <c r="AM875" i="3"/>
  <c r="AN875" i="3"/>
  <c r="AO875" i="3"/>
  <c r="AP875" i="3"/>
  <c r="AQ875" i="3"/>
  <c r="AR875" i="3"/>
  <c r="AS875" i="3"/>
  <c r="AT875" i="3"/>
  <c r="AU875" i="3"/>
  <c r="AV875" i="3"/>
  <c r="AW875" i="3"/>
  <c r="AX875" i="3"/>
  <c r="AY875" i="3"/>
  <c r="AZ875" i="3"/>
  <c r="BA875" i="3"/>
  <c r="BB875" i="3"/>
  <c r="BC875" i="3"/>
  <c r="BD875" i="3"/>
  <c r="BE875" i="3"/>
  <c r="BF875" i="3"/>
  <c r="BG875" i="3"/>
  <c r="BH875" i="3"/>
  <c r="BI875" i="3"/>
  <c r="BL875" i="3"/>
  <c r="M876" i="3"/>
  <c r="N876" i="3"/>
  <c r="O876" i="3"/>
  <c r="P876" i="3"/>
  <c r="Q876" i="3"/>
  <c r="R876" i="3"/>
  <c r="BL876" i="3" s="1"/>
  <c r="S876" i="3"/>
  <c r="T876" i="3"/>
  <c r="U876" i="3"/>
  <c r="V876" i="3"/>
  <c r="BK876" i="3" s="1"/>
  <c r="W876" i="3"/>
  <c r="X876" i="3"/>
  <c r="Y876" i="3"/>
  <c r="Z876" i="3"/>
  <c r="AA876" i="3"/>
  <c r="AB876" i="3"/>
  <c r="AC876" i="3"/>
  <c r="AD876" i="3"/>
  <c r="AE876" i="3"/>
  <c r="AF876" i="3"/>
  <c r="AG876" i="3"/>
  <c r="AH876" i="3"/>
  <c r="AI876" i="3"/>
  <c r="AJ876" i="3"/>
  <c r="AK876" i="3"/>
  <c r="AL876" i="3"/>
  <c r="AM876" i="3"/>
  <c r="AN876" i="3"/>
  <c r="AO876" i="3"/>
  <c r="AP876" i="3"/>
  <c r="AQ876" i="3"/>
  <c r="AR876" i="3"/>
  <c r="AS876" i="3"/>
  <c r="AT876" i="3"/>
  <c r="AU876" i="3"/>
  <c r="AV876" i="3"/>
  <c r="AW876" i="3"/>
  <c r="AX876" i="3"/>
  <c r="AY876" i="3"/>
  <c r="AZ876" i="3"/>
  <c r="BA876" i="3"/>
  <c r="BB876" i="3"/>
  <c r="BC876" i="3"/>
  <c r="BD876" i="3"/>
  <c r="BE876" i="3"/>
  <c r="BF876" i="3"/>
  <c r="BG876" i="3"/>
  <c r="BH876" i="3"/>
  <c r="BI876" i="3"/>
  <c r="BJ876" i="3"/>
  <c r="BN876" i="3"/>
  <c r="E877" i="3"/>
  <c r="F877" i="3"/>
  <c r="G877" i="3"/>
  <c r="H877" i="3"/>
  <c r="I877" i="3"/>
  <c r="J877" i="3"/>
  <c r="K877" i="3"/>
  <c r="L877" i="3"/>
  <c r="E878" i="3"/>
  <c r="K878" i="3" s="1"/>
  <c r="F878" i="3"/>
  <c r="G878" i="3"/>
  <c r="H878" i="3"/>
  <c r="I878" i="3"/>
  <c r="J878" i="3"/>
  <c r="L878" i="3"/>
  <c r="E879" i="3"/>
  <c r="K879" i="3" s="1"/>
  <c r="F879" i="3"/>
  <c r="G879" i="3"/>
  <c r="H879" i="3"/>
  <c r="I879" i="3"/>
  <c r="J879" i="3"/>
  <c r="L879" i="3"/>
  <c r="E880" i="3"/>
  <c r="K880" i="3" s="1"/>
  <c r="F880" i="3"/>
  <c r="G880" i="3"/>
  <c r="H880" i="3"/>
  <c r="I880" i="3"/>
  <c r="J880" i="3"/>
  <c r="L880" i="3"/>
  <c r="E881" i="3"/>
  <c r="K881" i="3" s="1"/>
  <c r="F881" i="3"/>
  <c r="G881" i="3"/>
  <c r="H881" i="3"/>
  <c r="I881" i="3"/>
  <c r="J881" i="3"/>
  <c r="L881" i="3"/>
  <c r="E882" i="3"/>
  <c r="K882" i="3" s="1"/>
  <c r="F882" i="3"/>
  <c r="G882" i="3"/>
  <c r="H882" i="3"/>
  <c r="I882" i="3"/>
  <c r="J882" i="3"/>
  <c r="L882" i="3"/>
  <c r="E883" i="3"/>
  <c r="K883" i="3" s="1"/>
  <c r="F883" i="3"/>
  <c r="G883" i="3"/>
  <c r="H883" i="3"/>
  <c r="I883" i="3"/>
  <c r="J883" i="3"/>
  <c r="L883" i="3"/>
  <c r="E884" i="3"/>
  <c r="K884" i="3" s="1"/>
  <c r="F884" i="3"/>
  <c r="G884" i="3"/>
  <c r="H884" i="3"/>
  <c r="I884" i="3"/>
  <c r="J884" i="3"/>
  <c r="L884" i="3"/>
  <c r="E885" i="3"/>
  <c r="K885" i="3" s="1"/>
  <c r="F885" i="3"/>
  <c r="G885" i="3"/>
  <c r="H885" i="3"/>
  <c r="I885" i="3"/>
  <c r="J885" i="3"/>
  <c r="L885" i="3"/>
  <c r="E886" i="3"/>
  <c r="K886" i="3" s="1"/>
  <c r="F886" i="3"/>
  <c r="G886" i="3"/>
  <c r="H886" i="3"/>
  <c r="I886" i="3"/>
  <c r="J886" i="3"/>
  <c r="L886" i="3"/>
  <c r="E887" i="3"/>
  <c r="K887" i="3" s="1"/>
  <c r="F887" i="3"/>
  <c r="G887" i="3"/>
  <c r="H887" i="3"/>
  <c r="I887" i="3"/>
  <c r="J887" i="3"/>
  <c r="L887" i="3"/>
  <c r="E888" i="3"/>
  <c r="K888" i="3" s="1"/>
  <c r="F888" i="3"/>
  <c r="G888" i="3"/>
  <c r="H888" i="3"/>
  <c r="I888" i="3"/>
  <c r="J888" i="3"/>
  <c r="L888" i="3"/>
  <c r="E889" i="3"/>
  <c r="K889" i="3" s="1"/>
  <c r="F889" i="3"/>
  <c r="G889" i="3"/>
  <c r="H889" i="3"/>
  <c r="I889" i="3"/>
  <c r="J889" i="3"/>
  <c r="L889" i="3"/>
  <c r="E890" i="3"/>
  <c r="K890" i="3" s="1"/>
  <c r="F890" i="3"/>
  <c r="G890" i="3"/>
  <c r="H890" i="3"/>
  <c r="I890" i="3"/>
  <c r="J890" i="3"/>
  <c r="L890" i="3"/>
  <c r="E891" i="3"/>
  <c r="K891" i="3" s="1"/>
  <c r="F891" i="3"/>
  <c r="G891" i="3"/>
  <c r="H891" i="3"/>
  <c r="I891" i="3"/>
  <c r="J891" i="3"/>
  <c r="L891" i="3"/>
  <c r="E892" i="3"/>
  <c r="K892" i="3" s="1"/>
  <c r="F892" i="3"/>
  <c r="G892" i="3"/>
  <c r="H892" i="3"/>
  <c r="I892" i="3"/>
  <c r="J892" i="3"/>
  <c r="L892" i="3"/>
  <c r="E893" i="3"/>
  <c r="K893" i="3" s="1"/>
  <c r="F893" i="3"/>
  <c r="G893" i="3"/>
  <c r="H893" i="3"/>
  <c r="I893" i="3"/>
  <c r="J893" i="3"/>
  <c r="L893" i="3"/>
  <c r="E894" i="3"/>
  <c r="K894" i="3" s="1"/>
  <c r="F894" i="3"/>
  <c r="G894" i="3"/>
  <c r="H894" i="3"/>
  <c r="I894" i="3"/>
  <c r="J894" i="3"/>
  <c r="L894" i="3"/>
  <c r="E895" i="3"/>
  <c r="K895" i="3" s="1"/>
  <c r="F895" i="3"/>
  <c r="G895" i="3"/>
  <c r="H895" i="3"/>
  <c r="I895" i="3"/>
  <c r="J895" i="3"/>
  <c r="L895" i="3"/>
  <c r="E896" i="3"/>
  <c r="K896" i="3" s="1"/>
  <c r="F896" i="3"/>
  <c r="G896" i="3"/>
  <c r="H896" i="3"/>
  <c r="I896" i="3"/>
  <c r="J896" i="3"/>
  <c r="L896" i="3"/>
  <c r="E897" i="3"/>
  <c r="K897" i="3" s="1"/>
  <c r="F897" i="3"/>
  <c r="G897" i="3"/>
  <c r="H897" i="3"/>
  <c r="I897" i="3"/>
  <c r="J897" i="3"/>
  <c r="L897" i="3"/>
  <c r="E898" i="3"/>
  <c r="K898" i="3" s="1"/>
  <c r="F898" i="3"/>
  <c r="G898" i="3"/>
  <c r="H898" i="3"/>
  <c r="I898" i="3"/>
  <c r="J898" i="3"/>
  <c r="L898" i="3"/>
  <c r="E899" i="3"/>
  <c r="K899" i="3" s="1"/>
  <c r="F899" i="3"/>
  <c r="G899" i="3"/>
  <c r="H899" i="3"/>
  <c r="I899" i="3"/>
  <c r="J899" i="3"/>
  <c r="L899" i="3"/>
  <c r="E900" i="3"/>
  <c r="K900" i="3" s="1"/>
  <c r="F900" i="3"/>
  <c r="G900" i="3"/>
  <c r="H900" i="3"/>
  <c r="I900" i="3"/>
  <c r="J900" i="3"/>
  <c r="L900" i="3"/>
  <c r="E901" i="3"/>
  <c r="K901" i="3" s="1"/>
  <c r="F901" i="3"/>
  <c r="G901" i="3"/>
  <c r="H901" i="3"/>
  <c r="I901" i="3"/>
  <c r="J901" i="3"/>
  <c r="L901" i="3"/>
  <c r="E902" i="3"/>
  <c r="K902" i="3" s="1"/>
  <c r="F902" i="3"/>
  <c r="G902" i="3"/>
  <c r="H902" i="3"/>
  <c r="I902" i="3"/>
  <c r="J902" i="3"/>
  <c r="L902" i="3"/>
  <c r="E903" i="3"/>
  <c r="K903" i="3" s="1"/>
  <c r="F903" i="3"/>
  <c r="G903" i="3"/>
  <c r="H903" i="3"/>
  <c r="I903" i="3"/>
  <c r="J903" i="3"/>
  <c r="L903" i="3"/>
  <c r="E904" i="3"/>
  <c r="K904" i="3" s="1"/>
  <c r="F904" i="3"/>
  <c r="G904" i="3"/>
  <c r="H904" i="3"/>
  <c r="I904" i="3"/>
  <c r="J904" i="3"/>
  <c r="L904" i="3"/>
  <c r="E905" i="3"/>
  <c r="K905" i="3" s="1"/>
  <c r="F905" i="3"/>
  <c r="G905" i="3"/>
  <c r="H905" i="3"/>
  <c r="I905" i="3"/>
  <c r="J905" i="3"/>
  <c r="L905" i="3"/>
  <c r="E906" i="3"/>
  <c r="K906" i="3" s="1"/>
  <c r="F906" i="3"/>
  <c r="G906" i="3"/>
  <c r="H906" i="3"/>
  <c r="I906" i="3"/>
  <c r="J906" i="3"/>
  <c r="L906" i="3"/>
  <c r="E907" i="3"/>
  <c r="K907" i="3" s="1"/>
  <c r="F907" i="3"/>
  <c r="G907" i="3"/>
  <c r="H907" i="3"/>
  <c r="I907" i="3"/>
  <c r="J907" i="3"/>
  <c r="L907" i="3"/>
  <c r="E908" i="3"/>
  <c r="K908" i="3" s="1"/>
  <c r="F908" i="3"/>
  <c r="G908" i="3"/>
  <c r="H908" i="3"/>
  <c r="I908" i="3"/>
  <c r="J908" i="3"/>
  <c r="L908" i="3"/>
  <c r="E909" i="3"/>
  <c r="K909" i="3" s="1"/>
  <c r="F909" i="3"/>
  <c r="G909" i="3"/>
  <c r="H909" i="3"/>
  <c r="I909" i="3"/>
  <c r="J909" i="3"/>
  <c r="L909" i="3"/>
  <c r="E910" i="3"/>
  <c r="K910" i="3" s="1"/>
  <c r="F910" i="3"/>
  <c r="G910" i="3"/>
  <c r="H910" i="3"/>
  <c r="I910" i="3"/>
  <c r="J910" i="3"/>
  <c r="L910" i="3"/>
  <c r="E911" i="3"/>
  <c r="K911" i="3" s="1"/>
  <c r="F911" i="3"/>
  <c r="G911" i="3"/>
  <c r="H911" i="3"/>
  <c r="I911" i="3"/>
  <c r="J911" i="3"/>
  <c r="L911" i="3"/>
  <c r="E912" i="3"/>
  <c r="K912" i="3" s="1"/>
  <c r="F912" i="3"/>
  <c r="G912" i="3"/>
  <c r="H912" i="3"/>
  <c r="I912" i="3"/>
  <c r="J912" i="3"/>
  <c r="L912" i="3"/>
  <c r="E913" i="3"/>
  <c r="K913" i="3" s="1"/>
  <c r="F913" i="3"/>
  <c r="G913" i="3"/>
  <c r="H913" i="3"/>
  <c r="I913" i="3"/>
  <c r="J913" i="3"/>
  <c r="L913" i="3"/>
  <c r="E914" i="3"/>
  <c r="K914" i="3" s="1"/>
  <c r="F914" i="3"/>
  <c r="G914" i="3"/>
  <c r="H914" i="3"/>
  <c r="I914" i="3"/>
  <c r="J914" i="3"/>
  <c r="L914" i="3"/>
  <c r="E915" i="3"/>
  <c r="K915" i="3" s="1"/>
  <c r="F915" i="3"/>
  <c r="G915" i="3"/>
  <c r="H915" i="3"/>
  <c r="I915" i="3"/>
  <c r="J915" i="3"/>
  <c r="L915" i="3"/>
  <c r="E916" i="3"/>
  <c r="K916" i="3" s="1"/>
  <c r="F916" i="3"/>
  <c r="G916" i="3"/>
  <c r="H916" i="3"/>
  <c r="I916" i="3"/>
  <c r="J916" i="3"/>
  <c r="L916" i="3"/>
  <c r="E917" i="3"/>
  <c r="K917" i="3" s="1"/>
  <c r="F917" i="3"/>
  <c r="G917" i="3"/>
  <c r="H917" i="3"/>
  <c r="I917" i="3"/>
  <c r="J917" i="3"/>
  <c r="L917" i="3"/>
  <c r="E918" i="3"/>
  <c r="K918" i="3" s="1"/>
  <c r="F918" i="3"/>
  <c r="G918" i="3"/>
  <c r="H918" i="3"/>
  <c r="I918" i="3"/>
  <c r="J918" i="3"/>
  <c r="L918" i="3"/>
  <c r="E919" i="3"/>
  <c r="K919" i="3" s="1"/>
  <c r="F919" i="3"/>
  <c r="G919" i="3"/>
  <c r="H919" i="3"/>
  <c r="I919" i="3"/>
  <c r="J919" i="3"/>
  <c r="L919" i="3"/>
  <c r="E920" i="3"/>
  <c r="K920" i="3" s="1"/>
  <c r="F920" i="3"/>
  <c r="G920" i="3"/>
  <c r="H920" i="3"/>
  <c r="I920" i="3"/>
  <c r="J920" i="3"/>
  <c r="L920" i="3"/>
  <c r="E921" i="3"/>
  <c r="K921" i="3" s="1"/>
  <c r="F921" i="3"/>
  <c r="G921" i="3"/>
  <c r="H921" i="3"/>
  <c r="I921" i="3"/>
  <c r="J921" i="3"/>
  <c r="L921" i="3"/>
  <c r="E922" i="3"/>
  <c r="K922" i="3" s="1"/>
  <c r="F922" i="3"/>
  <c r="G922" i="3"/>
  <c r="H922" i="3"/>
  <c r="I922" i="3"/>
  <c r="J922" i="3"/>
  <c r="L922" i="3"/>
  <c r="E923" i="3"/>
  <c r="K923" i="3" s="1"/>
  <c r="F923" i="3"/>
  <c r="G923" i="3"/>
  <c r="H923" i="3"/>
  <c r="I923" i="3"/>
  <c r="J923" i="3"/>
  <c r="L923" i="3"/>
  <c r="E924" i="3"/>
  <c r="K924" i="3" s="1"/>
  <c r="F924" i="3"/>
  <c r="G924" i="3"/>
  <c r="H924" i="3"/>
  <c r="I924" i="3"/>
  <c r="J924" i="3"/>
  <c r="L924" i="3"/>
  <c r="E925" i="3"/>
  <c r="K925" i="3" s="1"/>
  <c r="F925" i="3"/>
  <c r="G925" i="3"/>
  <c r="H925" i="3"/>
  <c r="I925" i="3"/>
  <c r="J925" i="3"/>
  <c r="L925" i="3"/>
  <c r="E926" i="3"/>
  <c r="K926" i="3" s="1"/>
  <c r="F926" i="3"/>
  <c r="G926" i="3"/>
  <c r="H926" i="3"/>
  <c r="L926" i="3" s="1"/>
  <c r="I926" i="3"/>
  <c r="J926" i="3"/>
  <c r="E927" i="3"/>
  <c r="K927" i="3" s="1"/>
  <c r="F927" i="3"/>
  <c r="G927" i="3"/>
  <c r="H927" i="3"/>
  <c r="I927" i="3"/>
  <c r="J927" i="3"/>
  <c r="L927" i="3"/>
  <c r="E928" i="3"/>
  <c r="K928" i="3" s="1"/>
  <c r="F928" i="3"/>
  <c r="G928" i="3"/>
  <c r="H928" i="3"/>
  <c r="L928" i="3" s="1"/>
  <c r="I928" i="3"/>
  <c r="J928" i="3"/>
  <c r="E873" i="3"/>
  <c r="K873" i="3" s="1"/>
  <c r="F873" i="3"/>
  <c r="G873" i="3"/>
  <c r="H873" i="3"/>
  <c r="I873" i="3"/>
  <c r="L873" i="3" s="1"/>
  <c r="J873" i="3"/>
  <c r="E874" i="3"/>
  <c r="K874" i="3" s="1"/>
  <c r="F874" i="3"/>
  <c r="G874" i="3"/>
  <c r="H874" i="3"/>
  <c r="I874" i="3"/>
  <c r="L874" i="3" s="1"/>
  <c r="J874" i="3"/>
  <c r="E875" i="3"/>
  <c r="K875" i="3" s="1"/>
  <c r="F875" i="3"/>
  <c r="G875" i="3"/>
  <c r="H875" i="3"/>
  <c r="I875" i="3"/>
  <c r="L875" i="3" s="1"/>
  <c r="J875" i="3"/>
  <c r="E876" i="3"/>
  <c r="K876" i="3" s="1"/>
  <c r="F876" i="3"/>
  <c r="G876" i="3"/>
  <c r="H876" i="3"/>
  <c r="I876" i="3"/>
  <c r="L876" i="3" s="1"/>
  <c r="J876" i="3"/>
  <c r="BM928" i="3" l="1"/>
  <c r="BK927" i="3"/>
  <c r="BM926" i="3"/>
  <c r="BK925" i="3"/>
  <c r="BM924" i="3"/>
  <c r="BK923" i="3"/>
  <c r="BM922" i="3"/>
  <c r="BK921" i="3"/>
  <c r="BM920" i="3"/>
  <c r="BK919" i="3"/>
  <c r="BM918" i="3"/>
  <c r="BK917" i="3"/>
  <c r="BM916" i="3"/>
  <c r="BK915" i="3"/>
  <c r="BM914" i="3"/>
  <c r="BK913" i="3"/>
  <c r="BM912" i="3"/>
  <c r="BK911" i="3"/>
  <c r="BM910" i="3"/>
  <c r="BK909" i="3"/>
  <c r="BM908" i="3"/>
  <c r="BK907" i="3"/>
  <c r="BM906" i="3"/>
  <c r="BK905" i="3"/>
  <c r="BM904" i="3"/>
  <c r="BK903" i="3"/>
  <c r="BM902" i="3"/>
  <c r="BK901" i="3"/>
  <c r="BM900" i="3"/>
  <c r="BK899" i="3"/>
  <c r="BM898" i="3"/>
  <c r="BK897" i="3"/>
  <c r="BM896" i="3"/>
  <c r="BK895" i="3"/>
  <c r="BM894" i="3"/>
  <c r="BK893" i="3"/>
  <c r="BM892" i="3"/>
  <c r="BK891" i="3"/>
  <c r="BM890" i="3"/>
  <c r="BK889" i="3"/>
  <c r="BM888" i="3"/>
  <c r="BK887" i="3"/>
  <c r="BM886" i="3"/>
  <c r="BK885" i="3"/>
  <c r="BM884" i="3"/>
  <c r="BK883" i="3"/>
  <c r="BM882" i="3"/>
  <c r="BK881" i="3"/>
  <c r="BM880" i="3"/>
  <c r="BK879" i="3"/>
  <c r="BM878" i="3"/>
  <c r="BK877" i="3"/>
  <c r="BJ927" i="3"/>
  <c r="BJ925" i="3"/>
  <c r="BJ923" i="3"/>
  <c r="BJ921" i="3"/>
  <c r="BJ919" i="3"/>
  <c r="BJ917" i="3"/>
  <c r="BJ915" i="3"/>
  <c r="BJ913" i="3"/>
  <c r="BJ911" i="3"/>
  <c r="BJ909" i="3"/>
  <c r="BJ907" i="3"/>
  <c r="BJ905" i="3"/>
  <c r="BJ903" i="3"/>
  <c r="BJ901" i="3"/>
  <c r="BJ899" i="3"/>
  <c r="BJ897" i="3"/>
  <c r="BJ895" i="3"/>
  <c r="BJ893" i="3"/>
  <c r="BJ891" i="3"/>
  <c r="BJ889" i="3"/>
  <c r="BJ887" i="3"/>
  <c r="BJ885" i="3"/>
  <c r="BJ883" i="3"/>
  <c r="BJ881" i="3"/>
  <c r="BJ879" i="3"/>
  <c r="BJ877" i="3"/>
  <c r="BM876" i="3"/>
  <c r="BK875" i="3"/>
  <c r="BM874" i="3"/>
  <c r="BK873" i="3"/>
  <c r="BJ875" i="3"/>
  <c r="BJ873" i="3"/>
  <c r="E689" i="3"/>
  <c r="F689" i="3"/>
  <c r="G689" i="3"/>
  <c r="H689" i="3"/>
  <c r="L689" i="3" s="1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K694" i="3" s="1"/>
  <c r="F694" i="3"/>
  <c r="G694" i="3"/>
  <c r="H694" i="3"/>
  <c r="I694" i="3"/>
  <c r="J694" i="3"/>
  <c r="E695" i="3"/>
  <c r="F695" i="3"/>
  <c r="G695" i="3"/>
  <c r="H695" i="3"/>
  <c r="I695" i="3"/>
  <c r="J695" i="3"/>
  <c r="E696" i="3"/>
  <c r="K696" i="3" s="1"/>
  <c r="F696" i="3"/>
  <c r="G696" i="3"/>
  <c r="H696" i="3"/>
  <c r="I696" i="3"/>
  <c r="J696" i="3"/>
  <c r="E697" i="3"/>
  <c r="F697" i="3"/>
  <c r="G697" i="3"/>
  <c r="H697" i="3"/>
  <c r="I697" i="3"/>
  <c r="J697" i="3"/>
  <c r="L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L699" i="3" s="1"/>
  <c r="E700" i="3"/>
  <c r="K700" i="3" s="1"/>
  <c r="F700" i="3"/>
  <c r="G700" i="3"/>
  <c r="H700" i="3"/>
  <c r="L700" i="3" s="1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K703" i="3" s="1"/>
  <c r="F703" i="3"/>
  <c r="G703" i="3"/>
  <c r="H703" i="3"/>
  <c r="I703" i="3"/>
  <c r="J703" i="3"/>
  <c r="E704" i="3"/>
  <c r="F704" i="3"/>
  <c r="G704" i="3"/>
  <c r="H704" i="3"/>
  <c r="I704" i="3"/>
  <c r="J704" i="3"/>
  <c r="L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L707" i="3" s="1"/>
  <c r="I707" i="3"/>
  <c r="J707" i="3"/>
  <c r="E708" i="3"/>
  <c r="F708" i="3"/>
  <c r="G708" i="3"/>
  <c r="H708" i="3"/>
  <c r="I708" i="3"/>
  <c r="J708" i="3"/>
  <c r="L708" i="3" s="1"/>
  <c r="E709" i="3"/>
  <c r="F709" i="3"/>
  <c r="G709" i="3"/>
  <c r="H709" i="3"/>
  <c r="I709" i="3"/>
  <c r="J709" i="3"/>
  <c r="E710" i="3"/>
  <c r="F710" i="3"/>
  <c r="G710" i="3"/>
  <c r="H710" i="3"/>
  <c r="L710" i="3" s="1"/>
  <c r="I710" i="3"/>
  <c r="J710" i="3"/>
  <c r="E711" i="3"/>
  <c r="F711" i="3"/>
  <c r="G711" i="3"/>
  <c r="H711" i="3"/>
  <c r="I711" i="3"/>
  <c r="J711" i="3"/>
  <c r="E712" i="3"/>
  <c r="F712" i="3"/>
  <c r="G712" i="3"/>
  <c r="H712" i="3"/>
  <c r="L712" i="3" s="1"/>
  <c r="I712" i="3"/>
  <c r="J712" i="3"/>
  <c r="E713" i="3"/>
  <c r="F713" i="3"/>
  <c r="G713" i="3"/>
  <c r="H713" i="3"/>
  <c r="I713" i="3"/>
  <c r="J713" i="3"/>
  <c r="E714" i="3"/>
  <c r="K714" i="3" s="1"/>
  <c r="F714" i="3"/>
  <c r="G714" i="3"/>
  <c r="H714" i="3"/>
  <c r="I714" i="3"/>
  <c r="J714" i="3"/>
  <c r="E715" i="3"/>
  <c r="F715" i="3"/>
  <c r="G715" i="3"/>
  <c r="H715" i="3"/>
  <c r="I715" i="3"/>
  <c r="J715" i="3"/>
  <c r="E716" i="3"/>
  <c r="K716" i="3" s="1"/>
  <c r="F716" i="3"/>
  <c r="G716" i="3"/>
  <c r="H716" i="3"/>
  <c r="I716" i="3"/>
  <c r="J716" i="3"/>
  <c r="E717" i="3"/>
  <c r="F717" i="3"/>
  <c r="G717" i="3"/>
  <c r="H717" i="3"/>
  <c r="I717" i="3"/>
  <c r="J717" i="3"/>
  <c r="E718" i="3"/>
  <c r="K718" i="3" s="1"/>
  <c r="F718" i="3"/>
  <c r="G718" i="3"/>
  <c r="H718" i="3"/>
  <c r="I718" i="3"/>
  <c r="J718" i="3"/>
  <c r="E719" i="3"/>
  <c r="F719" i="3"/>
  <c r="G719" i="3"/>
  <c r="H719" i="3"/>
  <c r="I719" i="3"/>
  <c r="J719" i="3"/>
  <c r="E720" i="3"/>
  <c r="K720" i="3" s="1"/>
  <c r="F720" i="3"/>
  <c r="G720" i="3"/>
  <c r="H720" i="3"/>
  <c r="I720" i="3"/>
  <c r="L720" i="3" s="1"/>
  <c r="J720" i="3"/>
  <c r="E721" i="3"/>
  <c r="F721" i="3"/>
  <c r="G721" i="3"/>
  <c r="H721" i="3"/>
  <c r="I721" i="3"/>
  <c r="J721" i="3"/>
  <c r="L721" i="3" s="1"/>
  <c r="E722" i="3"/>
  <c r="F722" i="3"/>
  <c r="G722" i="3"/>
  <c r="H722" i="3"/>
  <c r="I722" i="3"/>
  <c r="J722" i="3"/>
  <c r="E723" i="3"/>
  <c r="F723" i="3"/>
  <c r="G723" i="3"/>
  <c r="H723" i="3"/>
  <c r="L723" i="3" s="1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L725" i="3" s="1"/>
  <c r="E726" i="3"/>
  <c r="F726" i="3"/>
  <c r="G726" i="3"/>
  <c r="H726" i="3"/>
  <c r="L726" i="3" s="1"/>
  <c r="I726" i="3"/>
  <c r="J726" i="3"/>
  <c r="E727" i="3"/>
  <c r="F727" i="3"/>
  <c r="G727" i="3"/>
  <c r="H727" i="3"/>
  <c r="I727" i="3"/>
  <c r="J727" i="3"/>
  <c r="E728" i="3"/>
  <c r="F728" i="3"/>
  <c r="G728" i="3"/>
  <c r="H728" i="3"/>
  <c r="L728" i="3" s="1"/>
  <c r="I728" i="3"/>
  <c r="J728" i="3"/>
  <c r="E729" i="3"/>
  <c r="K729" i="3" s="1"/>
  <c r="F729" i="3"/>
  <c r="G729" i="3"/>
  <c r="H729" i="3"/>
  <c r="I729" i="3"/>
  <c r="J729" i="3"/>
  <c r="E730" i="3"/>
  <c r="F730" i="3"/>
  <c r="G730" i="3"/>
  <c r="H730" i="3"/>
  <c r="I730" i="3"/>
  <c r="J730" i="3"/>
  <c r="E731" i="3"/>
  <c r="K731" i="3" s="1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K735" i="3" s="1"/>
  <c r="F735" i="3"/>
  <c r="G735" i="3"/>
  <c r="H735" i="3"/>
  <c r="I735" i="3"/>
  <c r="J735" i="3"/>
  <c r="E736" i="3"/>
  <c r="F736" i="3"/>
  <c r="G736" i="3"/>
  <c r="H736" i="3"/>
  <c r="I736" i="3"/>
  <c r="J736" i="3"/>
  <c r="L736" i="3"/>
  <c r="E737" i="3"/>
  <c r="F737" i="3"/>
  <c r="G737" i="3"/>
  <c r="H737" i="3"/>
  <c r="L737" i="3" s="1"/>
  <c r="I737" i="3"/>
  <c r="J737" i="3"/>
  <c r="E738" i="3"/>
  <c r="K738" i="3" s="1"/>
  <c r="F738" i="3"/>
  <c r="G738" i="3"/>
  <c r="H738" i="3"/>
  <c r="I738" i="3"/>
  <c r="J738" i="3"/>
  <c r="E739" i="3"/>
  <c r="F739" i="3"/>
  <c r="G739" i="3"/>
  <c r="H739" i="3"/>
  <c r="I739" i="3"/>
  <c r="J739" i="3"/>
  <c r="E740" i="3"/>
  <c r="K740" i="3" s="1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L743" i="3" s="1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L747" i="3" s="1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L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L753" i="3" s="1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K759" i="3" s="1"/>
  <c r="F759" i="3"/>
  <c r="G759" i="3"/>
  <c r="H759" i="3"/>
  <c r="I759" i="3"/>
  <c r="L759" i="3" s="1"/>
  <c r="J759" i="3"/>
  <c r="E760" i="3"/>
  <c r="F760" i="3"/>
  <c r="G760" i="3"/>
  <c r="H760" i="3"/>
  <c r="I760" i="3"/>
  <c r="J760" i="3"/>
  <c r="E761" i="3"/>
  <c r="K761" i="3" s="1"/>
  <c r="F761" i="3"/>
  <c r="G761" i="3"/>
  <c r="H761" i="3"/>
  <c r="I761" i="3"/>
  <c r="J761" i="3"/>
  <c r="E762" i="3"/>
  <c r="F762" i="3"/>
  <c r="G762" i="3"/>
  <c r="H762" i="3"/>
  <c r="I762" i="3"/>
  <c r="J762" i="3"/>
  <c r="E763" i="3"/>
  <c r="K763" i="3" s="1"/>
  <c r="F763" i="3"/>
  <c r="G763" i="3"/>
  <c r="H763" i="3"/>
  <c r="I763" i="3"/>
  <c r="L763" i="3" s="1"/>
  <c r="J763" i="3"/>
  <c r="E764" i="3"/>
  <c r="F764" i="3"/>
  <c r="G764" i="3"/>
  <c r="H764" i="3"/>
  <c r="I764" i="3"/>
  <c r="J764" i="3"/>
  <c r="E765" i="3"/>
  <c r="K765" i="3" s="1"/>
  <c r="F765" i="3"/>
  <c r="G765" i="3"/>
  <c r="H765" i="3"/>
  <c r="I765" i="3"/>
  <c r="L765" i="3" s="1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L768" i="3" s="1"/>
  <c r="E769" i="3"/>
  <c r="F769" i="3"/>
  <c r="G769" i="3"/>
  <c r="H769" i="3"/>
  <c r="L769" i="3" s="1"/>
  <c r="I769" i="3"/>
  <c r="J769" i="3"/>
  <c r="E770" i="3"/>
  <c r="K770" i="3" s="1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L775" i="3" s="1"/>
  <c r="J775" i="3"/>
  <c r="E776" i="3"/>
  <c r="F776" i="3"/>
  <c r="G776" i="3"/>
  <c r="H776" i="3"/>
  <c r="I776" i="3"/>
  <c r="J776" i="3"/>
  <c r="E777" i="3"/>
  <c r="F777" i="3"/>
  <c r="G777" i="3"/>
  <c r="H777" i="3"/>
  <c r="I777" i="3"/>
  <c r="L777" i="3" s="1"/>
  <c r="J777" i="3"/>
  <c r="E778" i="3"/>
  <c r="F778" i="3"/>
  <c r="G778" i="3"/>
  <c r="H778" i="3"/>
  <c r="I778" i="3"/>
  <c r="J778" i="3"/>
  <c r="E779" i="3"/>
  <c r="F779" i="3"/>
  <c r="G779" i="3"/>
  <c r="H779" i="3"/>
  <c r="I779" i="3"/>
  <c r="L779" i="3" s="1"/>
  <c r="J779" i="3"/>
  <c r="E780" i="3"/>
  <c r="F780" i="3"/>
  <c r="G780" i="3"/>
  <c r="H780" i="3"/>
  <c r="I780" i="3"/>
  <c r="J780" i="3"/>
  <c r="E781" i="3"/>
  <c r="F781" i="3"/>
  <c r="G781" i="3"/>
  <c r="H781" i="3"/>
  <c r="I781" i="3"/>
  <c r="L781" i="3" s="1"/>
  <c r="J781" i="3"/>
  <c r="E782" i="3"/>
  <c r="F782" i="3"/>
  <c r="G782" i="3"/>
  <c r="H782" i="3"/>
  <c r="I782" i="3"/>
  <c r="J782" i="3"/>
  <c r="E783" i="3"/>
  <c r="F783" i="3"/>
  <c r="G783" i="3"/>
  <c r="H783" i="3"/>
  <c r="I783" i="3"/>
  <c r="L783" i="3" s="1"/>
  <c r="J783" i="3"/>
  <c r="E784" i="3"/>
  <c r="F784" i="3"/>
  <c r="G784" i="3"/>
  <c r="H784" i="3"/>
  <c r="I784" i="3"/>
  <c r="J784" i="3"/>
  <c r="E785" i="3"/>
  <c r="F785" i="3"/>
  <c r="G785" i="3"/>
  <c r="H785" i="3"/>
  <c r="I785" i="3"/>
  <c r="L785" i="3" s="1"/>
  <c r="J785" i="3"/>
  <c r="E786" i="3"/>
  <c r="F786" i="3"/>
  <c r="G786" i="3"/>
  <c r="H786" i="3"/>
  <c r="I786" i="3"/>
  <c r="J786" i="3"/>
  <c r="E787" i="3"/>
  <c r="F787" i="3"/>
  <c r="G787" i="3"/>
  <c r="H787" i="3"/>
  <c r="I787" i="3"/>
  <c r="L787" i="3" s="1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L844" i="3" s="1"/>
  <c r="J844" i="3"/>
  <c r="K844" i="3"/>
  <c r="E845" i="3"/>
  <c r="F845" i="3"/>
  <c r="K845" i="3" s="1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K847" i="3" s="1"/>
  <c r="H847" i="3"/>
  <c r="I847" i="3"/>
  <c r="J847" i="3"/>
  <c r="E848" i="3"/>
  <c r="F848" i="3"/>
  <c r="G848" i="3"/>
  <c r="H848" i="3"/>
  <c r="I848" i="3"/>
  <c r="J848" i="3"/>
  <c r="E849" i="3"/>
  <c r="F849" i="3"/>
  <c r="G849" i="3"/>
  <c r="K849" i="3" s="1"/>
  <c r="H849" i="3"/>
  <c r="I849" i="3"/>
  <c r="J849" i="3"/>
  <c r="E850" i="3"/>
  <c r="F850" i="3"/>
  <c r="G850" i="3"/>
  <c r="H850" i="3"/>
  <c r="I850" i="3"/>
  <c r="J850" i="3"/>
  <c r="E851" i="3"/>
  <c r="F851" i="3"/>
  <c r="G851" i="3"/>
  <c r="K851" i="3" s="1"/>
  <c r="H851" i="3"/>
  <c r="I851" i="3"/>
  <c r="J851" i="3"/>
  <c r="E852" i="3"/>
  <c r="F852" i="3"/>
  <c r="G852" i="3"/>
  <c r="H852" i="3"/>
  <c r="I852" i="3"/>
  <c r="J852" i="3"/>
  <c r="E853" i="3"/>
  <c r="F853" i="3"/>
  <c r="G853" i="3"/>
  <c r="K853" i="3" s="1"/>
  <c r="H853" i="3"/>
  <c r="I853" i="3"/>
  <c r="J853" i="3"/>
  <c r="E854" i="3"/>
  <c r="F854" i="3"/>
  <c r="G854" i="3"/>
  <c r="H854" i="3"/>
  <c r="I854" i="3"/>
  <c r="J854" i="3"/>
  <c r="E855" i="3"/>
  <c r="F855" i="3"/>
  <c r="G855" i="3"/>
  <c r="K855" i="3" s="1"/>
  <c r="H855" i="3"/>
  <c r="I855" i="3"/>
  <c r="J855" i="3"/>
  <c r="E856" i="3"/>
  <c r="F856" i="3"/>
  <c r="G856" i="3"/>
  <c r="H856" i="3"/>
  <c r="I856" i="3"/>
  <c r="J856" i="3"/>
  <c r="E857" i="3"/>
  <c r="F857" i="3"/>
  <c r="G857" i="3"/>
  <c r="K857" i="3" s="1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K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L863" i="3" s="1"/>
  <c r="J863" i="3"/>
  <c r="K863" i="3"/>
  <c r="E864" i="3"/>
  <c r="F864" i="3"/>
  <c r="K864" i="3" s="1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K866" i="3" s="1"/>
  <c r="H866" i="3"/>
  <c r="I866" i="3"/>
  <c r="J866" i="3"/>
  <c r="E867" i="3"/>
  <c r="F867" i="3"/>
  <c r="G867" i="3"/>
  <c r="H867" i="3"/>
  <c r="I867" i="3"/>
  <c r="L867" i="3" s="1"/>
  <c r="J867" i="3"/>
  <c r="E868" i="3"/>
  <c r="F868" i="3"/>
  <c r="G868" i="3"/>
  <c r="K868" i="3" s="1"/>
  <c r="H868" i="3"/>
  <c r="I868" i="3"/>
  <c r="J868" i="3"/>
  <c r="E869" i="3"/>
  <c r="F869" i="3"/>
  <c r="G869" i="3"/>
  <c r="H869" i="3"/>
  <c r="I869" i="3"/>
  <c r="L869" i="3" s="1"/>
  <c r="J869" i="3"/>
  <c r="E870" i="3"/>
  <c r="F870" i="3"/>
  <c r="G870" i="3"/>
  <c r="K870" i="3" s="1"/>
  <c r="H870" i="3"/>
  <c r="I870" i="3"/>
  <c r="J870" i="3"/>
  <c r="E871" i="3"/>
  <c r="F871" i="3"/>
  <c r="G871" i="3"/>
  <c r="H871" i="3"/>
  <c r="I871" i="3"/>
  <c r="L871" i="3" s="1"/>
  <c r="J871" i="3"/>
  <c r="E872" i="3"/>
  <c r="F872" i="3"/>
  <c r="G872" i="3"/>
  <c r="K872" i="3" s="1"/>
  <c r="H872" i="3"/>
  <c r="I872" i="3"/>
  <c r="J872" i="3"/>
  <c r="E683" i="3"/>
  <c r="K683" i="3" s="1"/>
  <c r="F683" i="3"/>
  <c r="G683" i="3"/>
  <c r="H683" i="3"/>
  <c r="I683" i="3"/>
  <c r="L683" i="3" s="1"/>
  <c r="J683" i="3"/>
  <c r="E684" i="3"/>
  <c r="F684" i="3"/>
  <c r="G684" i="3"/>
  <c r="H684" i="3"/>
  <c r="I684" i="3"/>
  <c r="J684" i="3"/>
  <c r="E685" i="3"/>
  <c r="K685" i="3" s="1"/>
  <c r="F685" i="3"/>
  <c r="G685" i="3"/>
  <c r="H685" i="3"/>
  <c r="I685" i="3"/>
  <c r="L685" i="3" s="1"/>
  <c r="J685" i="3"/>
  <c r="E686" i="3"/>
  <c r="F686" i="3"/>
  <c r="G686" i="3"/>
  <c r="H686" i="3"/>
  <c r="I686" i="3"/>
  <c r="J686" i="3"/>
  <c r="E687" i="3"/>
  <c r="K687" i="3" s="1"/>
  <c r="F687" i="3"/>
  <c r="G687" i="3"/>
  <c r="H687" i="3"/>
  <c r="I687" i="3"/>
  <c r="L687" i="3" s="1"/>
  <c r="J687" i="3"/>
  <c r="E688" i="3"/>
  <c r="F688" i="3"/>
  <c r="G688" i="3"/>
  <c r="H688" i="3"/>
  <c r="I688" i="3"/>
  <c r="J688" i="3"/>
  <c r="AK763" i="3" l="1"/>
  <c r="L868" i="3"/>
  <c r="L866" i="3"/>
  <c r="K859" i="3"/>
  <c r="L857" i="3"/>
  <c r="L855" i="3"/>
  <c r="L853" i="3"/>
  <c r="L851" i="3"/>
  <c r="L849" i="3"/>
  <c r="L847" i="3"/>
  <c r="K837" i="3"/>
  <c r="K835" i="3"/>
  <c r="L773" i="3"/>
  <c r="L770" i="3"/>
  <c r="K766" i="3"/>
  <c r="L764" i="3"/>
  <c r="L760" i="3"/>
  <c r="L756" i="3"/>
  <c r="L745" i="3"/>
  <c r="L741" i="3"/>
  <c r="L732" i="3"/>
  <c r="L731" i="3"/>
  <c r="K727" i="3"/>
  <c r="K723" i="3"/>
  <c r="AA723" i="3" s="1"/>
  <c r="K721" i="3"/>
  <c r="L718" i="3"/>
  <c r="L717" i="3"/>
  <c r="L713" i="3"/>
  <c r="K712" i="3"/>
  <c r="K710" i="3"/>
  <c r="K708" i="3"/>
  <c r="K706" i="3"/>
  <c r="L693" i="3"/>
  <c r="L692" i="3"/>
  <c r="L690" i="3"/>
  <c r="K862" i="3"/>
  <c r="K843" i="3"/>
  <c r="K789" i="3"/>
  <c r="K787" i="3"/>
  <c r="K785" i="3"/>
  <c r="V785" i="3" s="1"/>
  <c r="K783" i="3"/>
  <c r="K781" i="3"/>
  <c r="K779" i="3"/>
  <c r="Q779" i="3" s="1"/>
  <c r="K777" i="3"/>
  <c r="K775" i="3"/>
  <c r="K754" i="3"/>
  <c r="L752" i="3"/>
  <c r="K747" i="3"/>
  <c r="AF747" i="3" s="1"/>
  <c r="K743" i="3"/>
  <c r="K732" i="3"/>
  <c r="K730" i="3"/>
  <c r="L724" i="3"/>
  <c r="K719" i="3"/>
  <c r="K715" i="3"/>
  <c r="K713" i="3"/>
  <c r="L709" i="3"/>
  <c r="L705" i="3"/>
  <c r="K704" i="3"/>
  <c r="K702" i="3"/>
  <c r="K697" i="3"/>
  <c r="K695" i="3"/>
  <c r="L865" i="3"/>
  <c r="L860" i="3"/>
  <c r="L858" i="3"/>
  <c r="K858" i="3"/>
  <c r="L856" i="3"/>
  <c r="L854" i="3"/>
  <c r="L852" i="3"/>
  <c r="L850" i="3"/>
  <c r="L848" i="3"/>
  <c r="L846" i="3"/>
  <c r="L772" i="3"/>
  <c r="L761" i="3"/>
  <c r="L757" i="3"/>
  <c r="L754" i="3"/>
  <c r="K750" i="3"/>
  <c r="L748" i="3"/>
  <c r="L744" i="3"/>
  <c r="L740" i="3"/>
  <c r="L739" i="3"/>
  <c r="K737" i="3"/>
  <c r="L734" i="3"/>
  <c r="L733" i="3"/>
  <c r="L729" i="3"/>
  <c r="AL729" i="3" s="1"/>
  <c r="K724" i="3"/>
  <c r="K722" i="3"/>
  <c r="L716" i="3"/>
  <c r="L715" i="3"/>
  <c r="K711" i="3"/>
  <c r="K707" i="3"/>
  <c r="L702" i="3"/>
  <c r="L701" i="3"/>
  <c r="K689" i="3"/>
  <c r="AU858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O868" i="3"/>
  <c r="S868" i="3"/>
  <c r="W868" i="3"/>
  <c r="AA868" i="3"/>
  <c r="AE868" i="3"/>
  <c r="AI868" i="3"/>
  <c r="AM868" i="3"/>
  <c r="AQ868" i="3"/>
  <c r="AU868" i="3"/>
  <c r="AY868" i="3"/>
  <c r="BC868" i="3"/>
  <c r="BG868" i="3"/>
  <c r="P868" i="3"/>
  <c r="T868" i="3"/>
  <c r="X868" i="3"/>
  <c r="AB868" i="3"/>
  <c r="AF868" i="3"/>
  <c r="AJ868" i="3"/>
  <c r="AN868" i="3"/>
  <c r="AR868" i="3"/>
  <c r="AV868" i="3"/>
  <c r="AZ868" i="3"/>
  <c r="BD868" i="3"/>
  <c r="BH868" i="3"/>
  <c r="Y868" i="3"/>
  <c r="AO868" i="3"/>
  <c r="BE868" i="3"/>
  <c r="M868" i="3"/>
  <c r="AC868" i="3"/>
  <c r="AS868" i="3"/>
  <c r="BI868" i="3"/>
  <c r="Q868" i="3"/>
  <c r="AG868" i="3"/>
  <c r="AW868" i="3"/>
  <c r="U868" i="3"/>
  <c r="AK868" i="3"/>
  <c r="BA86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O857" i="3"/>
  <c r="S857" i="3"/>
  <c r="W857" i="3"/>
  <c r="AA857" i="3"/>
  <c r="AE857" i="3"/>
  <c r="AI857" i="3"/>
  <c r="AM857" i="3"/>
  <c r="AQ857" i="3"/>
  <c r="AU857" i="3"/>
  <c r="AY857" i="3"/>
  <c r="BC857" i="3"/>
  <c r="BG857" i="3"/>
  <c r="P857" i="3"/>
  <c r="T857" i="3"/>
  <c r="X857" i="3"/>
  <c r="AB857" i="3"/>
  <c r="AF857" i="3"/>
  <c r="AJ857" i="3"/>
  <c r="AN857" i="3"/>
  <c r="AR857" i="3"/>
  <c r="AV857" i="3"/>
  <c r="AZ857" i="3"/>
  <c r="BD857" i="3"/>
  <c r="BH857" i="3"/>
  <c r="M857" i="3"/>
  <c r="BK857" i="3" s="1"/>
  <c r="AC857" i="3"/>
  <c r="AS857" i="3"/>
  <c r="BI857" i="3"/>
  <c r="Q857" i="3"/>
  <c r="AG857" i="3"/>
  <c r="AW857" i="3"/>
  <c r="U857" i="3"/>
  <c r="AK857" i="3"/>
  <c r="BA857" i="3"/>
  <c r="Y857" i="3"/>
  <c r="AO857" i="3"/>
  <c r="BE857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O855" i="3"/>
  <c r="S855" i="3"/>
  <c r="W855" i="3"/>
  <c r="AA855" i="3"/>
  <c r="AE855" i="3"/>
  <c r="AI855" i="3"/>
  <c r="AM855" i="3"/>
  <c r="AQ855" i="3"/>
  <c r="AU855" i="3"/>
  <c r="AY855" i="3"/>
  <c r="BC855" i="3"/>
  <c r="BG855" i="3"/>
  <c r="P855" i="3"/>
  <c r="T855" i="3"/>
  <c r="X855" i="3"/>
  <c r="AB855" i="3"/>
  <c r="AF855" i="3"/>
  <c r="AJ855" i="3"/>
  <c r="AN855" i="3"/>
  <c r="AR855" i="3"/>
  <c r="AV855" i="3"/>
  <c r="AZ855" i="3"/>
  <c r="BD855" i="3"/>
  <c r="BH855" i="3"/>
  <c r="Q855" i="3"/>
  <c r="AG855" i="3"/>
  <c r="AW855" i="3"/>
  <c r="U855" i="3"/>
  <c r="AK855" i="3"/>
  <c r="BA855" i="3"/>
  <c r="Y855" i="3"/>
  <c r="AO855" i="3"/>
  <c r="BE855" i="3"/>
  <c r="M855" i="3"/>
  <c r="AC855" i="3"/>
  <c r="AS855" i="3"/>
  <c r="BI855" i="3"/>
  <c r="L688" i="3"/>
  <c r="K688" i="3"/>
  <c r="L686" i="3"/>
  <c r="K686" i="3"/>
  <c r="L684" i="3"/>
  <c r="K684" i="3"/>
  <c r="L872" i="3"/>
  <c r="K869" i="3"/>
  <c r="K854" i="3"/>
  <c r="K850" i="3"/>
  <c r="K846" i="3"/>
  <c r="L864" i="3"/>
  <c r="Z864" i="3" s="1"/>
  <c r="L861" i="3"/>
  <c r="L845" i="3"/>
  <c r="X845" i="3" s="1"/>
  <c r="L842" i="3"/>
  <c r="K841" i="3"/>
  <c r="L840" i="3"/>
  <c r="K839" i="3"/>
  <c r="L838" i="3"/>
  <c r="L836" i="3"/>
  <c r="K836" i="3"/>
  <c r="L834" i="3"/>
  <c r="L832" i="3"/>
  <c r="V853" i="3"/>
  <c r="AA853" i="3"/>
  <c r="AM853" i="3"/>
  <c r="AR853" i="3"/>
  <c r="BD853" i="3"/>
  <c r="AG853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O849" i="3"/>
  <c r="S849" i="3"/>
  <c r="W849" i="3"/>
  <c r="AA849" i="3"/>
  <c r="AE849" i="3"/>
  <c r="AI849" i="3"/>
  <c r="AM849" i="3"/>
  <c r="AQ849" i="3"/>
  <c r="AU849" i="3"/>
  <c r="AY849" i="3"/>
  <c r="BC849" i="3"/>
  <c r="BG849" i="3"/>
  <c r="P849" i="3"/>
  <c r="T849" i="3"/>
  <c r="X849" i="3"/>
  <c r="AB849" i="3"/>
  <c r="AF849" i="3"/>
  <c r="AJ849" i="3"/>
  <c r="AN849" i="3"/>
  <c r="AR849" i="3"/>
  <c r="AV849" i="3"/>
  <c r="AZ849" i="3"/>
  <c r="BD849" i="3"/>
  <c r="BH849" i="3"/>
  <c r="M849" i="3"/>
  <c r="BN849" i="3" s="1"/>
  <c r="AC849" i="3"/>
  <c r="AS849" i="3"/>
  <c r="BI849" i="3"/>
  <c r="Q849" i="3"/>
  <c r="AG849" i="3"/>
  <c r="AW849" i="3"/>
  <c r="U849" i="3"/>
  <c r="AK849" i="3"/>
  <c r="BA849" i="3"/>
  <c r="Y849" i="3"/>
  <c r="AO849" i="3"/>
  <c r="BE849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O847" i="3"/>
  <c r="S847" i="3"/>
  <c r="W847" i="3"/>
  <c r="AA847" i="3"/>
  <c r="AE847" i="3"/>
  <c r="AI847" i="3"/>
  <c r="AM847" i="3"/>
  <c r="AQ847" i="3"/>
  <c r="AU847" i="3"/>
  <c r="AY847" i="3"/>
  <c r="BC847" i="3"/>
  <c r="BG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Q847" i="3"/>
  <c r="AG847" i="3"/>
  <c r="AW847" i="3"/>
  <c r="U847" i="3"/>
  <c r="AK847" i="3"/>
  <c r="BA847" i="3"/>
  <c r="Y847" i="3"/>
  <c r="AO847" i="3"/>
  <c r="BE847" i="3"/>
  <c r="M847" i="3"/>
  <c r="AC847" i="3"/>
  <c r="AS847" i="3"/>
  <c r="BI847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O844" i="3"/>
  <c r="T844" i="3"/>
  <c r="Y844" i="3"/>
  <c r="AE844" i="3"/>
  <c r="AJ844" i="3"/>
  <c r="AO844" i="3"/>
  <c r="AU844" i="3"/>
  <c r="AZ844" i="3"/>
  <c r="BE844" i="3"/>
  <c r="P844" i="3"/>
  <c r="U844" i="3"/>
  <c r="AA844" i="3"/>
  <c r="AF844" i="3"/>
  <c r="AK844" i="3"/>
  <c r="AQ844" i="3"/>
  <c r="AV844" i="3"/>
  <c r="BA844" i="3"/>
  <c r="BG844" i="3"/>
  <c r="Q844" i="3"/>
  <c r="W844" i="3"/>
  <c r="AB844" i="3"/>
  <c r="AG844" i="3"/>
  <c r="AM844" i="3"/>
  <c r="AR844" i="3"/>
  <c r="AW844" i="3"/>
  <c r="BC844" i="3"/>
  <c r="BH844" i="3"/>
  <c r="M844" i="3"/>
  <c r="AI844" i="3"/>
  <c r="BD844" i="3"/>
  <c r="S844" i="3"/>
  <c r="BK844" i="3" s="1"/>
  <c r="AN844" i="3"/>
  <c r="BI844" i="3"/>
  <c r="X844" i="3"/>
  <c r="AS844" i="3"/>
  <c r="AC844" i="3"/>
  <c r="AY844" i="3"/>
  <c r="O687" i="3"/>
  <c r="S687" i="3"/>
  <c r="BK687" i="3" s="1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BJ687" i="3" s="1"/>
  <c r="U687" i="3"/>
  <c r="Y687" i="3"/>
  <c r="AC687" i="3"/>
  <c r="AG687" i="3"/>
  <c r="AK687" i="3"/>
  <c r="AO687" i="3"/>
  <c r="AS687" i="3"/>
  <c r="AW687" i="3"/>
  <c r="BA687" i="3"/>
  <c r="BE687" i="3"/>
  <c r="BI687" i="3"/>
  <c r="R687" i="3"/>
  <c r="AH687" i="3"/>
  <c r="AX687" i="3"/>
  <c r="V687" i="3"/>
  <c r="AL687" i="3"/>
  <c r="BB687" i="3"/>
  <c r="Z687" i="3"/>
  <c r="AP687" i="3"/>
  <c r="BF687" i="3"/>
  <c r="N687" i="3"/>
  <c r="AD687" i="3"/>
  <c r="AT687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W685" i="3"/>
  <c r="AM685" i="3"/>
  <c r="BC685" i="3"/>
  <c r="AA685" i="3"/>
  <c r="AQ685" i="3"/>
  <c r="BG685" i="3"/>
  <c r="O685" i="3"/>
  <c r="AE685" i="3"/>
  <c r="BJ685" i="3" s="1"/>
  <c r="AU685" i="3"/>
  <c r="S685" i="3"/>
  <c r="AI685" i="3"/>
  <c r="AY685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BK683" i="3" s="1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AB683" i="3"/>
  <c r="AR683" i="3"/>
  <c r="BH683" i="3"/>
  <c r="P683" i="3"/>
  <c r="AF683" i="3"/>
  <c r="AV683" i="3"/>
  <c r="T683" i="3"/>
  <c r="AJ683" i="3"/>
  <c r="AZ683" i="3"/>
  <c r="X683" i="3"/>
  <c r="AN683" i="3"/>
  <c r="BD683" i="3"/>
  <c r="AN872" i="3"/>
  <c r="BH872" i="3"/>
  <c r="BA872" i="3"/>
  <c r="V872" i="3"/>
  <c r="AE872" i="3"/>
  <c r="W872" i="3"/>
  <c r="P863" i="3"/>
  <c r="T863" i="3"/>
  <c r="X863" i="3"/>
  <c r="AB863" i="3"/>
  <c r="AF863" i="3"/>
  <c r="AJ863" i="3"/>
  <c r="AN863" i="3"/>
  <c r="AR863" i="3"/>
  <c r="AV863" i="3"/>
  <c r="AZ863" i="3"/>
  <c r="BD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S863" i="3"/>
  <c r="AI863" i="3"/>
  <c r="AY863" i="3"/>
  <c r="W863" i="3"/>
  <c r="AM863" i="3"/>
  <c r="BC863" i="3"/>
  <c r="AA863" i="3"/>
  <c r="AQ863" i="3"/>
  <c r="BG863" i="3"/>
  <c r="O863" i="3"/>
  <c r="AE863" i="3"/>
  <c r="AU863" i="3"/>
  <c r="P860" i="3"/>
  <c r="T860" i="3"/>
  <c r="AC860" i="3"/>
  <c r="AG860" i="3"/>
  <c r="AP860" i="3"/>
  <c r="AT860" i="3"/>
  <c r="AY860" i="3"/>
  <c r="L862" i="3"/>
  <c r="N862" i="3" s="1"/>
  <c r="K861" i="3"/>
  <c r="L859" i="3"/>
  <c r="L843" i="3"/>
  <c r="P843" i="3" s="1"/>
  <c r="K842" i="3"/>
  <c r="L841" i="3"/>
  <c r="K840" i="3"/>
  <c r="L839" i="3"/>
  <c r="K838" i="3"/>
  <c r="K834" i="3"/>
  <c r="L833" i="3"/>
  <c r="K833" i="3"/>
  <c r="L831" i="3"/>
  <c r="K831" i="3"/>
  <c r="L829" i="3"/>
  <c r="K829" i="3"/>
  <c r="L827" i="3"/>
  <c r="K827" i="3"/>
  <c r="L825" i="3"/>
  <c r="K825" i="3"/>
  <c r="L823" i="3"/>
  <c r="K823" i="3"/>
  <c r="L821" i="3"/>
  <c r="K821" i="3"/>
  <c r="L819" i="3"/>
  <c r="K819" i="3"/>
  <c r="L817" i="3"/>
  <c r="K817" i="3"/>
  <c r="L815" i="3"/>
  <c r="K815" i="3"/>
  <c r="L813" i="3"/>
  <c r="K813" i="3"/>
  <c r="L811" i="3"/>
  <c r="K811" i="3"/>
  <c r="L809" i="3"/>
  <c r="K809" i="3"/>
  <c r="L807" i="3"/>
  <c r="K807" i="3"/>
  <c r="L805" i="3"/>
  <c r="K805" i="3"/>
  <c r="L803" i="3"/>
  <c r="K803" i="3"/>
  <c r="L801" i="3"/>
  <c r="K801" i="3"/>
  <c r="L799" i="3"/>
  <c r="K799" i="3"/>
  <c r="L797" i="3"/>
  <c r="K797" i="3"/>
  <c r="L795" i="3"/>
  <c r="K795" i="3"/>
  <c r="AH866" i="3"/>
  <c r="BB866" i="3"/>
  <c r="AY866" i="3"/>
  <c r="X866" i="3"/>
  <c r="AC866" i="3"/>
  <c r="AW866" i="3"/>
  <c r="K871" i="3"/>
  <c r="L870" i="3"/>
  <c r="U870" i="3" s="1"/>
  <c r="K867" i="3"/>
  <c r="K865" i="3"/>
  <c r="K856" i="3"/>
  <c r="K852" i="3"/>
  <c r="K848" i="3"/>
  <c r="K832" i="3"/>
  <c r="L830" i="3"/>
  <c r="K830" i="3"/>
  <c r="L828" i="3"/>
  <c r="K828" i="3"/>
  <c r="L826" i="3"/>
  <c r="K826" i="3"/>
  <c r="L824" i="3"/>
  <c r="K824" i="3"/>
  <c r="L822" i="3"/>
  <c r="K822" i="3"/>
  <c r="L820" i="3"/>
  <c r="K820" i="3"/>
  <c r="L818" i="3"/>
  <c r="K818" i="3"/>
  <c r="L816" i="3"/>
  <c r="K816" i="3"/>
  <c r="L814" i="3"/>
  <c r="K814" i="3"/>
  <c r="L812" i="3"/>
  <c r="K812" i="3"/>
  <c r="L810" i="3"/>
  <c r="K810" i="3"/>
  <c r="L808" i="3"/>
  <c r="K808" i="3"/>
  <c r="L806" i="3"/>
  <c r="K806" i="3"/>
  <c r="L804" i="3"/>
  <c r="K804" i="3"/>
  <c r="L802" i="3"/>
  <c r="K802" i="3"/>
  <c r="L800" i="3"/>
  <c r="K800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AC761" i="3"/>
  <c r="AS761" i="3"/>
  <c r="BI761" i="3"/>
  <c r="Q761" i="3"/>
  <c r="AG761" i="3"/>
  <c r="AW761" i="3"/>
  <c r="U761" i="3"/>
  <c r="AK761" i="3"/>
  <c r="BA761" i="3"/>
  <c r="Y761" i="3"/>
  <c r="AO761" i="3"/>
  <c r="BE761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Q759" i="3"/>
  <c r="AG759" i="3"/>
  <c r="AW759" i="3"/>
  <c r="U759" i="3"/>
  <c r="AK759" i="3"/>
  <c r="BA759" i="3"/>
  <c r="Y759" i="3"/>
  <c r="AO759" i="3"/>
  <c r="BE759" i="3"/>
  <c r="BI759" i="3"/>
  <c r="M759" i="3"/>
  <c r="AC759" i="3"/>
  <c r="AS759" i="3"/>
  <c r="U740" i="3"/>
  <c r="V740" i="3"/>
  <c r="AH740" i="3"/>
  <c r="AM740" i="3"/>
  <c r="AQ740" i="3"/>
  <c r="BH740" i="3"/>
  <c r="P740" i="3"/>
  <c r="BD740" i="3"/>
  <c r="X740" i="3"/>
  <c r="AL716" i="3"/>
  <c r="AP716" i="3"/>
  <c r="W716" i="3"/>
  <c r="AA716" i="3"/>
  <c r="BC716" i="3"/>
  <c r="BG716" i="3"/>
  <c r="AN716" i="3"/>
  <c r="AR716" i="3"/>
  <c r="BE716" i="3"/>
  <c r="M716" i="3"/>
  <c r="U716" i="3"/>
  <c r="AK716" i="3"/>
  <c r="AG708" i="3"/>
  <c r="AK708" i="3"/>
  <c r="N708" i="3"/>
  <c r="R708" i="3"/>
  <c r="AT708" i="3"/>
  <c r="AX708" i="3"/>
  <c r="AE708" i="3"/>
  <c r="AI708" i="3"/>
  <c r="AB708" i="3"/>
  <c r="AR708" i="3"/>
  <c r="AZ708" i="3"/>
  <c r="X708" i="3"/>
  <c r="L793" i="3"/>
  <c r="K793" i="3"/>
  <c r="L791" i="3"/>
  <c r="K791" i="3"/>
  <c r="L789" i="3"/>
  <c r="P789" i="3"/>
  <c r="AF789" i="3"/>
  <c r="AN789" i="3"/>
  <c r="BD789" i="3"/>
  <c r="BH789" i="3"/>
  <c r="Y789" i="3"/>
  <c r="AC789" i="3"/>
  <c r="AS789" i="3"/>
  <c r="BA789" i="3"/>
  <c r="R789" i="3"/>
  <c r="V789" i="3"/>
  <c r="AL789" i="3"/>
  <c r="AP789" i="3"/>
  <c r="BF789" i="3"/>
  <c r="AE789" i="3"/>
  <c r="AY789" i="3"/>
  <c r="W789" i="3"/>
  <c r="BG789" i="3"/>
  <c r="AA789" i="3"/>
  <c r="AK787" i="3"/>
  <c r="AO787" i="3"/>
  <c r="R787" i="3"/>
  <c r="V787" i="3"/>
  <c r="AL787" i="3"/>
  <c r="AP787" i="3"/>
  <c r="BB787" i="3"/>
  <c r="BF787" i="3"/>
  <c r="W787" i="3"/>
  <c r="AA787" i="3"/>
  <c r="AM787" i="3"/>
  <c r="AQ787" i="3"/>
  <c r="BC787" i="3"/>
  <c r="BG787" i="3"/>
  <c r="AZ787" i="3"/>
  <c r="X787" i="3"/>
  <c r="AB787" i="3"/>
  <c r="AR787" i="3"/>
  <c r="AF787" i="3"/>
  <c r="AV787" i="3"/>
  <c r="Z785" i="3"/>
  <c r="BF785" i="3"/>
  <c r="AQ785" i="3"/>
  <c r="AB785" i="3"/>
  <c r="BH785" i="3"/>
  <c r="Q785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U783" i="3"/>
  <c r="Y783" i="3"/>
  <c r="AC783" i="3"/>
  <c r="AG783" i="3"/>
  <c r="AK783" i="3"/>
  <c r="AO783" i="3"/>
  <c r="AS783" i="3"/>
  <c r="AW783" i="3"/>
  <c r="BA783" i="3"/>
  <c r="BE783" i="3"/>
  <c r="BI783" i="3"/>
  <c r="N783" i="3"/>
  <c r="AD783" i="3"/>
  <c r="AT783" i="3"/>
  <c r="R783" i="3"/>
  <c r="AH783" i="3"/>
  <c r="AX783" i="3"/>
  <c r="V783" i="3"/>
  <c r="AL783" i="3"/>
  <c r="BB783" i="3"/>
  <c r="Z783" i="3"/>
  <c r="AP783" i="3"/>
  <c r="BF783" i="3"/>
  <c r="P781" i="3"/>
  <c r="T781" i="3"/>
  <c r="X781" i="3"/>
  <c r="AB781" i="3"/>
  <c r="AF781" i="3"/>
  <c r="AJ781" i="3"/>
  <c r="AN781" i="3"/>
  <c r="AR781" i="3"/>
  <c r="AV781" i="3"/>
  <c r="AZ781" i="3"/>
  <c r="BD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S781" i="3"/>
  <c r="AI781" i="3"/>
  <c r="AY781" i="3"/>
  <c r="W781" i="3"/>
  <c r="AM781" i="3"/>
  <c r="BC781" i="3"/>
  <c r="AA781" i="3"/>
  <c r="AQ781" i="3"/>
  <c r="BG781" i="3"/>
  <c r="O781" i="3"/>
  <c r="AE781" i="3"/>
  <c r="AU781" i="3"/>
  <c r="M779" i="3"/>
  <c r="Y779" i="3"/>
  <c r="AC779" i="3"/>
  <c r="AO779" i="3"/>
  <c r="AS779" i="3"/>
  <c r="BE779" i="3"/>
  <c r="BI779" i="3"/>
  <c r="V779" i="3"/>
  <c r="Z779" i="3"/>
  <c r="AL779" i="3"/>
  <c r="AP779" i="3"/>
  <c r="BB779" i="3"/>
  <c r="BF779" i="3"/>
  <c r="W779" i="3"/>
  <c r="AA779" i="3"/>
  <c r="AM779" i="3"/>
  <c r="AQ779" i="3"/>
  <c r="BC779" i="3"/>
  <c r="BG779" i="3"/>
  <c r="BD779" i="3"/>
  <c r="AB779" i="3"/>
  <c r="P779" i="3"/>
  <c r="AF779" i="3"/>
  <c r="AZ779" i="3"/>
  <c r="T779" i="3"/>
  <c r="AH777" i="3"/>
  <c r="S777" i="3"/>
  <c r="AY777" i="3"/>
  <c r="AJ777" i="3"/>
  <c r="AS777" i="3"/>
  <c r="Y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S775" i="3"/>
  <c r="AA775" i="3"/>
  <c r="AI775" i="3"/>
  <c r="AQ775" i="3"/>
  <c r="AY775" i="3"/>
  <c r="BG775" i="3"/>
  <c r="M775" i="3"/>
  <c r="U775" i="3"/>
  <c r="AC775" i="3"/>
  <c r="AK775" i="3"/>
  <c r="AS775" i="3"/>
  <c r="BA775" i="3"/>
  <c r="BI775" i="3"/>
  <c r="O775" i="3"/>
  <c r="W775" i="3"/>
  <c r="AE775" i="3"/>
  <c r="AM775" i="3"/>
  <c r="AU775" i="3"/>
  <c r="BC775" i="3"/>
  <c r="Y775" i="3"/>
  <c r="BE775" i="3"/>
  <c r="AG775" i="3"/>
  <c r="AO775" i="3"/>
  <c r="Q775" i="3"/>
  <c r="AW775" i="3"/>
  <c r="P743" i="3"/>
  <c r="T743" i="3"/>
  <c r="X743" i="3"/>
  <c r="AB743" i="3"/>
  <c r="AF743" i="3"/>
  <c r="AJ743" i="3"/>
  <c r="AN743" i="3"/>
  <c r="AR743" i="3"/>
  <c r="AV743" i="3"/>
  <c r="AZ743" i="3"/>
  <c r="BD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3" i="3"/>
  <c r="R743" i="3"/>
  <c r="V743" i="3"/>
  <c r="Z743" i="3"/>
  <c r="AD743" i="3"/>
  <c r="AH743" i="3"/>
  <c r="AL743" i="3"/>
  <c r="AP743" i="3"/>
  <c r="AT743" i="3"/>
  <c r="AX743" i="3"/>
  <c r="BB743" i="3"/>
  <c r="BF743" i="3"/>
  <c r="W743" i="3"/>
  <c r="AM743" i="3"/>
  <c r="BC743" i="3"/>
  <c r="AA743" i="3"/>
  <c r="AQ743" i="3"/>
  <c r="BG743" i="3"/>
  <c r="O743" i="3"/>
  <c r="AE743" i="3"/>
  <c r="AU743" i="3"/>
  <c r="S743" i="3"/>
  <c r="AI743" i="3"/>
  <c r="AY743" i="3"/>
  <c r="O732" i="3"/>
  <c r="S732" i="3"/>
  <c r="W732" i="3"/>
  <c r="AA732" i="3"/>
  <c r="AE732" i="3"/>
  <c r="AI732" i="3"/>
  <c r="AM732" i="3"/>
  <c r="AQ732" i="3"/>
  <c r="AU732" i="3"/>
  <c r="AY732" i="3"/>
  <c r="BC732" i="3"/>
  <c r="BG732" i="3"/>
  <c r="M732" i="3"/>
  <c r="Q732" i="3"/>
  <c r="U732" i="3"/>
  <c r="Y732" i="3"/>
  <c r="AC732" i="3"/>
  <c r="AG732" i="3"/>
  <c r="AK732" i="3"/>
  <c r="AO732" i="3"/>
  <c r="AS732" i="3"/>
  <c r="AW732" i="3"/>
  <c r="BA732" i="3"/>
  <c r="BE732" i="3"/>
  <c r="BI732" i="3"/>
  <c r="T732" i="3"/>
  <c r="AB732" i="3"/>
  <c r="AJ732" i="3"/>
  <c r="AR732" i="3"/>
  <c r="AZ732" i="3"/>
  <c r="BH732" i="3"/>
  <c r="N732" i="3"/>
  <c r="V732" i="3"/>
  <c r="AD732" i="3"/>
  <c r="AL732" i="3"/>
  <c r="AT732" i="3"/>
  <c r="BB732" i="3"/>
  <c r="P732" i="3"/>
  <c r="X732" i="3"/>
  <c r="AF732" i="3"/>
  <c r="AN732" i="3"/>
  <c r="AV732" i="3"/>
  <c r="BD732" i="3"/>
  <c r="R732" i="3"/>
  <c r="AX732" i="3"/>
  <c r="Z732" i="3"/>
  <c r="BF732" i="3"/>
  <c r="AH732" i="3"/>
  <c r="AP732" i="3"/>
  <c r="AQ697" i="3"/>
  <c r="AC697" i="3"/>
  <c r="T697" i="3"/>
  <c r="P697" i="3"/>
  <c r="BF697" i="3"/>
  <c r="AW697" i="3"/>
  <c r="AN724" i="3"/>
  <c r="U724" i="3"/>
  <c r="BA724" i="3"/>
  <c r="AH724" i="3"/>
  <c r="AM724" i="3"/>
  <c r="AY724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M700" i="3"/>
  <c r="Q700" i="3"/>
  <c r="U700" i="3"/>
  <c r="Y700" i="3"/>
  <c r="AC700" i="3"/>
  <c r="AG700" i="3"/>
  <c r="AK700" i="3"/>
  <c r="AO700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AE700" i="3"/>
  <c r="AS700" i="3"/>
  <c r="BA700" i="3"/>
  <c r="BI700" i="3"/>
  <c r="S700" i="3"/>
  <c r="AI700" i="3"/>
  <c r="AU700" i="3"/>
  <c r="BC700" i="3"/>
  <c r="W700" i="3"/>
  <c r="AM700" i="3"/>
  <c r="AW700" i="3"/>
  <c r="BE700" i="3"/>
  <c r="AQ700" i="3"/>
  <c r="AY700" i="3"/>
  <c r="BG700" i="3"/>
  <c r="AA700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O689" i="3"/>
  <c r="AE689" i="3"/>
  <c r="AU689" i="3"/>
  <c r="S689" i="3"/>
  <c r="AI689" i="3"/>
  <c r="AY689" i="3"/>
  <c r="W689" i="3"/>
  <c r="AM689" i="3"/>
  <c r="BC689" i="3"/>
  <c r="AQ689" i="3"/>
  <c r="BG689" i="3"/>
  <c r="AA689" i="3"/>
  <c r="L771" i="3"/>
  <c r="K771" i="3"/>
  <c r="L766" i="3"/>
  <c r="AA766" i="3" s="1"/>
  <c r="K762" i="3"/>
  <c r="L755" i="3"/>
  <c r="K755" i="3"/>
  <c r="L750" i="3"/>
  <c r="K746" i="3"/>
  <c r="K741" i="3"/>
  <c r="L738" i="3"/>
  <c r="P738" i="3" s="1"/>
  <c r="L735" i="3"/>
  <c r="Z735" i="3" s="1"/>
  <c r="K733" i="3"/>
  <c r="L730" i="3"/>
  <c r="L727" i="3"/>
  <c r="K725" i="3"/>
  <c r="L722" i="3"/>
  <c r="X722" i="3" s="1"/>
  <c r="L719" i="3"/>
  <c r="AB719" i="3" s="1"/>
  <c r="K717" i="3"/>
  <c r="L714" i="3"/>
  <c r="S714" i="3" s="1"/>
  <c r="L711" i="3"/>
  <c r="Q711" i="3" s="1"/>
  <c r="K709" i="3"/>
  <c r="L706" i="3"/>
  <c r="L703" i="3"/>
  <c r="P703" i="3" s="1"/>
  <c r="K701" i="3"/>
  <c r="K698" i="3"/>
  <c r="L695" i="3"/>
  <c r="S695" i="3" s="1"/>
  <c r="K693" i="3"/>
  <c r="K691" i="3"/>
  <c r="L798" i="3"/>
  <c r="K798" i="3"/>
  <c r="L796" i="3"/>
  <c r="K796" i="3"/>
  <c r="L794" i="3"/>
  <c r="K794" i="3"/>
  <c r="L792" i="3"/>
  <c r="K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L776" i="3"/>
  <c r="K776" i="3"/>
  <c r="K774" i="3"/>
  <c r="L767" i="3"/>
  <c r="K767" i="3"/>
  <c r="L762" i="3"/>
  <c r="K758" i="3"/>
  <c r="L751" i="3"/>
  <c r="K751" i="3"/>
  <c r="L746" i="3"/>
  <c r="K742" i="3"/>
  <c r="K739" i="3"/>
  <c r="K736" i="3"/>
  <c r="K734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N731" i="3"/>
  <c r="R731" i="3"/>
  <c r="V731" i="3"/>
  <c r="Z731" i="3"/>
  <c r="AD731" i="3"/>
  <c r="AH731" i="3"/>
  <c r="AL731" i="3"/>
  <c r="AP731" i="3"/>
  <c r="AT731" i="3"/>
  <c r="AX731" i="3"/>
  <c r="BB731" i="3"/>
  <c r="BF731" i="3"/>
  <c r="AA731" i="3"/>
  <c r="AQ731" i="3"/>
  <c r="BA731" i="3"/>
  <c r="BI731" i="3"/>
  <c r="O731" i="3"/>
  <c r="AE731" i="3"/>
  <c r="AU731" i="3"/>
  <c r="BC731" i="3"/>
  <c r="S731" i="3"/>
  <c r="AI731" i="3"/>
  <c r="AW731" i="3"/>
  <c r="BE731" i="3"/>
  <c r="W731" i="3"/>
  <c r="AM731" i="3"/>
  <c r="AY731" i="3"/>
  <c r="BG731" i="3"/>
  <c r="K728" i="3"/>
  <c r="K726" i="3"/>
  <c r="AE723" i="3"/>
  <c r="P723" i="3"/>
  <c r="AV723" i="3"/>
  <c r="AC723" i="3"/>
  <c r="BI723" i="3"/>
  <c r="AH723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X720" i="3"/>
  <c r="AF720" i="3"/>
  <c r="AN720" i="3"/>
  <c r="AV720" i="3"/>
  <c r="BD720" i="3"/>
  <c r="R720" i="3"/>
  <c r="Z720" i="3"/>
  <c r="AH720" i="3"/>
  <c r="AP720" i="3"/>
  <c r="AX720" i="3"/>
  <c r="BF720" i="3"/>
  <c r="T720" i="3"/>
  <c r="AB720" i="3"/>
  <c r="AJ720" i="3"/>
  <c r="AR720" i="3"/>
  <c r="AZ720" i="3"/>
  <c r="BH720" i="3"/>
  <c r="AT720" i="3"/>
  <c r="V720" i="3"/>
  <c r="BB720" i="3"/>
  <c r="AD720" i="3"/>
  <c r="AL720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O718" i="3"/>
  <c r="S718" i="3"/>
  <c r="W718" i="3"/>
  <c r="AA718" i="3"/>
  <c r="AE718" i="3"/>
  <c r="AI718" i="3"/>
  <c r="AM718" i="3"/>
  <c r="AQ718" i="3"/>
  <c r="AU718" i="3"/>
  <c r="AY718" i="3"/>
  <c r="BC718" i="3"/>
  <c r="BG718" i="3"/>
  <c r="T718" i="3"/>
  <c r="AJ718" i="3"/>
  <c r="AZ718" i="3"/>
  <c r="X718" i="3"/>
  <c r="AN718" i="3"/>
  <c r="BD718" i="3"/>
  <c r="AB718" i="3"/>
  <c r="AR718" i="3"/>
  <c r="BH718" i="3"/>
  <c r="AV718" i="3"/>
  <c r="P718" i="3"/>
  <c r="AF718" i="3"/>
  <c r="AG715" i="3"/>
  <c r="N715" i="3"/>
  <c r="AT715" i="3"/>
  <c r="AE715" i="3"/>
  <c r="AB715" i="3"/>
  <c r="AZ715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P712" i="3"/>
  <c r="BK712" i="3" s="1"/>
  <c r="U712" i="3"/>
  <c r="AA712" i="3"/>
  <c r="AF712" i="3"/>
  <c r="AK712" i="3"/>
  <c r="AQ712" i="3"/>
  <c r="AV712" i="3"/>
  <c r="BA712" i="3"/>
  <c r="BG712" i="3"/>
  <c r="Q712" i="3"/>
  <c r="W712" i="3"/>
  <c r="AB712" i="3"/>
  <c r="AG712" i="3"/>
  <c r="AM712" i="3"/>
  <c r="AR712" i="3"/>
  <c r="AW712" i="3"/>
  <c r="BC712" i="3"/>
  <c r="BH712" i="3"/>
  <c r="M712" i="3"/>
  <c r="S712" i="3"/>
  <c r="X712" i="3"/>
  <c r="AC712" i="3"/>
  <c r="AI712" i="3"/>
  <c r="AN712" i="3"/>
  <c r="AS712" i="3"/>
  <c r="AY712" i="3"/>
  <c r="BD712" i="3"/>
  <c r="BI712" i="3"/>
  <c r="O712" i="3"/>
  <c r="BL712" i="3" s="1"/>
  <c r="AJ712" i="3"/>
  <c r="BE712" i="3"/>
  <c r="T712" i="3"/>
  <c r="AO712" i="3"/>
  <c r="Y712" i="3"/>
  <c r="AU712" i="3"/>
  <c r="AE712" i="3"/>
  <c r="AZ712" i="3"/>
  <c r="M710" i="3"/>
  <c r="Q710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T710" i="3"/>
  <c r="Y710" i="3"/>
  <c r="AE710" i="3"/>
  <c r="AJ710" i="3"/>
  <c r="AO710" i="3"/>
  <c r="AU710" i="3"/>
  <c r="AZ710" i="3"/>
  <c r="BE710" i="3"/>
  <c r="O710" i="3"/>
  <c r="U710" i="3"/>
  <c r="AA710" i="3"/>
  <c r="AF710" i="3"/>
  <c r="AK710" i="3"/>
  <c r="AQ710" i="3"/>
  <c r="AV710" i="3"/>
  <c r="BA710" i="3"/>
  <c r="BG710" i="3"/>
  <c r="P710" i="3"/>
  <c r="BK710" i="3" s="1"/>
  <c r="W710" i="3"/>
  <c r="AB710" i="3"/>
  <c r="AG710" i="3"/>
  <c r="AM710" i="3"/>
  <c r="AR710" i="3"/>
  <c r="AW710" i="3"/>
  <c r="BC710" i="3"/>
  <c r="BH710" i="3"/>
  <c r="AC710" i="3"/>
  <c r="AY710" i="3"/>
  <c r="AI710" i="3"/>
  <c r="BD710" i="3"/>
  <c r="S710" i="3"/>
  <c r="AN710" i="3"/>
  <c r="BI710" i="3"/>
  <c r="X710" i="3"/>
  <c r="AS710" i="3"/>
  <c r="P707" i="3"/>
  <c r="T707" i="3"/>
  <c r="X707" i="3"/>
  <c r="AB707" i="3"/>
  <c r="AF707" i="3"/>
  <c r="AJ707" i="3"/>
  <c r="AN707" i="3"/>
  <c r="AR707" i="3"/>
  <c r="AV707" i="3"/>
  <c r="AZ707" i="3"/>
  <c r="BD707" i="3"/>
  <c r="BH707" i="3"/>
  <c r="M707" i="3"/>
  <c r="Q707" i="3"/>
  <c r="U707" i="3"/>
  <c r="Y707" i="3"/>
  <c r="AC707" i="3"/>
  <c r="AG707" i="3"/>
  <c r="AK707" i="3"/>
  <c r="AO707" i="3"/>
  <c r="AS707" i="3"/>
  <c r="AW707" i="3"/>
  <c r="BA707" i="3"/>
  <c r="BE707" i="3"/>
  <c r="BI707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O707" i="3"/>
  <c r="AE707" i="3"/>
  <c r="AU707" i="3"/>
  <c r="S707" i="3"/>
  <c r="AI707" i="3"/>
  <c r="AY707" i="3"/>
  <c r="W707" i="3"/>
  <c r="AM707" i="3"/>
  <c r="BC707" i="3"/>
  <c r="BG707" i="3"/>
  <c r="AA707" i="3"/>
  <c r="AQ707" i="3"/>
  <c r="M704" i="3"/>
  <c r="BN704" i="3" s="1"/>
  <c r="Q704" i="3"/>
  <c r="U704" i="3"/>
  <c r="Y704" i="3"/>
  <c r="AC704" i="3"/>
  <c r="AG704" i="3"/>
  <c r="AK704" i="3"/>
  <c r="AO704" i="3"/>
  <c r="AS704" i="3"/>
  <c r="AW704" i="3"/>
  <c r="BA704" i="3"/>
  <c r="BE704" i="3"/>
  <c r="BI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T704" i="3"/>
  <c r="AJ704" i="3"/>
  <c r="AZ704" i="3"/>
  <c r="X704" i="3"/>
  <c r="AN704" i="3"/>
  <c r="BD704" i="3"/>
  <c r="AB704" i="3"/>
  <c r="AR704" i="3"/>
  <c r="BH704" i="3"/>
  <c r="P704" i="3"/>
  <c r="AF704" i="3"/>
  <c r="AV704" i="3"/>
  <c r="M702" i="3"/>
  <c r="BK702" i="3" s="1"/>
  <c r="Q702" i="3"/>
  <c r="U702" i="3"/>
  <c r="Y702" i="3"/>
  <c r="AC702" i="3"/>
  <c r="AG702" i="3"/>
  <c r="AK702" i="3"/>
  <c r="AO702" i="3"/>
  <c r="AS702" i="3"/>
  <c r="AW702" i="3"/>
  <c r="BA702" i="3"/>
  <c r="BE702" i="3"/>
  <c r="BI702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X702" i="3"/>
  <c r="AN702" i="3"/>
  <c r="BD702" i="3"/>
  <c r="AB702" i="3"/>
  <c r="AR702" i="3"/>
  <c r="BH702" i="3"/>
  <c r="P702" i="3"/>
  <c r="AF702" i="3"/>
  <c r="AV702" i="3"/>
  <c r="AZ702" i="3"/>
  <c r="T702" i="3"/>
  <c r="AJ702" i="3"/>
  <c r="L698" i="3"/>
  <c r="L691" i="3"/>
  <c r="L774" i="3"/>
  <c r="P770" i="3"/>
  <c r="T770" i="3"/>
  <c r="X770" i="3"/>
  <c r="AB770" i="3"/>
  <c r="AF770" i="3"/>
  <c r="AJ770" i="3"/>
  <c r="AN770" i="3"/>
  <c r="AR770" i="3"/>
  <c r="AV770" i="3"/>
  <c r="AZ770" i="3"/>
  <c r="BD770" i="3"/>
  <c r="BH770" i="3"/>
  <c r="M770" i="3"/>
  <c r="BN770" i="3" s="1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AA770" i="3"/>
  <c r="AQ770" i="3"/>
  <c r="BG770" i="3"/>
  <c r="O770" i="3"/>
  <c r="AE770" i="3"/>
  <c r="AU770" i="3"/>
  <c r="S770" i="3"/>
  <c r="AI770" i="3"/>
  <c r="AY770" i="3"/>
  <c r="W770" i="3"/>
  <c r="AM770" i="3"/>
  <c r="BC770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R765" i="3"/>
  <c r="V765" i="3"/>
  <c r="Z765" i="3"/>
  <c r="AD765" i="3"/>
  <c r="AH765" i="3"/>
  <c r="AL765" i="3"/>
  <c r="AP765" i="3"/>
  <c r="AT765" i="3"/>
  <c r="AX765" i="3"/>
  <c r="BB765" i="3"/>
  <c r="BF765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T765" i="3"/>
  <c r="AJ765" i="3"/>
  <c r="AZ765" i="3"/>
  <c r="X765" i="3"/>
  <c r="AN765" i="3"/>
  <c r="BD765" i="3"/>
  <c r="AB765" i="3"/>
  <c r="AR765" i="3"/>
  <c r="BH765" i="3"/>
  <c r="P765" i="3"/>
  <c r="AF765" i="3"/>
  <c r="AV765" i="3"/>
  <c r="N763" i="3"/>
  <c r="R763" i="3"/>
  <c r="BL763" i="3" s="1"/>
  <c r="V763" i="3"/>
  <c r="Z763" i="3"/>
  <c r="AD763" i="3"/>
  <c r="AH763" i="3"/>
  <c r="AL763" i="3"/>
  <c r="AP763" i="3"/>
  <c r="AT763" i="3"/>
  <c r="AX763" i="3"/>
  <c r="BB763" i="3"/>
  <c r="BF763" i="3"/>
  <c r="O763" i="3"/>
  <c r="S763" i="3"/>
  <c r="W763" i="3"/>
  <c r="AA763" i="3"/>
  <c r="AE763" i="3"/>
  <c r="AI763" i="3"/>
  <c r="AM763" i="3"/>
  <c r="AQ763" i="3"/>
  <c r="AU763" i="3"/>
  <c r="AY763" i="3"/>
  <c r="BC763" i="3"/>
  <c r="BG763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Y763" i="3"/>
  <c r="AO763" i="3"/>
  <c r="BE763" i="3"/>
  <c r="M763" i="3"/>
  <c r="AC763" i="3"/>
  <c r="AS763" i="3"/>
  <c r="BI763" i="3"/>
  <c r="Q763" i="3"/>
  <c r="AG763" i="3"/>
  <c r="AW763" i="3"/>
  <c r="BA763" i="3"/>
  <c r="U763" i="3"/>
  <c r="L758" i="3"/>
  <c r="N754" i="3"/>
  <c r="BN754" i="3" s="1"/>
  <c r="R754" i="3"/>
  <c r="V754" i="3"/>
  <c r="Z754" i="3"/>
  <c r="AD754" i="3"/>
  <c r="AH754" i="3"/>
  <c r="AL754" i="3"/>
  <c r="AP754" i="3"/>
  <c r="AT754" i="3"/>
  <c r="AX754" i="3"/>
  <c r="BB754" i="3"/>
  <c r="BF754" i="3"/>
  <c r="P754" i="3"/>
  <c r="T754" i="3"/>
  <c r="X754" i="3"/>
  <c r="AB754" i="3"/>
  <c r="AF754" i="3"/>
  <c r="AJ754" i="3"/>
  <c r="AN754" i="3"/>
  <c r="AR754" i="3"/>
  <c r="AV754" i="3"/>
  <c r="AZ754" i="3"/>
  <c r="BD754" i="3"/>
  <c r="BH754" i="3"/>
  <c r="O754" i="3"/>
  <c r="W754" i="3"/>
  <c r="AE754" i="3"/>
  <c r="AM754" i="3"/>
  <c r="AU754" i="3"/>
  <c r="BC754" i="3"/>
  <c r="Q754" i="3"/>
  <c r="Y754" i="3"/>
  <c r="AG754" i="3"/>
  <c r="AO754" i="3"/>
  <c r="AW754" i="3"/>
  <c r="BE754" i="3"/>
  <c r="S754" i="3"/>
  <c r="AA754" i="3"/>
  <c r="AI754" i="3"/>
  <c r="AQ754" i="3"/>
  <c r="AY754" i="3"/>
  <c r="BG754" i="3"/>
  <c r="M754" i="3"/>
  <c r="AS754" i="3"/>
  <c r="U754" i="3"/>
  <c r="BA754" i="3"/>
  <c r="AC754" i="3"/>
  <c r="BI754" i="3"/>
  <c r="AJ747" i="3"/>
  <c r="Q747" i="3"/>
  <c r="AW747" i="3"/>
  <c r="AD747" i="3"/>
  <c r="O747" i="3"/>
  <c r="BC747" i="3"/>
  <c r="L742" i="3"/>
  <c r="N737" i="3"/>
  <c r="R737" i="3"/>
  <c r="V737" i="3"/>
  <c r="Z737" i="3"/>
  <c r="AD737" i="3"/>
  <c r="AH737" i="3"/>
  <c r="AL737" i="3"/>
  <c r="AP737" i="3"/>
  <c r="AT737" i="3"/>
  <c r="AX737" i="3"/>
  <c r="BB737" i="3"/>
  <c r="BF737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Q737" i="3"/>
  <c r="AG737" i="3"/>
  <c r="AW737" i="3"/>
  <c r="U737" i="3"/>
  <c r="BM737" i="3" s="1"/>
  <c r="AK737" i="3"/>
  <c r="BA737" i="3"/>
  <c r="Y737" i="3"/>
  <c r="AO737" i="3"/>
  <c r="BE737" i="3"/>
  <c r="BI737" i="3"/>
  <c r="M737" i="3"/>
  <c r="AC737" i="3"/>
  <c r="AS737" i="3"/>
  <c r="R729" i="3"/>
  <c r="AX729" i="3"/>
  <c r="AI729" i="3"/>
  <c r="T729" i="3"/>
  <c r="AZ729" i="3"/>
  <c r="AG729" i="3"/>
  <c r="P721" i="3"/>
  <c r="BK721" i="3" s="1"/>
  <c r="T721" i="3"/>
  <c r="BM721" i="3" s="1"/>
  <c r="X721" i="3"/>
  <c r="AB721" i="3"/>
  <c r="AF721" i="3"/>
  <c r="AJ721" i="3"/>
  <c r="AN721" i="3"/>
  <c r="AR721" i="3"/>
  <c r="AV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W721" i="3"/>
  <c r="AE721" i="3"/>
  <c r="AM721" i="3"/>
  <c r="AU721" i="3"/>
  <c r="BA721" i="3"/>
  <c r="BG721" i="3"/>
  <c r="Q721" i="3"/>
  <c r="Y721" i="3"/>
  <c r="AG721" i="3"/>
  <c r="AO721" i="3"/>
  <c r="AW721" i="3"/>
  <c r="BC721" i="3"/>
  <c r="BH721" i="3"/>
  <c r="S721" i="3"/>
  <c r="AA721" i="3"/>
  <c r="AI721" i="3"/>
  <c r="AQ721" i="3"/>
  <c r="AY721" i="3"/>
  <c r="BD721" i="3"/>
  <c r="BI721" i="3"/>
  <c r="AC721" i="3"/>
  <c r="BE721" i="3"/>
  <c r="AK721" i="3"/>
  <c r="M721" i="3"/>
  <c r="AS721" i="3"/>
  <c r="U721" i="3"/>
  <c r="AZ721" i="3"/>
  <c r="O713" i="3"/>
  <c r="BA713" i="3"/>
  <c r="AP713" i="3"/>
  <c r="AH713" i="3"/>
  <c r="BC713" i="3"/>
  <c r="N713" i="3"/>
  <c r="AN713" i="3"/>
  <c r="X713" i="3"/>
  <c r="K705" i="3"/>
  <c r="K699" i="3"/>
  <c r="L696" i="3"/>
  <c r="L694" i="3"/>
  <c r="N694" i="3" s="1"/>
  <c r="K692" i="3"/>
  <c r="K690" i="3"/>
  <c r="AK754" i="3"/>
  <c r="BN857" i="3"/>
  <c r="BN855" i="3"/>
  <c r="BN847" i="3"/>
  <c r="BJ743" i="3"/>
  <c r="BK743" i="3"/>
  <c r="BJ737" i="3"/>
  <c r="BK737" i="3"/>
  <c r="BM731" i="3"/>
  <c r="BK731" i="3"/>
  <c r="BN731" i="3"/>
  <c r="BL761" i="3"/>
  <c r="BL720" i="3"/>
  <c r="BM720" i="3"/>
  <c r="BJ770" i="3"/>
  <c r="BN763" i="3"/>
  <c r="BL759" i="3"/>
  <c r="BJ754" i="3"/>
  <c r="BN743" i="3"/>
  <c r="BM712" i="3"/>
  <c r="BJ712" i="3"/>
  <c r="BN712" i="3"/>
  <c r="BL765" i="3"/>
  <c r="BL731" i="3"/>
  <c r="BL704" i="3"/>
  <c r="BM704" i="3"/>
  <c r="BJ704" i="3"/>
  <c r="BK704" i="3"/>
  <c r="BK689" i="3"/>
  <c r="BM689" i="3"/>
  <c r="BL689" i="3"/>
  <c r="BM718" i="3"/>
  <c r="BM710" i="3"/>
  <c r="BJ710" i="3"/>
  <c r="BN710" i="3"/>
  <c r="BM702" i="3"/>
  <c r="BJ702" i="3"/>
  <c r="BN702" i="3"/>
  <c r="BL743" i="3"/>
  <c r="BL737" i="3"/>
  <c r="BM700" i="3"/>
  <c r="BJ700" i="3"/>
  <c r="BN700" i="3"/>
  <c r="BK700" i="3"/>
  <c r="BM732" i="3"/>
  <c r="BL721" i="3"/>
  <c r="BJ720" i="3"/>
  <c r="BN720" i="3"/>
  <c r="BK707" i="3"/>
  <c r="BM707" i="3"/>
  <c r="BL707" i="3"/>
  <c r="BK720" i="3"/>
  <c r="BK718" i="3"/>
  <c r="BK685" i="3"/>
  <c r="BJ683" i="3"/>
  <c r="L837" i="3"/>
  <c r="L835" i="3"/>
  <c r="K772" i="3"/>
  <c r="K768" i="3"/>
  <c r="K764" i="3"/>
  <c r="K760" i="3"/>
  <c r="K756" i="3"/>
  <c r="K752" i="3"/>
  <c r="K748" i="3"/>
  <c r="K744" i="3"/>
  <c r="K773" i="3"/>
  <c r="K769" i="3"/>
  <c r="K757" i="3"/>
  <c r="K753" i="3"/>
  <c r="K749" i="3"/>
  <c r="K745" i="3"/>
  <c r="E636" i="3"/>
  <c r="K636" i="3" s="1"/>
  <c r="F636" i="3"/>
  <c r="G636" i="3"/>
  <c r="H636" i="3"/>
  <c r="I636" i="3"/>
  <c r="J636" i="3"/>
  <c r="E637" i="3"/>
  <c r="F637" i="3"/>
  <c r="G637" i="3"/>
  <c r="H637" i="3"/>
  <c r="I637" i="3"/>
  <c r="J637" i="3"/>
  <c r="E638" i="3"/>
  <c r="K638" i="3" s="1"/>
  <c r="F638" i="3"/>
  <c r="G638" i="3"/>
  <c r="H638" i="3"/>
  <c r="I638" i="3"/>
  <c r="J638" i="3"/>
  <c r="E639" i="3"/>
  <c r="F639" i="3"/>
  <c r="G639" i="3"/>
  <c r="H639" i="3"/>
  <c r="I639" i="3"/>
  <c r="J639" i="3"/>
  <c r="E640" i="3"/>
  <c r="K640" i="3" s="1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U715" i="3" l="1"/>
  <c r="AK715" i="3"/>
  <c r="BA715" i="3"/>
  <c r="R715" i="3"/>
  <c r="AH715" i="3"/>
  <c r="AX715" i="3"/>
  <c r="S715" i="3"/>
  <c r="AI715" i="3"/>
  <c r="AY715" i="3"/>
  <c r="AR715" i="3"/>
  <c r="AV715" i="3"/>
  <c r="X715" i="3"/>
  <c r="Y715" i="3"/>
  <c r="AO715" i="3"/>
  <c r="BE715" i="3"/>
  <c r="V715" i="3"/>
  <c r="AL715" i="3"/>
  <c r="BB715" i="3"/>
  <c r="W715" i="3"/>
  <c r="AM715" i="3"/>
  <c r="BC715" i="3"/>
  <c r="BH715" i="3"/>
  <c r="T715" i="3"/>
  <c r="AN715" i="3"/>
  <c r="AB858" i="3"/>
  <c r="AR858" i="3"/>
  <c r="BH858" i="3"/>
  <c r="Y858" i="3"/>
  <c r="AO858" i="3"/>
  <c r="BE858" i="3"/>
  <c r="V858" i="3"/>
  <c r="AL858" i="3"/>
  <c r="BB858" i="3"/>
  <c r="BG858" i="3"/>
  <c r="S858" i="3"/>
  <c r="AM858" i="3"/>
  <c r="AC858" i="3"/>
  <c r="AS858" i="3"/>
  <c r="BI858" i="3"/>
  <c r="Z858" i="3"/>
  <c r="AP858" i="3"/>
  <c r="BF858" i="3"/>
  <c r="O858" i="3"/>
  <c r="AI858" i="3"/>
  <c r="BC858" i="3"/>
  <c r="AN858" i="3"/>
  <c r="U858" i="3"/>
  <c r="BA858" i="3"/>
  <c r="AH858" i="3"/>
  <c r="AQ858" i="3"/>
  <c r="W858" i="3"/>
  <c r="T858" i="3"/>
  <c r="AZ858" i="3"/>
  <c r="AG858" i="3"/>
  <c r="N858" i="3"/>
  <c r="AT858" i="3"/>
  <c r="AE858" i="3"/>
  <c r="Q858" i="3"/>
  <c r="AD858" i="3"/>
  <c r="AY858" i="3"/>
  <c r="X858" i="3"/>
  <c r="AK858" i="3"/>
  <c r="AX858" i="3"/>
  <c r="AJ858" i="3"/>
  <c r="AW858" i="3"/>
  <c r="AA858" i="3"/>
  <c r="O697" i="3"/>
  <c r="AE697" i="3"/>
  <c r="AU697" i="3"/>
  <c r="M697" i="3"/>
  <c r="AH697" i="3"/>
  <c r="BD697" i="3"/>
  <c r="Y697" i="3"/>
  <c r="AT697" i="3"/>
  <c r="U697" i="3"/>
  <c r="AP697" i="3"/>
  <c r="AG697" i="3"/>
  <c r="BH697" i="3"/>
  <c r="AB697" i="3"/>
  <c r="S697" i="3"/>
  <c r="AI697" i="3"/>
  <c r="AY697" i="3"/>
  <c r="R697" i="3"/>
  <c r="AN697" i="3"/>
  <c r="BI697" i="3"/>
  <c r="AD697" i="3"/>
  <c r="AZ697" i="3"/>
  <c r="Z697" i="3"/>
  <c r="AV697" i="3"/>
  <c r="BB697" i="3"/>
  <c r="V697" i="3"/>
  <c r="AB724" i="3"/>
  <c r="AR724" i="3"/>
  <c r="BH724" i="3"/>
  <c r="Y724" i="3"/>
  <c r="AO724" i="3"/>
  <c r="BE724" i="3"/>
  <c r="V724" i="3"/>
  <c r="AL724" i="3"/>
  <c r="BB724" i="3"/>
  <c r="BC724" i="3"/>
  <c r="O724" i="3"/>
  <c r="S724" i="3"/>
  <c r="P724" i="3"/>
  <c r="AF724" i="3"/>
  <c r="AV724" i="3"/>
  <c r="M724" i="3"/>
  <c r="BK724" i="3" s="1"/>
  <c r="AC724" i="3"/>
  <c r="AS724" i="3"/>
  <c r="BI724" i="3"/>
  <c r="Z724" i="3"/>
  <c r="AP724" i="3"/>
  <c r="BF724" i="3"/>
  <c r="AA724" i="3"/>
  <c r="AE724" i="3"/>
  <c r="AI724" i="3"/>
  <c r="M777" i="3"/>
  <c r="Z777" i="3"/>
  <c r="AP777" i="3"/>
  <c r="BF777" i="3"/>
  <c r="AA777" i="3"/>
  <c r="AQ777" i="3"/>
  <c r="BG777" i="3"/>
  <c r="AB777" i="3"/>
  <c r="AR777" i="3"/>
  <c r="BH777" i="3"/>
  <c r="P777" i="3"/>
  <c r="AK777" i="3"/>
  <c r="BE777" i="3"/>
  <c r="Q777" i="3"/>
  <c r="AD777" i="3"/>
  <c r="AT777" i="3"/>
  <c r="N777" i="3"/>
  <c r="AE777" i="3"/>
  <c r="AU777" i="3"/>
  <c r="O777" i="3"/>
  <c r="AF777" i="3"/>
  <c r="AV777" i="3"/>
  <c r="AC777" i="3"/>
  <c r="AG777" i="3"/>
  <c r="BA777" i="3"/>
  <c r="Q713" i="3"/>
  <c r="AG713" i="3"/>
  <c r="Z713" i="3"/>
  <c r="AS713" i="3"/>
  <c r="BI713" i="3"/>
  <c r="AF713" i="3"/>
  <c r="AX713" i="3"/>
  <c r="W713" i="3"/>
  <c r="AQ713" i="3"/>
  <c r="U713" i="3"/>
  <c r="AK713" i="3"/>
  <c r="AE713" i="3"/>
  <c r="AW713" i="3"/>
  <c r="P713" i="3"/>
  <c r="AL713" i="3"/>
  <c r="BB713" i="3"/>
  <c r="AB713" i="3"/>
  <c r="Z851" i="3"/>
  <c r="AP851" i="3"/>
  <c r="BF851" i="3"/>
  <c r="AA851" i="3"/>
  <c r="AQ851" i="3"/>
  <c r="BG851" i="3"/>
  <c r="AB851" i="3"/>
  <c r="AR851" i="3"/>
  <c r="BH851" i="3"/>
  <c r="M851" i="3"/>
  <c r="Q851" i="3"/>
  <c r="AK851" i="3"/>
  <c r="N851" i="3"/>
  <c r="AD851" i="3"/>
  <c r="AT851" i="3"/>
  <c r="O851" i="3"/>
  <c r="AE851" i="3"/>
  <c r="AU851" i="3"/>
  <c r="P851" i="3"/>
  <c r="AF851" i="3"/>
  <c r="AV851" i="3"/>
  <c r="Y851" i="3"/>
  <c r="AC851" i="3"/>
  <c r="AG851" i="3"/>
  <c r="BA851" i="3"/>
  <c r="V851" i="3"/>
  <c r="BB851" i="3"/>
  <c r="AM851" i="3"/>
  <c r="X851" i="3"/>
  <c r="BD851" i="3"/>
  <c r="BI851" i="3"/>
  <c r="AH851" i="3"/>
  <c r="S851" i="3"/>
  <c r="AY851" i="3"/>
  <c r="AJ851" i="3"/>
  <c r="AO851" i="3"/>
  <c r="AW851" i="3"/>
  <c r="AL851" i="3"/>
  <c r="BC851" i="3"/>
  <c r="BE851" i="3"/>
  <c r="AX851" i="3"/>
  <c r="T851" i="3"/>
  <c r="AS851" i="3"/>
  <c r="W851" i="3"/>
  <c r="AN851" i="3"/>
  <c r="U851" i="3"/>
  <c r="BH713" i="3"/>
  <c r="S713" i="3"/>
  <c r="AV713" i="3"/>
  <c r="AY713" i="3"/>
  <c r="R713" i="3"/>
  <c r="BL713" i="3" s="1"/>
  <c r="AA713" i="3"/>
  <c r="AO713" i="3"/>
  <c r="AC713" i="3"/>
  <c r="BE729" i="3"/>
  <c r="AS729" i="3"/>
  <c r="AN729" i="3"/>
  <c r="BC729" i="3"/>
  <c r="W729" i="3"/>
  <c r="AM747" i="3"/>
  <c r="BF747" i="3"/>
  <c r="Z747" i="3"/>
  <c r="AS747" i="3"/>
  <c r="M747" i="3"/>
  <c r="AJ715" i="3"/>
  <c r="BG715" i="3"/>
  <c r="AA715" i="3"/>
  <c r="AP715" i="3"/>
  <c r="BI715" i="3"/>
  <c r="AC715" i="3"/>
  <c r="R723" i="3"/>
  <c r="BE723" i="3"/>
  <c r="Y723" i="3"/>
  <c r="AR723" i="3"/>
  <c r="BG723" i="3"/>
  <c r="AU724" i="3"/>
  <c r="W724" i="3"/>
  <c r="AD724" i="3"/>
  <c r="AW724" i="3"/>
  <c r="Q724" i="3"/>
  <c r="AJ724" i="3"/>
  <c r="AR697" i="3"/>
  <c r="BA697" i="3"/>
  <c r="BE697" i="3"/>
  <c r="N697" i="3"/>
  <c r="X697" i="3"/>
  <c r="AM697" i="3"/>
  <c r="U777" i="3"/>
  <c r="BD777" i="3"/>
  <c r="X777" i="3"/>
  <c r="AM777" i="3"/>
  <c r="BB777" i="3"/>
  <c r="V777" i="3"/>
  <c r="BI785" i="3"/>
  <c r="BD785" i="3"/>
  <c r="X785" i="3"/>
  <c r="AM785" i="3"/>
  <c r="BB785" i="3"/>
  <c r="AZ851" i="3"/>
  <c r="R858" i="3"/>
  <c r="Z729" i="3"/>
  <c r="AP729" i="3"/>
  <c r="BF729" i="3"/>
  <c r="AA729" i="3"/>
  <c r="AQ729" i="3"/>
  <c r="BG729" i="3"/>
  <c r="AB729" i="3"/>
  <c r="AR729" i="3"/>
  <c r="BH729" i="3"/>
  <c r="BI729" i="3"/>
  <c r="U729" i="3"/>
  <c r="Y729" i="3"/>
  <c r="N729" i="3"/>
  <c r="AD729" i="3"/>
  <c r="AT729" i="3"/>
  <c r="O729" i="3"/>
  <c r="AE729" i="3"/>
  <c r="AU729" i="3"/>
  <c r="P729" i="3"/>
  <c r="AF729" i="3"/>
  <c r="AV729" i="3"/>
  <c r="M729" i="3"/>
  <c r="Q729" i="3"/>
  <c r="AK729" i="3"/>
  <c r="AO729" i="3"/>
  <c r="X747" i="3"/>
  <c r="AN747" i="3"/>
  <c r="BD747" i="3"/>
  <c r="U747" i="3"/>
  <c r="AK747" i="3"/>
  <c r="BA747" i="3"/>
  <c r="R747" i="3"/>
  <c r="BL747" i="3" s="1"/>
  <c r="AH747" i="3"/>
  <c r="AX747" i="3"/>
  <c r="AE747" i="3"/>
  <c r="AY747" i="3"/>
  <c r="AA747" i="3"/>
  <c r="AB747" i="3"/>
  <c r="AR747" i="3"/>
  <c r="BH747" i="3"/>
  <c r="Y747" i="3"/>
  <c r="AO747" i="3"/>
  <c r="BE747" i="3"/>
  <c r="V747" i="3"/>
  <c r="AL747" i="3"/>
  <c r="BB747" i="3"/>
  <c r="AU747" i="3"/>
  <c r="W747" i="3"/>
  <c r="AQ747" i="3"/>
  <c r="N785" i="3"/>
  <c r="AD785" i="3"/>
  <c r="AT785" i="3"/>
  <c r="O785" i="3"/>
  <c r="AE785" i="3"/>
  <c r="AU785" i="3"/>
  <c r="P785" i="3"/>
  <c r="AF785" i="3"/>
  <c r="AV785" i="3"/>
  <c r="Y785" i="3"/>
  <c r="AC785" i="3"/>
  <c r="AG785" i="3"/>
  <c r="AK785" i="3"/>
  <c r="R785" i="3"/>
  <c r="AH785" i="3"/>
  <c r="AX785" i="3"/>
  <c r="S785" i="3"/>
  <c r="AI785" i="3"/>
  <c r="AY785" i="3"/>
  <c r="T785" i="3"/>
  <c r="AJ785" i="3"/>
  <c r="AZ785" i="3"/>
  <c r="AO785" i="3"/>
  <c r="AS785" i="3"/>
  <c r="AW785" i="3"/>
  <c r="S723" i="3"/>
  <c r="AI723" i="3"/>
  <c r="AY723" i="3"/>
  <c r="T723" i="3"/>
  <c r="AJ723" i="3"/>
  <c r="AZ723" i="3"/>
  <c r="Q723" i="3"/>
  <c r="AG723" i="3"/>
  <c r="AW723" i="3"/>
  <c r="Z723" i="3"/>
  <c r="AD723" i="3"/>
  <c r="AX723" i="3"/>
  <c r="W723" i="3"/>
  <c r="AM723" i="3"/>
  <c r="BC723" i="3"/>
  <c r="X723" i="3"/>
  <c r="AN723" i="3"/>
  <c r="BD723" i="3"/>
  <c r="U723" i="3"/>
  <c r="AK723" i="3"/>
  <c r="BA723" i="3"/>
  <c r="AP723" i="3"/>
  <c r="AT723" i="3"/>
  <c r="AL723" i="3"/>
  <c r="BN721" i="3"/>
  <c r="AR713" i="3"/>
  <c r="AZ713" i="3"/>
  <c r="AD713" i="3"/>
  <c r="AU713" i="3"/>
  <c r="BF713" i="3"/>
  <c r="V713" i="3"/>
  <c r="AJ713" i="3"/>
  <c r="Y713" i="3"/>
  <c r="BA729" i="3"/>
  <c r="AC729" i="3"/>
  <c r="AJ729" i="3"/>
  <c r="AY729" i="3"/>
  <c r="S729" i="3"/>
  <c r="AH729" i="3"/>
  <c r="AI747" i="3"/>
  <c r="AT747" i="3"/>
  <c r="N747" i="3"/>
  <c r="AG747" i="3"/>
  <c r="AZ747" i="3"/>
  <c r="T747" i="3"/>
  <c r="AF715" i="3"/>
  <c r="AU715" i="3"/>
  <c r="O715" i="3"/>
  <c r="AD715" i="3"/>
  <c r="AW715" i="3"/>
  <c r="Q715" i="3"/>
  <c r="V723" i="3"/>
  <c r="N723" i="3"/>
  <c r="AS723" i="3"/>
  <c r="M723" i="3"/>
  <c r="AF723" i="3"/>
  <c r="AU723" i="3"/>
  <c r="O723" i="3"/>
  <c r="BG724" i="3"/>
  <c r="AX724" i="3"/>
  <c r="R724" i="3"/>
  <c r="AK724" i="3"/>
  <c r="BD724" i="3"/>
  <c r="X724" i="3"/>
  <c r="AL697" i="3"/>
  <c r="AK697" i="3"/>
  <c r="AO697" i="3"/>
  <c r="AX697" i="3"/>
  <c r="BG697" i="3"/>
  <c r="AA697" i="3"/>
  <c r="AW777" i="3"/>
  <c r="AZ777" i="3"/>
  <c r="T777" i="3"/>
  <c r="AI777" i="3"/>
  <c r="AX777" i="3"/>
  <c r="R777" i="3"/>
  <c r="U785" i="3"/>
  <c r="M785" i="3"/>
  <c r="AR785" i="3"/>
  <c r="BG785" i="3"/>
  <c r="AA785" i="3"/>
  <c r="AP785" i="3"/>
  <c r="AI851" i="3"/>
  <c r="BD858" i="3"/>
  <c r="L636" i="3"/>
  <c r="BD713" i="3"/>
  <c r="AI713" i="3"/>
  <c r="BG713" i="3"/>
  <c r="AM713" i="3"/>
  <c r="AT713" i="3"/>
  <c r="BE713" i="3"/>
  <c r="T713" i="3"/>
  <c r="M713" i="3"/>
  <c r="AW729" i="3"/>
  <c r="BD729" i="3"/>
  <c r="X729" i="3"/>
  <c r="AM729" i="3"/>
  <c r="BB729" i="3"/>
  <c r="V729" i="3"/>
  <c r="BG747" i="3"/>
  <c r="S747" i="3"/>
  <c r="AP747" i="3"/>
  <c r="BI747" i="3"/>
  <c r="AC747" i="3"/>
  <c r="AV747" i="3"/>
  <c r="P747" i="3"/>
  <c r="BD715" i="3"/>
  <c r="P715" i="3"/>
  <c r="AQ715" i="3"/>
  <c r="BF715" i="3"/>
  <c r="Z715" i="3"/>
  <c r="AS715" i="3"/>
  <c r="M715" i="3"/>
  <c r="BB723" i="3"/>
  <c r="BF723" i="3"/>
  <c r="AO723" i="3"/>
  <c r="BH723" i="3"/>
  <c r="AB723" i="3"/>
  <c r="AQ723" i="3"/>
  <c r="N750" i="3"/>
  <c r="AQ724" i="3"/>
  <c r="AT724" i="3"/>
  <c r="N724" i="3"/>
  <c r="AG724" i="3"/>
  <c r="AZ724" i="3"/>
  <c r="T724" i="3"/>
  <c r="Q697" i="3"/>
  <c r="AF697" i="3"/>
  <c r="AJ697" i="3"/>
  <c r="AS697" i="3"/>
  <c r="BC697" i="3"/>
  <c r="W697" i="3"/>
  <c r="AO777" i="3"/>
  <c r="BI777" i="3"/>
  <c r="AN777" i="3"/>
  <c r="BC777" i="3"/>
  <c r="W777" i="3"/>
  <c r="AL777" i="3"/>
  <c r="BA785" i="3"/>
  <c r="BE785" i="3"/>
  <c r="AN785" i="3"/>
  <c r="BC785" i="3"/>
  <c r="W785" i="3"/>
  <c r="AL785" i="3"/>
  <c r="R851" i="3"/>
  <c r="P872" i="3"/>
  <c r="AF872" i="3"/>
  <c r="AV872" i="3"/>
  <c r="M872" i="3"/>
  <c r="AC872" i="3"/>
  <c r="AS872" i="3"/>
  <c r="BI872" i="3"/>
  <c r="Z872" i="3"/>
  <c r="AP872" i="3"/>
  <c r="BF872" i="3"/>
  <c r="S872" i="3"/>
  <c r="AM872" i="3"/>
  <c r="BG872" i="3"/>
  <c r="T872" i="3"/>
  <c r="AJ872" i="3"/>
  <c r="AZ872" i="3"/>
  <c r="Q872" i="3"/>
  <c r="AG872" i="3"/>
  <c r="AW872" i="3"/>
  <c r="N872" i="3"/>
  <c r="AD872" i="3"/>
  <c r="AT872" i="3"/>
  <c r="O872" i="3"/>
  <c r="AI872" i="3"/>
  <c r="BC872" i="3"/>
  <c r="AR872" i="3"/>
  <c r="Y872" i="3"/>
  <c r="BE872" i="3"/>
  <c r="AL872" i="3"/>
  <c r="AU872" i="3"/>
  <c r="AQ872" i="3"/>
  <c r="X872" i="3"/>
  <c r="BD872" i="3"/>
  <c r="AK872" i="3"/>
  <c r="R872" i="3"/>
  <c r="AX872" i="3"/>
  <c r="AY872" i="3"/>
  <c r="N716" i="3"/>
  <c r="AD716" i="3"/>
  <c r="AT716" i="3"/>
  <c r="O716" i="3"/>
  <c r="AE716" i="3"/>
  <c r="AU716" i="3"/>
  <c r="P716" i="3"/>
  <c r="BK716" i="3" s="1"/>
  <c r="AF716" i="3"/>
  <c r="AV716" i="3"/>
  <c r="Y716" i="3"/>
  <c r="AC716" i="3"/>
  <c r="AG716" i="3"/>
  <c r="BA716" i="3"/>
  <c r="R716" i="3"/>
  <c r="AH716" i="3"/>
  <c r="AX716" i="3"/>
  <c r="S716" i="3"/>
  <c r="AI716" i="3"/>
  <c r="AY716" i="3"/>
  <c r="T716" i="3"/>
  <c r="AJ716" i="3"/>
  <c r="AZ716" i="3"/>
  <c r="AO716" i="3"/>
  <c r="AS716" i="3"/>
  <c r="AW716" i="3"/>
  <c r="M740" i="3"/>
  <c r="AC740" i="3"/>
  <c r="AS740" i="3"/>
  <c r="BI740" i="3"/>
  <c r="Z740" i="3"/>
  <c r="AP740" i="3"/>
  <c r="BF740" i="3"/>
  <c r="AA740" i="3"/>
  <c r="Q740" i="3"/>
  <c r="AG740" i="3"/>
  <c r="AW740" i="3"/>
  <c r="N740" i="3"/>
  <c r="AD740" i="3"/>
  <c r="AT740" i="3"/>
  <c r="O740" i="3"/>
  <c r="AE740" i="3"/>
  <c r="Y740" i="3"/>
  <c r="BE740" i="3"/>
  <c r="AL740" i="3"/>
  <c r="W740" i="3"/>
  <c r="AU740" i="3"/>
  <c r="AB740" i="3"/>
  <c r="AF740" i="3"/>
  <c r="AZ740" i="3"/>
  <c r="AK740" i="3"/>
  <c r="R740" i="3"/>
  <c r="AX740" i="3"/>
  <c r="AI740" i="3"/>
  <c r="AY740" i="3"/>
  <c r="AR740" i="3"/>
  <c r="AV740" i="3"/>
  <c r="AN740" i="3"/>
  <c r="X860" i="3"/>
  <c r="AN860" i="3"/>
  <c r="BD860" i="3"/>
  <c r="U860" i="3"/>
  <c r="AK860" i="3"/>
  <c r="BA860" i="3"/>
  <c r="R860" i="3"/>
  <c r="AH860" i="3"/>
  <c r="AX860" i="3"/>
  <c r="AM860" i="3"/>
  <c r="BG860" i="3"/>
  <c r="S860" i="3"/>
  <c r="AB860" i="3"/>
  <c r="AR860" i="3"/>
  <c r="BH860" i="3"/>
  <c r="Y860" i="3"/>
  <c r="AO860" i="3"/>
  <c r="BE860" i="3"/>
  <c r="V860" i="3"/>
  <c r="AL860" i="3"/>
  <c r="BB860" i="3"/>
  <c r="BC860" i="3"/>
  <c r="O860" i="3"/>
  <c r="AI860" i="3"/>
  <c r="AF860" i="3"/>
  <c r="M860" i="3"/>
  <c r="AS860" i="3"/>
  <c r="Z860" i="3"/>
  <c r="BF860" i="3"/>
  <c r="AE860" i="3"/>
  <c r="AJ860" i="3"/>
  <c r="Q860" i="3"/>
  <c r="AW860" i="3"/>
  <c r="AD860" i="3"/>
  <c r="W860" i="3"/>
  <c r="AU860" i="3"/>
  <c r="M787" i="3"/>
  <c r="AC787" i="3"/>
  <c r="AS787" i="3"/>
  <c r="BI787" i="3"/>
  <c r="Z787" i="3"/>
  <c r="Q787" i="3"/>
  <c r="AG787" i="3"/>
  <c r="AW787" i="3"/>
  <c r="N787" i="3"/>
  <c r="Y708" i="3"/>
  <c r="AO708" i="3"/>
  <c r="BE708" i="3"/>
  <c r="V708" i="3"/>
  <c r="AL708" i="3"/>
  <c r="BB708" i="3"/>
  <c r="W708" i="3"/>
  <c r="AM708" i="3"/>
  <c r="BC708" i="3"/>
  <c r="BH708" i="3"/>
  <c r="T708" i="3"/>
  <c r="AN708" i="3"/>
  <c r="M708" i="3"/>
  <c r="AC708" i="3"/>
  <c r="AS708" i="3"/>
  <c r="BI708" i="3"/>
  <c r="Z708" i="3"/>
  <c r="AP708" i="3"/>
  <c r="BF708" i="3"/>
  <c r="AA708" i="3"/>
  <c r="AQ708" i="3"/>
  <c r="BG708" i="3"/>
  <c r="P708" i="3"/>
  <c r="AJ708" i="3"/>
  <c r="BD708" i="3"/>
  <c r="N853" i="3"/>
  <c r="AD853" i="3"/>
  <c r="AT853" i="3"/>
  <c r="O853" i="3"/>
  <c r="AE853" i="3"/>
  <c r="AU853" i="3"/>
  <c r="P853" i="3"/>
  <c r="AF853" i="3"/>
  <c r="AV853" i="3"/>
  <c r="U853" i="3"/>
  <c r="AO853" i="3"/>
  <c r="AS853" i="3"/>
  <c r="AW853" i="3"/>
  <c r="R853" i="3"/>
  <c r="AH853" i="3"/>
  <c r="AX853" i="3"/>
  <c r="S853" i="3"/>
  <c r="AI853" i="3"/>
  <c r="AY853" i="3"/>
  <c r="T853" i="3"/>
  <c r="AJ853" i="3"/>
  <c r="AZ853" i="3"/>
  <c r="AK853" i="3"/>
  <c r="BE853" i="3"/>
  <c r="BI853" i="3"/>
  <c r="Z853" i="3"/>
  <c r="BF853" i="3"/>
  <c r="AQ853" i="3"/>
  <c r="AB853" i="3"/>
  <c r="BH853" i="3"/>
  <c r="AC853" i="3"/>
  <c r="AL853" i="3"/>
  <c r="W853" i="3"/>
  <c r="BC853" i="3"/>
  <c r="AN853" i="3"/>
  <c r="BA853" i="3"/>
  <c r="Q853" i="3"/>
  <c r="Z866" i="3"/>
  <c r="AP866" i="3"/>
  <c r="BF866" i="3"/>
  <c r="AA866" i="3"/>
  <c r="AQ866" i="3"/>
  <c r="BG866" i="3"/>
  <c r="AB866" i="3"/>
  <c r="AR866" i="3"/>
  <c r="BH866" i="3"/>
  <c r="BI866" i="3"/>
  <c r="U866" i="3"/>
  <c r="AO866" i="3"/>
  <c r="N866" i="3"/>
  <c r="AD866" i="3"/>
  <c r="AT866" i="3"/>
  <c r="O866" i="3"/>
  <c r="AE866" i="3"/>
  <c r="AU866" i="3"/>
  <c r="P866" i="3"/>
  <c r="AF866" i="3"/>
  <c r="AV866" i="3"/>
  <c r="M866" i="3"/>
  <c r="Q866" i="3"/>
  <c r="AK866" i="3"/>
  <c r="BE866" i="3"/>
  <c r="AL866" i="3"/>
  <c r="W866" i="3"/>
  <c r="BC866" i="3"/>
  <c r="AN866" i="3"/>
  <c r="AS866" i="3"/>
  <c r="Y866" i="3"/>
  <c r="R866" i="3"/>
  <c r="AX866" i="3"/>
  <c r="AI866" i="3"/>
  <c r="T866" i="3"/>
  <c r="AZ866" i="3"/>
  <c r="AG866" i="3"/>
  <c r="N706" i="3"/>
  <c r="V727" i="3"/>
  <c r="AJ779" i="3"/>
  <c r="BH779" i="3"/>
  <c r="AN779" i="3"/>
  <c r="AY779" i="3"/>
  <c r="AI779" i="3"/>
  <c r="S779" i="3"/>
  <c r="BK779" i="3" s="1"/>
  <c r="AX779" i="3"/>
  <c r="AH779" i="3"/>
  <c r="R779" i="3"/>
  <c r="BA779" i="3"/>
  <c r="AK779" i="3"/>
  <c r="U779" i="3"/>
  <c r="P787" i="3"/>
  <c r="BD787" i="3"/>
  <c r="AJ787" i="3"/>
  <c r="AY787" i="3"/>
  <c r="AI787" i="3"/>
  <c r="S787" i="3"/>
  <c r="AX787" i="3"/>
  <c r="AH787" i="3"/>
  <c r="BE787" i="3"/>
  <c r="Y787" i="3"/>
  <c r="AV708" i="3"/>
  <c r="AY708" i="3"/>
  <c r="S708" i="3"/>
  <c r="AH708" i="3"/>
  <c r="BA708" i="3"/>
  <c r="U708" i="3"/>
  <c r="Q716" i="3"/>
  <c r="BH716" i="3"/>
  <c r="AB716" i="3"/>
  <c r="AQ716" i="3"/>
  <c r="BF716" i="3"/>
  <c r="Z716" i="3"/>
  <c r="AJ740" i="3"/>
  <c r="BG740" i="3"/>
  <c r="S740" i="3"/>
  <c r="BA740" i="3"/>
  <c r="BD866" i="3"/>
  <c r="AM866" i="3"/>
  <c r="V866" i="3"/>
  <c r="AQ860" i="3"/>
  <c r="N860" i="3"/>
  <c r="BJ860" i="3" s="1"/>
  <c r="AZ860" i="3"/>
  <c r="BB872" i="3"/>
  <c r="AO872" i="3"/>
  <c r="AB872" i="3"/>
  <c r="M853" i="3"/>
  <c r="X853" i="3"/>
  <c r="BB853" i="3"/>
  <c r="BJ763" i="3"/>
  <c r="BK763" i="3"/>
  <c r="M730" i="3"/>
  <c r="BM743" i="3"/>
  <c r="BJ775" i="3"/>
  <c r="AV779" i="3"/>
  <c r="AR779" i="3"/>
  <c r="X779" i="3"/>
  <c r="AU779" i="3"/>
  <c r="AE779" i="3"/>
  <c r="O779" i="3"/>
  <c r="AT779" i="3"/>
  <c r="AD779" i="3"/>
  <c r="N779" i="3"/>
  <c r="AW779" i="3"/>
  <c r="AG779" i="3"/>
  <c r="BL781" i="3"/>
  <c r="BH787" i="3"/>
  <c r="AN787" i="3"/>
  <c r="T787" i="3"/>
  <c r="AU787" i="3"/>
  <c r="AE787" i="3"/>
  <c r="O787" i="3"/>
  <c r="AT787" i="3"/>
  <c r="AD787" i="3"/>
  <c r="BA787" i="3"/>
  <c r="U787" i="3"/>
  <c r="T789" i="3"/>
  <c r="X789" i="3"/>
  <c r="AR789" i="3"/>
  <c r="M789" i="3"/>
  <c r="AK789" i="3"/>
  <c r="BE789" i="3"/>
  <c r="Z789" i="3"/>
  <c r="AX789" i="3"/>
  <c r="AU789" i="3"/>
  <c r="AM789" i="3"/>
  <c r="AB789" i="3"/>
  <c r="AV789" i="3"/>
  <c r="U789" i="3"/>
  <c r="AO789" i="3"/>
  <c r="BI789" i="3"/>
  <c r="AH789" i="3"/>
  <c r="BB789" i="3"/>
  <c r="S789" i="3"/>
  <c r="AQ789" i="3"/>
  <c r="AF708" i="3"/>
  <c r="AU708" i="3"/>
  <c r="O708" i="3"/>
  <c r="AD708" i="3"/>
  <c r="AW708" i="3"/>
  <c r="Q708" i="3"/>
  <c r="BI716" i="3"/>
  <c r="BD716" i="3"/>
  <c r="X716" i="3"/>
  <c r="AM716" i="3"/>
  <c r="BB716" i="3"/>
  <c r="V716" i="3"/>
  <c r="T740" i="3"/>
  <c r="BC740" i="3"/>
  <c r="BB740" i="3"/>
  <c r="AO740" i="3"/>
  <c r="BA866" i="3"/>
  <c r="AJ866" i="3"/>
  <c r="S866" i="3"/>
  <c r="AA860" i="3"/>
  <c r="BI860" i="3"/>
  <c r="AV860" i="3"/>
  <c r="AA872" i="3"/>
  <c r="AH872" i="3"/>
  <c r="U872" i="3"/>
  <c r="Y853" i="3"/>
  <c r="BG853" i="3"/>
  <c r="AP853" i="3"/>
  <c r="BN844" i="3"/>
  <c r="P858" i="3"/>
  <c r="R859" i="3"/>
  <c r="BK855" i="3"/>
  <c r="M858" i="3"/>
  <c r="BK858" i="3" s="1"/>
  <c r="AV858" i="3"/>
  <c r="AF858" i="3"/>
  <c r="L681" i="3"/>
  <c r="K681" i="3"/>
  <c r="L679" i="3"/>
  <c r="K679" i="3"/>
  <c r="L677" i="3"/>
  <c r="K677" i="3"/>
  <c r="L682" i="3"/>
  <c r="K682" i="3"/>
  <c r="L680" i="3"/>
  <c r="K680" i="3"/>
  <c r="L678" i="3"/>
  <c r="K678" i="3"/>
  <c r="L676" i="3"/>
  <c r="K676" i="3"/>
  <c r="L674" i="3"/>
  <c r="K674" i="3"/>
  <c r="P636" i="3"/>
  <c r="T636" i="3"/>
  <c r="X636" i="3"/>
  <c r="AB636" i="3"/>
  <c r="AF636" i="3"/>
  <c r="AJ636" i="3"/>
  <c r="AN636" i="3"/>
  <c r="AR636" i="3"/>
  <c r="AV636" i="3"/>
  <c r="AZ636" i="3"/>
  <c r="BD636" i="3"/>
  <c r="BH636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L675" i="3"/>
  <c r="K675" i="3"/>
  <c r="L673" i="3"/>
  <c r="K673" i="3"/>
  <c r="L671" i="3"/>
  <c r="K671" i="3"/>
  <c r="L669" i="3"/>
  <c r="K669" i="3"/>
  <c r="L667" i="3"/>
  <c r="K667" i="3"/>
  <c r="L665" i="3"/>
  <c r="K665" i="3"/>
  <c r="L663" i="3"/>
  <c r="K663" i="3"/>
  <c r="L661" i="3"/>
  <c r="K661" i="3"/>
  <c r="L659" i="3"/>
  <c r="K659" i="3"/>
  <c r="L657" i="3"/>
  <c r="K657" i="3"/>
  <c r="L655" i="3"/>
  <c r="K655" i="3"/>
  <c r="L653" i="3"/>
  <c r="K653" i="3"/>
  <c r="L651" i="3"/>
  <c r="K651" i="3"/>
  <c r="L649" i="3"/>
  <c r="K649" i="3"/>
  <c r="L647" i="3"/>
  <c r="K647" i="3"/>
  <c r="L645" i="3"/>
  <c r="K645" i="3"/>
  <c r="L643" i="3"/>
  <c r="K643" i="3"/>
  <c r="L641" i="3"/>
  <c r="K641" i="3"/>
  <c r="L639" i="3"/>
  <c r="K639" i="3"/>
  <c r="L637" i="3"/>
  <c r="K637" i="3"/>
  <c r="P749" i="3"/>
  <c r="T749" i="3"/>
  <c r="X749" i="3"/>
  <c r="AB749" i="3"/>
  <c r="AF749" i="3"/>
  <c r="AJ749" i="3"/>
  <c r="AN749" i="3"/>
  <c r="AR749" i="3"/>
  <c r="AV749" i="3"/>
  <c r="AZ749" i="3"/>
  <c r="BD749" i="3"/>
  <c r="BH749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AA749" i="3"/>
  <c r="AQ749" i="3"/>
  <c r="BG749" i="3"/>
  <c r="O749" i="3"/>
  <c r="AE749" i="3"/>
  <c r="AU749" i="3"/>
  <c r="S749" i="3"/>
  <c r="AI749" i="3"/>
  <c r="AY749" i="3"/>
  <c r="AM749" i="3"/>
  <c r="BC749" i="3"/>
  <c r="W749" i="3"/>
  <c r="M773" i="3"/>
  <c r="Q773" i="3"/>
  <c r="U773" i="3"/>
  <c r="Y773" i="3"/>
  <c r="AC773" i="3"/>
  <c r="AG773" i="3"/>
  <c r="AK773" i="3"/>
  <c r="AO773" i="3"/>
  <c r="AS773" i="3"/>
  <c r="AW773" i="3"/>
  <c r="BA773" i="3"/>
  <c r="BE773" i="3"/>
  <c r="BI773" i="3"/>
  <c r="O773" i="3"/>
  <c r="S773" i="3"/>
  <c r="W773" i="3"/>
  <c r="AA773" i="3"/>
  <c r="AE773" i="3"/>
  <c r="AI773" i="3"/>
  <c r="AM773" i="3"/>
  <c r="AQ773" i="3"/>
  <c r="AU773" i="3"/>
  <c r="AY773" i="3"/>
  <c r="BC773" i="3"/>
  <c r="BG773" i="3"/>
  <c r="P773" i="3"/>
  <c r="X773" i="3"/>
  <c r="AF773" i="3"/>
  <c r="AN773" i="3"/>
  <c r="AV773" i="3"/>
  <c r="BD773" i="3"/>
  <c r="R773" i="3"/>
  <c r="Z773" i="3"/>
  <c r="AH773" i="3"/>
  <c r="AP773" i="3"/>
  <c r="AX773" i="3"/>
  <c r="BF773" i="3"/>
  <c r="T773" i="3"/>
  <c r="AB773" i="3"/>
  <c r="AJ773" i="3"/>
  <c r="AR773" i="3"/>
  <c r="AZ773" i="3"/>
  <c r="BH773" i="3"/>
  <c r="AD773" i="3"/>
  <c r="AL773" i="3"/>
  <c r="N773" i="3"/>
  <c r="AT773" i="3"/>
  <c r="V773" i="3"/>
  <c r="BB773" i="3"/>
  <c r="M756" i="3"/>
  <c r="Q756" i="3"/>
  <c r="U756" i="3"/>
  <c r="Y756" i="3"/>
  <c r="AC756" i="3"/>
  <c r="AG756" i="3"/>
  <c r="AK756" i="3"/>
  <c r="AO756" i="3"/>
  <c r="AS756" i="3"/>
  <c r="AW756" i="3"/>
  <c r="BA756" i="3"/>
  <c r="BE756" i="3"/>
  <c r="BI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R756" i="3"/>
  <c r="Z756" i="3"/>
  <c r="AH756" i="3"/>
  <c r="AP756" i="3"/>
  <c r="AX756" i="3"/>
  <c r="BF756" i="3"/>
  <c r="T756" i="3"/>
  <c r="AB756" i="3"/>
  <c r="AJ756" i="3"/>
  <c r="AR756" i="3"/>
  <c r="AZ756" i="3"/>
  <c r="BH756" i="3"/>
  <c r="N756" i="3"/>
  <c r="V756" i="3"/>
  <c r="AD756" i="3"/>
  <c r="AL756" i="3"/>
  <c r="AT756" i="3"/>
  <c r="BB756" i="3"/>
  <c r="AN756" i="3"/>
  <c r="P756" i="3"/>
  <c r="AV756" i="3"/>
  <c r="X756" i="3"/>
  <c r="BD756" i="3"/>
  <c r="AF756" i="3"/>
  <c r="P772" i="3"/>
  <c r="T772" i="3"/>
  <c r="X772" i="3"/>
  <c r="AB772" i="3"/>
  <c r="AF772" i="3"/>
  <c r="AJ772" i="3"/>
  <c r="AN772" i="3"/>
  <c r="AR772" i="3"/>
  <c r="AV772" i="3"/>
  <c r="AZ772" i="3"/>
  <c r="BD772" i="3"/>
  <c r="BH772" i="3"/>
  <c r="M772" i="3"/>
  <c r="Q772" i="3"/>
  <c r="U772" i="3"/>
  <c r="Y772" i="3"/>
  <c r="AC772" i="3"/>
  <c r="AG772" i="3"/>
  <c r="AK772" i="3"/>
  <c r="AO772" i="3"/>
  <c r="AS772" i="3"/>
  <c r="N772" i="3"/>
  <c r="R772" i="3"/>
  <c r="V772" i="3"/>
  <c r="Z772" i="3"/>
  <c r="AD772" i="3"/>
  <c r="AH772" i="3"/>
  <c r="AL772" i="3"/>
  <c r="AP772" i="3"/>
  <c r="AT772" i="3"/>
  <c r="AX772" i="3"/>
  <c r="BB772" i="3"/>
  <c r="BF772" i="3"/>
  <c r="W772" i="3"/>
  <c r="AM772" i="3"/>
  <c r="AY772" i="3"/>
  <c r="BG772" i="3"/>
  <c r="AA772" i="3"/>
  <c r="AQ772" i="3"/>
  <c r="BA772" i="3"/>
  <c r="BI772" i="3"/>
  <c r="O772" i="3"/>
  <c r="AE772" i="3"/>
  <c r="AU772" i="3"/>
  <c r="BC772" i="3"/>
  <c r="AW772" i="3"/>
  <c r="BE772" i="3"/>
  <c r="S772" i="3"/>
  <c r="AI772" i="3"/>
  <c r="T696" i="3"/>
  <c r="AJ696" i="3"/>
  <c r="AZ696" i="3"/>
  <c r="S696" i="3"/>
  <c r="AO696" i="3"/>
  <c r="O696" i="3"/>
  <c r="AK696" i="3"/>
  <c r="BF696" i="3"/>
  <c r="AG696" i="3"/>
  <c r="BB696" i="3"/>
  <c r="BI696" i="3"/>
  <c r="AX696" i="3"/>
  <c r="X696" i="3"/>
  <c r="AN696" i="3"/>
  <c r="BD696" i="3"/>
  <c r="Y696" i="3"/>
  <c r="AT696" i="3"/>
  <c r="U696" i="3"/>
  <c r="AP696" i="3"/>
  <c r="Q696" i="3"/>
  <c r="AL696" i="3"/>
  <c r="BG696" i="3"/>
  <c r="W696" i="3"/>
  <c r="M696" i="3"/>
  <c r="AB696" i="3"/>
  <c r="AR696" i="3"/>
  <c r="BH696" i="3"/>
  <c r="AD696" i="3"/>
  <c r="AY696" i="3"/>
  <c r="Z696" i="3"/>
  <c r="AU696" i="3"/>
  <c r="V696" i="3"/>
  <c r="AQ696" i="3"/>
  <c r="R696" i="3"/>
  <c r="AS696" i="3"/>
  <c r="AH696" i="3"/>
  <c r="P696" i="3"/>
  <c r="AF696" i="3"/>
  <c r="AV696" i="3"/>
  <c r="N696" i="3"/>
  <c r="AI696" i="3"/>
  <c r="BE696" i="3"/>
  <c r="AE696" i="3"/>
  <c r="BA696" i="3"/>
  <c r="AA696" i="3"/>
  <c r="AW696" i="3"/>
  <c r="AM696" i="3"/>
  <c r="AC696" i="3"/>
  <c r="BC696" i="3"/>
  <c r="P753" i="3"/>
  <c r="T753" i="3"/>
  <c r="X753" i="3"/>
  <c r="AB753" i="3"/>
  <c r="AF753" i="3"/>
  <c r="AJ753" i="3"/>
  <c r="AN753" i="3"/>
  <c r="AR753" i="3"/>
  <c r="AV753" i="3"/>
  <c r="AZ753" i="3"/>
  <c r="BD753" i="3"/>
  <c r="BH753" i="3"/>
  <c r="M753" i="3"/>
  <c r="Q753" i="3"/>
  <c r="U753" i="3"/>
  <c r="Y753" i="3"/>
  <c r="AC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G753" i="3"/>
  <c r="AO753" i="3"/>
  <c r="AW753" i="3"/>
  <c r="BE753" i="3"/>
  <c r="W753" i="3"/>
  <c r="AI753" i="3"/>
  <c r="AQ753" i="3"/>
  <c r="AY753" i="3"/>
  <c r="BG753" i="3"/>
  <c r="AA753" i="3"/>
  <c r="AK753" i="3"/>
  <c r="AS753" i="3"/>
  <c r="BA753" i="3"/>
  <c r="BI753" i="3"/>
  <c r="AE753" i="3"/>
  <c r="AM753" i="3"/>
  <c r="AU753" i="3"/>
  <c r="O753" i="3"/>
  <c r="BC753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O744" i="3"/>
  <c r="S744" i="3"/>
  <c r="W744" i="3"/>
  <c r="AA744" i="3"/>
  <c r="AE744" i="3"/>
  <c r="AI744" i="3"/>
  <c r="AM744" i="3"/>
  <c r="AQ744" i="3"/>
  <c r="AU744" i="3"/>
  <c r="AY744" i="3"/>
  <c r="BC744" i="3"/>
  <c r="BG744" i="3"/>
  <c r="P744" i="3"/>
  <c r="T744" i="3"/>
  <c r="X744" i="3"/>
  <c r="AB744" i="3"/>
  <c r="AF744" i="3"/>
  <c r="AJ744" i="3"/>
  <c r="AN744" i="3"/>
  <c r="AR744" i="3"/>
  <c r="AV744" i="3"/>
  <c r="AZ744" i="3"/>
  <c r="BD744" i="3"/>
  <c r="BH744" i="3"/>
  <c r="U744" i="3"/>
  <c r="AK744" i="3"/>
  <c r="BA744" i="3"/>
  <c r="Y744" i="3"/>
  <c r="AO744" i="3"/>
  <c r="BE744" i="3"/>
  <c r="M744" i="3"/>
  <c r="AC744" i="3"/>
  <c r="AS744" i="3"/>
  <c r="BI744" i="3"/>
  <c r="AG744" i="3"/>
  <c r="AW744" i="3"/>
  <c r="Q744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AD760" i="3"/>
  <c r="AT760" i="3"/>
  <c r="R760" i="3"/>
  <c r="AH760" i="3"/>
  <c r="AX760" i="3"/>
  <c r="V760" i="3"/>
  <c r="AL760" i="3"/>
  <c r="BB760" i="3"/>
  <c r="Z760" i="3"/>
  <c r="AP760" i="3"/>
  <c r="BF760" i="3"/>
  <c r="R835" i="3"/>
  <c r="AH835" i="3"/>
  <c r="AX835" i="3"/>
  <c r="T835" i="3"/>
  <c r="AJ835" i="3"/>
  <c r="AZ835" i="3"/>
  <c r="W835" i="3"/>
  <c r="BC835" i="3"/>
  <c r="AO835" i="3"/>
  <c r="AA835" i="3"/>
  <c r="BG835" i="3"/>
  <c r="M835" i="3"/>
  <c r="V835" i="3"/>
  <c r="AL835" i="3"/>
  <c r="BB835" i="3"/>
  <c r="X835" i="3"/>
  <c r="AN835" i="3"/>
  <c r="BD835" i="3"/>
  <c r="AE835" i="3"/>
  <c r="Q835" i="3"/>
  <c r="AW835" i="3"/>
  <c r="AI835" i="3"/>
  <c r="AC835" i="3"/>
  <c r="AS835" i="3"/>
  <c r="Z835" i="3"/>
  <c r="AP835" i="3"/>
  <c r="BF835" i="3"/>
  <c r="AB835" i="3"/>
  <c r="AR835" i="3"/>
  <c r="BH835" i="3"/>
  <c r="AM835" i="3"/>
  <c r="Y835" i="3"/>
  <c r="BE835" i="3"/>
  <c r="AQ835" i="3"/>
  <c r="BI835" i="3"/>
  <c r="U835" i="3"/>
  <c r="N835" i="3"/>
  <c r="AD835" i="3"/>
  <c r="AT835" i="3"/>
  <c r="P835" i="3"/>
  <c r="AF835" i="3"/>
  <c r="AV835" i="3"/>
  <c r="O835" i="3"/>
  <c r="BL835" i="3" s="1"/>
  <c r="AU835" i="3"/>
  <c r="AG835" i="3"/>
  <c r="S835" i="3"/>
  <c r="AY835" i="3"/>
  <c r="AK835" i="3"/>
  <c r="BA835" i="3"/>
  <c r="N690" i="3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S690" i="3"/>
  <c r="W690" i="3"/>
  <c r="AA690" i="3"/>
  <c r="AE690" i="3"/>
  <c r="AI690" i="3"/>
  <c r="AM690" i="3"/>
  <c r="AQ690" i="3"/>
  <c r="AU690" i="3"/>
  <c r="AY690" i="3"/>
  <c r="BC690" i="3"/>
  <c r="BG690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AC690" i="3"/>
  <c r="AS690" i="3"/>
  <c r="BI690" i="3"/>
  <c r="Q690" i="3"/>
  <c r="AG690" i="3"/>
  <c r="AW690" i="3"/>
  <c r="U690" i="3"/>
  <c r="AK690" i="3"/>
  <c r="BA690" i="3"/>
  <c r="BE690" i="3"/>
  <c r="Y690" i="3"/>
  <c r="AO690" i="3"/>
  <c r="O699" i="3"/>
  <c r="N699" i="3"/>
  <c r="S699" i="3"/>
  <c r="W699" i="3"/>
  <c r="AA699" i="3"/>
  <c r="AE699" i="3"/>
  <c r="AI699" i="3"/>
  <c r="AM699" i="3"/>
  <c r="AQ699" i="3"/>
  <c r="AU699" i="3"/>
  <c r="AY699" i="3"/>
  <c r="BC699" i="3"/>
  <c r="BG699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Q699" i="3"/>
  <c r="U699" i="3"/>
  <c r="Y699" i="3"/>
  <c r="AC699" i="3"/>
  <c r="AG699" i="3"/>
  <c r="AK699" i="3"/>
  <c r="AO699" i="3"/>
  <c r="AS699" i="3"/>
  <c r="AW699" i="3"/>
  <c r="BA699" i="3"/>
  <c r="BE699" i="3"/>
  <c r="BI699" i="3"/>
  <c r="R699" i="3"/>
  <c r="AH699" i="3"/>
  <c r="AX699" i="3"/>
  <c r="V699" i="3"/>
  <c r="AL699" i="3"/>
  <c r="BB699" i="3"/>
  <c r="Z699" i="3"/>
  <c r="AP699" i="3"/>
  <c r="BF699" i="3"/>
  <c r="AD699" i="3"/>
  <c r="AT699" i="3"/>
  <c r="M699" i="3"/>
  <c r="L672" i="3"/>
  <c r="K672" i="3"/>
  <c r="L670" i="3"/>
  <c r="K670" i="3"/>
  <c r="L668" i="3"/>
  <c r="K668" i="3"/>
  <c r="L666" i="3"/>
  <c r="K666" i="3"/>
  <c r="L664" i="3"/>
  <c r="K664" i="3"/>
  <c r="L662" i="3"/>
  <c r="K662" i="3"/>
  <c r="L660" i="3"/>
  <c r="K660" i="3"/>
  <c r="L658" i="3"/>
  <c r="K658" i="3"/>
  <c r="L656" i="3"/>
  <c r="K656" i="3"/>
  <c r="L654" i="3"/>
  <c r="K654" i="3"/>
  <c r="L652" i="3"/>
  <c r="K652" i="3"/>
  <c r="L650" i="3"/>
  <c r="K650" i="3"/>
  <c r="L648" i="3"/>
  <c r="K648" i="3"/>
  <c r="L646" i="3"/>
  <c r="K646" i="3"/>
  <c r="L644" i="3"/>
  <c r="K644" i="3"/>
  <c r="L642" i="3"/>
  <c r="K642" i="3"/>
  <c r="L640" i="3"/>
  <c r="N640" i="3" s="1"/>
  <c r="L638" i="3"/>
  <c r="BF638" i="3" s="1"/>
  <c r="BG640" i="3"/>
  <c r="BC640" i="3"/>
  <c r="AY640" i="3"/>
  <c r="AU640" i="3"/>
  <c r="AQ640" i="3"/>
  <c r="AM640" i="3"/>
  <c r="AI640" i="3"/>
  <c r="AE640" i="3"/>
  <c r="AA640" i="3"/>
  <c r="W640" i="3"/>
  <c r="S640" i="3"/>
  <c r="O640" i="3"/>
  <c r="BD638" i="3"/>
  <c r="AV638" i="3"/>
  <c r="AN638" i="3"/>
  <c r="AF638" i="3"/>
  <c r="X638" i="3"/>
  <c r="P638" i="3"/>
  <c r="M757" i="3"/>
  <c r="Q757" i="3"/>
  <c r="U757" i="3"/>
  <c r="Y757" i="3"/>
  <c r="O757" i="3"/>
  <c r="T757" i="3"/>
  <c r="Z757" i="3"/>
  <c r="AD757" i="3"/>
  <c r="AH757" i="3"/>
  <c r="AL757" i="3"/>
  <c r="AP757" i="3"/>
  <c r="AT757" i="3"/>
  <c r="AX757" i="3"/>
  <c r="BB757" i="3"/>
  <c r="BF757" i="3"/>
  <c r="P757" i="3"/>
  <c r="V757" i="3"/>
  <c r="AA757" i="3"/>
  <c r="AE757" i="3"/>
  <c r="AI757" i="3"/>
  <c r="AM757" i="3"/>
  <c r="AQ757" i="3"/>
  <c r="AU757" i="3"/>
  <c r="AY757" i="3"/>
  <c r="BC757" i="3"/>
  <c r="BG757" i="3"/>
  <c r="R757" i="3"/>
  <c r="W757" i="3"/>
  <c r="AB757" i="3"/>
  <c r="AF757" i="3"/>
  <c r="AJ757" i="3"/>
  <c r="AN757" i="3"/>
  <c r="AR757" i="3"/>
  <c r="AV757" i="3"/>
  <c r="AZ757" i="3"/>
  <c r="BD757" i="3"/>
  <c r="BH757" i="3"/>
  <c r="S757" i="3"/>
  <c r="AK757" i="3"/>
  <c r="BA757" i="3"/>
  <c r="X757" i="3"/>
  <c r="AO757" i="3"/>
  <c r="BE757" i="3"/>
  <c r="AC757" i="3"/>
  <c r="AS757" i="3"/>
  <c r="BI757" i="3"/>
  <c r="AG757" i="3"/>
  <c r="AW757" i="3"/>
  <c r="N757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S748" i="3"/>
  <c r="W748" i="3"/>
  <c r="AA748" i="3"/>
  <c r="AE748" i="3"/>
  <c r="AI748" i="3"/>
  <c r="AM748" i="3"/>
  <c r="AQ748" i="3"/>
  <c r="AU748" i="3"/>
  <c r="AY748" i="3"/>
  <c r="BC748" i="3"/>
  <c r="BG748" i="3"/>
  <c r="AB748" i="3"/>
  <c r="AR748" i="3"/>
  <c r="BH748" i="3"/>
  <c r="P748" i="3"/>
  <c r="AF748" i="3"/>
  <c r="AV748" i="3"/>
  <c r="T748" i="3"/>
  <c r="AJ748" i="3"/>
  <c r="AZ748" i="3"/>
  <c r="X748" i="3"/>
  <c r="AN748" i="3"/>
  <c r="BD748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V764" i="3"/>
  <c r="AL764" i="3"/>
  <c r="BB764" i="3"/>
  <c r="Z764" i="3"/>
  <c r="AP764" i="3"/>
  <c r="BF764" i="3"/>
  <c r="N764" i="3"/>
  <c r="AD764" i="3"/>
  <c r="AT764" i="3"/>
  <c r="R764" i="3"/>
  <c r="AH764" i="3"/>
  <c r="AX764" i="3"/>
  <c r="V837" i="3"/>
  <c r="AL837" i="3"/>
  <c r="BB837" i="3"/>
  <c r="X837" i="3"/>
  <c r="AN837" i="3"/>
  <c r="BD837" i="3"/>
  <c r="AI837" i="3"/>
  <c r="M837" i="3"/>
  <c r="AS837" i="3"/>
  <c r="W837" i="3"/>
  <c r="BC837" i="3"/>
  <c r="AO837" i="3"/>
  <c r="Z837" i="3"/>
  <c r="AP837" i="3"/>
  <c r="BF837" i="3"/>
  <c r="AB837" i="3"/>
  <c r="AR837" i="3"/>
  <c r="BH837" i="3"/>
  <c r="AQ837" i="3"/>
  <c r="U837" i="3"/>
  <c r="BA837" i="3"/>
  <c r="AE837" i="3"/>
  <c r="Y837" i="3"/>
  <c r="Q837" i="3"/>
  <c r="N837" i="3"/>
  <c r="AD837" i="3"/>
  <c r="AT837" i="3"/>
  <c r="P837" i="3"/>
  <c r="AF837" i="3"/>
  <c r="AV837" i="3"/>
  <c r="S837" i="3"/>
  <c r="AY837" i="3"/>
  <c r="AC837" i="3"/>
  <c r="BI837" i="3"/>
  <c r="AM837" i="3"/>
  <c r="BE837" i="3"/>
  <c r="AW837" i="3"/>
  <c r="R837" i="3"/>
  <c r="AH837" i="3"/>
  <c r="AX837" i="3"/>
  <c r="T837" i="3"/>
  <c r="AJ837" i="3"/>
  <c r="AZ837" i="3"/>
  <c r="AA837" i="3"/>
  <c r="BG837" i="3"/>
  <c r="AK837" i="3"/>
  <c r="O837" i="3"/>
  <c r="AU837" i="3"/>
  <c r="AG837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Y692" i="3"/>
  <c r="AO692" i="3"/>
  <c r="BE692" i="3"/>
  <c r="M692" i="3"/>
  <c r="AC692" i="3"/>
  <c r="AS692" i="3"/>
  <c r="BH692" i="3"/>
  <c r="Q692" i="3"/>
  <c r="AG692" i="3"/>
  <c r="AW692" i="3"/>
  <c r="BI692" i="3"/>
  <c r="U692" i="3"/>
  <c r="AK692" i="3"/>
  <c r="BA692" i="3"/>
  <c r="P705" i="3"/>
  <c r="T705" i="3"/>
  <c r="X705" i="3"/>
  <c r="AB705" i="3"/>
  <c r="AF705" i="3"/>
  <c r="AJ705" i="3"/>
  <c r="AN705" i="3"/>
  <c r="AR705" i="3"/>
  <c r="AV705" i="3"/>
  <c r="AZ705" i="3"/>
  <c r="BD705" i="3"/>
  <c r="BH705" i="3"/>
  <c r="M705" i="3"/>
  <c r="Q705" i="3"/>
  <c r="U705" i="3"/>
  <c r="Y705" i="3"/>
  <c r="AC705" i="3"/>
  <c r="AG705" i="3"/>
  <c r="AK705" i="3"/>
  <c r="AO705" i="3"/>
  <c r="AS705" i="3"/>
  <c r="AW705" i="3"/>
  <c r="BA705" i="3"/>
  <c r="BE705" i="3"/>
  <c r="BI705" i="3"/>
  <c r="N705" i="3"/>
  <c r="R705" i="3"/>
  <c r="V705" i="3"/>
  <c r="Z705" i="3"/>
  <c r="AD705" i="3"/>
  <c r="AH705" i="3"/>
  <c r="AL705" i="3"/>
  <c r="AP705" i="3"/>
  <c r="AT705" i="3"/>
  <c r="AX705" i="3"/>
  <c r="BB705" i="3"/>
  <c r="BF705" i="3"/>
  <c r="S705" i="3"/>
  <c r="AI705" i="3"/>
  <c r="AY705" i="3"/>
  <c r="W705" i="3"/>
  <c r="AM705" i="3"/>
  <c r="BC705" i="3"/>
  <c r="AA705" i="3"/>
  <c r="AQ705" i="3"/>
  <c r="BG705" i="3"/>
  <c r="AE705" i="3"/>
  <c r="AU705" i="3"/>
  <c r="O705" i="3"/>
  <c r="BF640" i="3"/>
  <c r="BB640" i="3"/>
  <c r="AX640" i="3"/>
  <c r="AT640" i="3"/>
  <c r="AP640" i="3"/>
  <c r="AL640" i="3"/>
  <c r="AH640" i="3"/>
  <c r="AD640" i="3"/>
  <c r="Z640" i="3"/>
  <c r="V640" i="3"/>
  <c r="R640" i="3"/>
  <c r="BG638" i="3"/>
  <c r="BC638" i="3"/>
  <c r="AY638" i="3"/>
  <c r="AU638" i="3"/>
  <c r="AQ638" i="3"/>
  <c r="AM638" i="3"/>
  <c r="AI638" i="3"/>
  <c r="AE638" i="3"/>
  <c r="AA638" i="3"/>
  <c r="W638" i="3"/>
  <c r="S638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N745" i="3"/>
  <c r="R745" i="3"/>
  <c r="V745" i="3"/>
  <c r="Z745" i="3"/>
  <c r="AD745" i="3"/>
  <c r="AH745" i="3"/>
  <c r="AL745" i="3"/>
  <c r="AP745" i="3"/>
  <c r="AT745" i="3"/>
  <c r="AX745" i="3"/>
  <c r="BB745" i="3"/>
  <c r="BF745" i="3"/>
  <c r="S745" i="3"/>
  <c r="AI745" i="3"/>
  <c r="AY745" i="3"/>
  <c r="W745" i="3"/>
  <c r="AM745" i="3"/>
  <c r="BC745" i="3"/>
  <c r="AA745" i="3"/>
  <c r="AQ745" i="3"/>
  <c r="BG745" i="3"/>
  <c r="AU745" i="3"/>
  <c r="O745" i="3"/>
  <c r="AE745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S769" i="3"/>
  <c r="W769" i="3"/>
  <c r="AA769" i="3"/>
  <c r="AE769" i="3"/>
  <c r="AI769" i="3"/>
  <c r="AM769" i="3"/>
  <c r="AQ769" i="3"/>
  <c r="AU769" i="3"/>
  <c r="AY769" i="3"/>
  <c r="BC769" i="3"/>
  <c r="BG769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AC769" i="3"/>
  <c r="AS769" i="3"/>
  <c r="BI769" i="3"/>
  <c r="Q769" i="3"/>
  <c r="AG769" i="3"/>
  <c r="AW769" i="3"/>
  <c r="U769" i="3"/>
  <c r="AK769" i="3"/>
  <c r="BA769" i="3"/>
  <c r="Y769" i="3"/>
  <c r="AO769" i="3"/>
  <c r="BE769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S752" i="3"/>
  <c r="W752" i="3"/>
  <c r="AA752" i="3"/>
  <c r="AE752" i="3"/>
  <c r="AI752" i="3"/>
  <c r="AM752" i="3"/>
  <c r="AQ752" i="3"/>
  <c r="AU752" i="3"/>
  <c r="AY752" i="3"/>
  <c r="BC752" i="3"/>
  <c r="BG752" i="3"/>
  <c r="T752" i="3"/>
  <c r="AJ752" i="3"/>
  <c r="AZ752" i="3"/>
  <c r="X752" i="3"/>
  <c r="AN752" i="3"/>
  <c r="BD752" i="3"/>
  <c r="AB752" i="3"/>
  <c r="AR752" i="3"/>
  <c r="BH752" i="3"/>
  <c r="P752" i="3"/>
  <c r="AF752" i="3"/>
  <c r="AV752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M768" i="3"/>
  <c r="Q768" i="3"/>
  <c r="U768" i="3"/>
  <c r="Y768" i="3"/>
  <c r="AC768" i="3"/>
  <c r="AG768" i="3"/>
  <c r="AK768" i="3"/>
  <c r="AO768" i="3"/>
  <c r="AS768" i="3"/>
  <c r="AW768" i="3"/>
  <c r="BA768" i="3"/>
  <c r="BE768" i="3"/>
  <c r="BI768" i="3"/>
  <c r="N768" i="3"/>
  <c r="AD768" i="3"/>
  <c r="AT768" i="3"/>
  <c r="R768" i="3"/>
  <c r="AH768" i="3"/>
  <c r="AX768" i="3"/>
  <c r="V768" i="3"/>
  <c r="AL768" i="3"/>
  <c r="BB768" i="3"/>
  <c r="BF768" i="3"/>
  <c r="Z768" i="3"/>
  <c r="AP768" i="3"/>
  <c r="BJ713" i="3"/>
  <c r="BJ721" i="3"/>
  <c r="BJ747" i="3"/>
  <c r="BJ765" i="3"/>
  <c r="BK770" i="3"/>
  <c r="AF694" i="3"/>
  <c r="BA694" i="3"/>
  <c r="AW694" i="3"/>
  <c r="BC694" i="3"/>
  <c r="BH694" i="3"/>
  <c r="AO694" i="3"/>
  <c r="T694" i="3"/>
  <c r="AN694" i="3"/>
  <c r="S694" i="3"/>
  <c r="W694" i="3"/>
  <c r="AP694" i="3"/>
  <c r="Z694" i="3"/>
  <c r="BN707" i="3"/>
  <c r="BL710" i="3"/>
  <c r="BN718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P728" i="3"/>
  <c r="T728" i="3"/>
  <c r="X728" i="3"/>
  <c r="AB728" i="3"/>
  <c r="AF728" i="3"/>
  <c r="AJ728" i="3"/>
  <c r="AN728" i="3"/>
  <c r="AR728" i="3"/>
  <c r="AV728" i="3"/>
  <c r="AZ728" i="3"/>
  <c r="BD728" i="3"/>
  <c r="BH728" i="3"/>
  <c r="M728" i="3"/>
  <c r="Q728" i="3"/>
  <c r="U728" i="3"/>
  <c r="Y728" i="3"/>
  <c r="AC728" i="3"/>
  <c r="AG728" i="3"/>
  <c r="AK728" i="3"/>
  <c r="AO728" i="3"/>
  <c r="AS728" i="3"/>
  <c r="AW728" i="3"/>
  <c r="BA728" i="3"/>
  <c r="BE728" i="3"/>
  <c r="BI728" i="3"/>
  <c r="N728" i="3"/>
  <c r="AD728" i="3"/>
  <c r="AT728" i="3"/>
  <c r="R728" i="3"/>
  <c r="AH728" i="3"/>
  <c r="AX728" i="3"/>
  <c r="V728" i="3"/>
  <c r="AL728" i="3"/>
  <c r="BB728" i="3"/>
  <c r="AP728" i="3"/>
  <c r="BF728" i="3"/>
  <c r="Z728" i="3"/>
  <c r="BJ731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T739" i="3"/>
  <c r="X739" i="3"/>
  <c r="AB739" i="3"/>
  <c r="AF739" i="3"/>
  <c r="AJ739" i="3"/>
  <c r="AN739" i="3"/>
  <c r="AR739" i="3"/>
  <c r="AV739" i="3"/>
  <c r="AZ739" i="3"/>
  <c r="BD739" i="3"/>
  <c r="BH739" i="3"/>
  <c r="M739" i="3"/>
  <c r="Q739" i="3"/>
  <c r="U739" i="3"/>
  <c r="Y739" i="3"/>
  <c r="AC739" i="3"/>
  <c r="AG739" i="3"/>
  <c r="AK739" i="3"/>
  <c r="AO739" i="3"/>
  <c r="AS739" i="3"/>
  <c r="AW739" i="3"/>
  <c r="BA739" i="3"/>
  <c r="BE739" i="3"/>
  <c r="BI739" i="3"/>
  <c r="N739" i="3"/>
  <c r="AD739" i="3"/>
  <c r="AT739" i="3"/>
  <c r="R739" i="3"/>
  <c r="AH739" i="3"/>
  <c r="AX739" i="3"/>
  <c r="V739" i="3"/>
  <c r="AL739" i="3"/>
  <c r="BB739" i="3"/>
  <c r="Z739" i="3"/>
  <c r="AP739" i="3"/>
  <c r="BF739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AA778" i="3"/>
  <c r="AQ778" i="3"/>
  <c r="BG778" i="3"/>
  <c r="O778" i="3"/>
  <c r="AE778" i="3"/>
  <c r="AU778" i="3"/>
  <c r="S778" i="3"/>
  <c r="AI778" i="3"/>
  <c r="AY778" i="3"/>
  <c r="W778" i="3"/>
  <c r="AM778" i="3"/>
  <c r="BC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Q782" i="3"/>
  <c r="AG782" i="3"/>
  <c r="AW782" i="3"/>
  <c r="U782" i="3"/>
  <c r="AK782" i="3"/>
  <c r="BA782" i="3"/>
  <c r="Y782" i="3"/>
  <c r="AO782" i="3"/>
  <c r="BE782" i="3"/>
  <c r="M782" i="3"/>
  <c r="AC782" i="3"/>
  <c r="AS782" i="3"/>
  <c r="BI782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N786" i="3"/>
  <c r="R786" i="3"/>
  <c r="V786" i="3"/>
  <c r="Z786" i="3"/>
  <c r="AD786" i="3"/>
  <c r="AH786" i="3"/>
  <c r="AL786" i="3"/>
  <c r="AP786" i="3"/>
  <c r="AT786" i="3"/>
  <c r="AX786" i="3"/>
  <c r="BB786" i="3"/>
  <c r="BF786" i="3"/>
  <c r="W786" i="3"/>
  <c r="AM786" i="3"/>
  <c r="BC786" i="3"/>
  <c r="AA786" i="3"/>
  <c r="AQ786" i="3"/>
  <c r="BG786" i="3"/>
  <c r="O786" i="3"/>
  <c r="AE786" i="3"/>
  <c r="AU786" i="3"/>
  <c r="S786" i="3"/>
  <c r="AI786" i="3"/>
  <c r="AY786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P790" i="3"/>
  <c r="T790" i="3"/>
  <c r="X790" i="3"/>
  <c r="AB790" i="3"/>
  <c r="AF790" i="3"/>
  <c r="AJ790" i="3"/>
  <c r="AN790" i="3"/>
  <c r="AR790" i="3"/>
  <c r="AV790" i="3"/>
  <c r="AZ790" i="3"/>
  <c r="BD790" i="3"/>
  <c r="BH790" i="3"/>
  <c r="M790" i="3"/>
  <c r="AC790" i="3"/>
  <c r="AS790" i="3"/>
  <c r="BI790" i="3"/>
  <c r="Q790" i="3"/>
  <c r="AG790" i="3"/>
  <c r="AW790" i="3"/>
  <c r="U790" i="3"/>
  <c r="AK790" i="3"/>
  <c r="BA790" i="3"/>
  <c r="BE790" i="3"/>
  <c r="Y790" i="3"/>
  <c r="AO790" i="3"/>
  <c r="O794" i="3"/>
  <c r="S794" i="3"/>
  <c r="W794" i="3"/>
  <c r="AA794" i="3"/>
  <c r="AE794" i="3"/>
  <c r="AI794" i="3"/>
  <c r="AM794" i="3"/>
  <c r="AQ794" i="3"/>
  <c r="AU794" i="3"/>
  <c r="AY794" i="3"/>
  <c r="BC794" i="3"/>
  <c r="BG794" i="3"/>
  <c r="P794" i="3"/>
  <c r="T794" i="3"/>
  <c r="X794" i="3"/>
  <c r="AB794" i="3"/>
  <c r="AF794" i="3"/>
  <c r="AJ794" i="3"/>
  <c r="AN794" i="3"/>
  <c r="AR794" i="3"/>
  <c r="AV794" i="3"/>
  <c r="AZ794" i="3"/>
  <c r="BD794" i="3"/>
  <c r="BH794" i="3"/>
  <c r="M794" i="3"/>
  <c r="Q794" i="3"/>
  <c r="U794" i="3"/>
  <c r="Y794" i="3"/>
  <c r="AC794" i="3"/>
  <c r="AG794" i="3"/>
  <c r="AK794" i="3"/>
  <c r="AO794" i="3"/>
  <c r="AS794" i="3"/>
  <c r="AW794" i="3"/>
  <c r="BA794" i="3"/>
  <c r="BE794" i="3"/>
  <c r="BI794" i="3"/>
  <c r="V794" i="3"/>
  <c r="AL794" i="3"/>
  <c r="BB794" i="3"/>
  <c r="Z794" i="3"/>
  <c r="AP794" i="3"/>
  <c r="BF794" i="3"/>
  <c r="N794" i="3"/>
  <c r="AD794" i="3"/>
  <c r="AT794" i="3"/>
  <c r="AX794" i="3"/>
  <c r="R794" i="3"/>
  <c r="AH794" i="3"/>
  <c r="P798" i="3"/>
  <c r="T798" i="3"/>
  <c r="X798" i="3"/>
  <c r="AB798" i="3"/>
  <c r="AF798" i="3"/>
  <c r="AJ798" i="3"/>
  <c r="AN798" i="3"/>
  <c r="AR798" i="3"/>
  <c r="AV798" i="3"/>
  <c r="AZ798" i="3"/>
  <c r="BD798" i="3"/>
  <c r="BH798" i="3"/>
  <c r="N798" i="3"/>
  <c r="R798" i="3"/>
  <c r="V798" i="3"/>
  <c r="Z798" i="3"/>
  <c r="AD798" i="3"/>
  <c r="AH798" i="3"/>
  <c r="AL798" i="3"/>
  <c r="AP798" i="3"/>
  <c r="AT798" i="3"/>
  <c r="AX798" i="3"/>
  <c r="BB798" i="3"/>
  <c r="BF798" i="3"/>
  <c r="O798" i="3"/>
  <c r="W798" i="3"/>
  <c r="AE798" i="3"/>
  <c r="AM798" i="3"/>
  <c r="AU798" i="3"/>
  <c r="BC798" i="3"/>
  <c r="Q798" i="3"/>
  <c r="Y798" i="3"/>
  <c r="AG798" i="3"/>
  <c r="AO798" i="3"/>
  <c r="AW798" i="3"/>
  <c r="BE798" i="3"/>
  <c r="S798" i="3"/>
  <c r="AA798" i="3"/>
  <c r="AI798" i="3"/>
  <c r="AQ798" i="3"/>
  <c r="AY798" i="3"/>
  <c r="BG798" i="3"/>
  <c r="M798" i="3"/>
  <c r="AS798" i="3"/>
  <c r="U798" i="3"/>
  <c r="BA798" i="3"/>
  <c r="AC798" i="3"/>
  <c r="BI798" i="3"/>
  <c r="AK798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Q717" i="3"/>
  <c r="U717" i="3"/>
  <c r="Y717" i="3"/>
  <c r="AC717" i="3"/>
  <c r="AG717" i="3"/>
  <c r="AK717" i="3"/>
  <c r="AO717" i="3"/>
  <c r="AS717" i="3"/>
  <c r="AW717" i="3"/>
  <c r="BA717" i="3"/>
  <c r="BE717" i="3"/>
  <c r="BI717" i="3"/>
  <c r="N717" i="3"/>
  <c r="R717" i="3"/>
  <c r="V717" i="3"/>
  <c r="Z717" i="3"/>
  <c r="AD717" i="3"/>
  <c r="AH717" i="3"/>
  <c r="AL717" i="3"/>
  <c r="AP717" i="3"/>
  <c r="AT717" i="3"/>
  <c r="AX717" i="3"/>
  <c r="BB717" i="3"/>
  <c r="BF717" i="3"/>
  <c r="W717" i="3"/>
  <c r="AM717" i="3"/>
  <c r="BC717" i="3"/>
  <c r="AA717" i="3"/>
  <c r="AQ717" i="3"/>
  <c r="BG717" i="3"/>
  <c r="O717" i="3"/>
  <c r="AE717" i="3"/>
  <c r="AU717" i="3"/>
  <c r="AI717" i="3"/>
  <c r="AY717" i="3"/>
  <c r="S717" i="3"/>
  <c r="P755" i="3"/>
  <c r="T755" i="3"/>
  <c r="X755" i="3"/>
  <c r="AB755" i="3"/>
  <c r="AF755" i="3"/>
  <c r="AJ755" i="3"/>
  <c r="AN755" i="3"/>
  <c r="AR755" i="3"/>
  <c r="AV755" i="3"/>
  <c r="AZ755" i="3"/>
  <c r="BD755" i="3"/>
  <c r="BH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M755" i="3"/>
  <c r="U755" i="3"/>
  <c r="AC755" i="3"/>
  <c r="AK755" i="3"/>
  <c r="AS755" i="3"/>
  <c r="BA755" i="3"/>
  <c r="BI755" i="3"/>
  <c r="O755" i="3"/>
  <c r="W755" i="3"/>
  <c r="AE755" i="3"/>
  <c r="AM755" i="3"/>
  <c r="AU755" i="3"/>
  <c r="BC755" i="3"/>
  <c r="Q755" i="3"/>
  <c r="Y755" i="3"/>
  <c r="AG755" i="3"/>
  <c r="AO755" i="3"/>
  <c r="AW755" i="3"/>
  <c r="BE755" i="3"/>
  <c r="AA755" i="3"/>
  <c r="BG755" i="3"/>
  <c r="AI755" i="3"/>
  <c r="AQ755" i="3"/>
  <c r="S755" i="3"/>
  <c r="AY755" i="3"/>
  <c r="N771" i="3"/>
  <c r="R771" i="3"/>
  <c r="V771" i="3"/>
  <c r="Z771" i="3"/>
  <c r="AD771" i="3"/>
  <c r="AH771" i="3"/>
  <c r="AL771" i="3"/>
  <c r="AP771" i="3"/>
  <c r="AT771" i="3"/>
  <c r="AX771" i="3"/>
  <c r="BB771" i="3"/>
  <c r="BF771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Y771" i="3"/>
  <c r="AO771" i="3"/>
  <c r="BE771" i="3"/>
  <c r="M771" i="3"/>
  <c r="AC771" i="3"/>
  <c r="AS771" i="3"/>
  <c r="BI771" i="3"/>
  <c r="Q771" i="3"/>
  <c r="AG771" i="3"/>
  <c r="AW771" i="3"/>
  <c r="AK771" i="3"/>
  <c r="BA771" i="3"/>
  <c r="U771" i="3"/>
  <c r="AM711" i="3"/>
  <c r="AH711" i="3"/>
  <c r="W711" i="3"/>
  <c r="AQ711" i="3"/>
  <c r="V711" i="3"/>
  <c r="AU711" i="3"/>
  <c r="Z711" i="3"/>
  <c r="AY711" i="3"/>
  <c r="AD711" i="3"/>
  <c r="BI711" i="3"/>
  <c r="AS711" i="3"/>
  <c r="AC711" i="3"/>
  <c r="M711" i="3"/>
  <c r="AZ722" i="3"/>
  <c r="AF722" i="3"/>
  <c r="AB722" i="3"/>
  <c r="AU722" i="3"/>
  <c r="AE722" i="3"/>
  <c r="BF722" i="3"/>
  <c r="AP722" i="3"/>
  <c r="Z722" i="3"/>
  <c r="BE722" i="3"/>
  <c r="AO722" i="3"/>
  <c r="Y722" i="3"/>
  <c r="T722" i="3"/>
  <c r="U750" i="3"/>
  <c r="Q750" i="3"/>
  <c r="M750" i="3"/>
  <c r="BH750" i="3"/>
  <c r="AR750" i="3"/>
  <c r="AB750" i="3"/>
  <c r="BG750" i="3"/>
  <c r="AQ750" i="3"/>
  <c r="AA750" i="3"/>
  <c r="BF750" i="3"/>
  <c r="AP750" i="3"/>
  <c r="Z750" i="3"/>
  <c r="AP695" i="3"/>
  <c r="P695" i="3"/>
  <c r="Z695" i="3"/>
  <c r="AO695" i="3"/>
  <c r="T695" i="3"/>
  <c r="AX695" i="3"/>
  <c r="AC695" i="3"/>
  <c r="BH695" i="3"/>
  <c r="AL695" i="3"/>
  <c r="Q695" i="3"/>
  <c r="AU695" i="3"/>
  <c r="AE695" i="3"/>
  <c r="O695" i="3"/>
  <c r="O719" i="3"/>
  <c r="BC719" i="3"/>
  <c r="AI719" i="3"/>
  <c r="AX719" i="3"/>
  <c r="AH719" i="3"/>
  <c r="R719" i="3"/>
  <c r="BA719" i="3"/>
  <c r="AK719" i="3"/>
  <c r="U719" i="3"/>
  <c r="BD719" i="3"/>
  <c r="AN719" i="3"/>
  <c r="X719" i="3"/>
  <c r="AN730" i="3"/>
  <c r="T730" i="3"/>
  <c r="BH730" i="3"/>
  <c r="BC730" i="3"/>
  <c r="AM730" i="3"/>
  <c r="W730" i="3"/>
  <c r="BB730" i="3"/>
  <c r="AL730" i="3"/>
  <c r="V730" i="3"/>
  <c r="BE730" i="3"/>
  <c r="AO730" i="3"/>
  <c r="Y730" i="3"/>
  <c r="BN732" i="3"/>
  <c r="BK732" i="3"/>
  <c r="BN775" i="3"/>
  <c r="BN779" i="3"/>
  <c r="BM781" i="3"/>
  <c r="BJ781" i="3"/>
  <c r="BJ785" i="3"/>
  <c r="BN785" i="3"/>
  <c r="BN787" i="3"/>
  <c r="BC789" i="3"/>
  <c r="AI789" i="3"/>
  <c r="O789" i="3"/>
  <c r="AT789" i="3"/>
  <c r="AD789" i="3"/>
  <c r="N789" i="3"/>
  <c r="AW789" i="3"/>
  <c r="AG789" i="3"/>
  <c r="Q789" i="3"/>
  <c r="BJ789" i="3" s="1"/>
  <c r="AZ789" i="3"/>
  <c r="AJ789" i="3"/>
  <c r="M706" i="3"/>
  <c r="AO706" i="3"/>
  <c r="U706" i="3"/>
  <c r="BH706" i="3"/>
  <c r="AR706" i="3"/>
  <c r="AB706" i="3"/>
  <c r="BG706" i="3"/>
  <c r="AQ706" i="3"/>
  <c r="AA706" i="3"/>
  <c r="BF706" i="3"/>
  <c r="AP706" i="3"/>
  <c r="Z706" i="3"/>
  <c r="AC727" i="3"/>
  <c r="BA727" i="3"/>
  <c r="AG727" i="3"/>
  <c r="AZ727" i="3"/>
  <c r="AJ727" i="3"/>
  <c r="T727" i="3"/>
  <c r="AY727" i="3"/>
  <c r="AI727" i="3"/>
  <c r="S727" i="3"/>
  <c r="AX727" i="3"/>
  <c r="AH727" i="3"/>
  <c r="R727" i="3"/>
  <c r="AD766" i="3"/>
  <c r="BB766" i="3"/>
  <c r="AH766" i="3"/>
  <c r="BA766" i="3"/>
  <c r="AK766" i="3"/>
  <c r="U766" i="3"/>
  <c r="BD766" i="3"/>
  <c r="AN766" i="3"/>
  <c r="X766" i="3"/>
  <c r="BC766" i="3"/>
  <c r="AM766" i="3"/>
  <c r="W766" i="3"/>
  <c r="AI703" i="3"/>
  <c r="O703" i="3"/>
  <c r="BC703" i="3"/>
  <c r="BB703" i="3"/>
  <c r="AL703" i="3"/>
  <c r="V703" i="3"/>
  <c r="BE703" i="3"/>
  <c r="AO703" i="3"/>
  <c r="Y703" i="3"/>
  <c r="BH703" i="3"/>
  <c r="AR703" i="3"/>
  <c r="AB703" i="3"/>
  <c r="AP714" i="3"/>
  <c r="AL714" i="3"/>
  <c r="R714" i="3"/>
  <c r="BI714" i="3"/>
  <c r="AS714" i="3"/>
  <c r="AC714" i="3"/>
  <c r="M714" i="3"/>
  <c r="AV714" i="3"/>
  <c r="AF714" i="3"/>
  <c r="P714" i="3"/>
  <c r="AU714" i="3"/>
  <c r="AE714" i="3"/>
  <c r="O714" i="3"/>
  <c r="BI735" i="3"/>
  <c r="AI735" i="3"/>
  <c r="BH735" i="3"/>
  <c r="AM735" i="3"/>
  <c r="Q735" i="3"/>
  <c r="AQ735" i="3"/>
  <c r="U735" i="3"/>
  <c r="AU735" i="3"/>
  <c r="Y735" i="3"/>
  <c r="BB735" i="3"/>
  <c r="AL735" i="3"/>
  <c r="V735" i="3"/>
  <c r="AQ738" i="3"/>
  <c r="W738" i="3"/>
  <c r="AU738" i="3"/>
  <c r="BB738" i="3"/>
  <c r="AL738" i="3"/>
  <c r="V738" i="3"/>
  <c r="BE738" i="3"/>
  <c r="AO738" i="3"/>
  <c r="Y738" i="3"/>
  <c r="BH738" i="3"/>
  <c r="AR738" i="3"/>
  <c r="AB738" i="3"/>
  <c r="BK740" i="3"/>
  <c r="BN740" i="3"/>
  <c r="BM759" i="3"/>
  <c r="P848" i="3"/>
  <c r="T848" i="3"/>
  <c r="X848" i="3"/>
  <c r="AB848" i="3"/>
  <c r="AF848" i="3"/>
  <c r="AJ848" i="3"/>
  <c r="AN848" i="3"/>
  <c r="AR848" i="3"/>
  <c r="AV848" i="3"/>
  <c r="AZ848" i="3"/>
  <c r="BD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O848" i="3"/>
  <c r="AE848" i="3"/>
  <c r="AU848" i="3"/>
  <c r="S848" i="3"/>
  <c r="AI848" i="3"/>
  <c r="AY848" i="3"/>
  <c r="W848" i="3"/>
  <c r="AM848" i="3"/>
  <c r="BC848" i="3"/>
  <c r="AA848" i="3"/>
  <c r="AQ848" i="3"/>
  <c r="BG848" i="3"/>
  <c r="O867" i="3"/>
  <c r="S867" i="3"/>
  <c r="W867" i="3"/>
  <c r="AA867" i="3"/>
  <c r="AE867" i="3"/>
  <c r="AI867" i="3"/>
  <c r="AM867" i="3"/>
  <c r="AQ867" i="3"/>
  <c r="AU867" i="3"/>
  <c r="AY867" i="3"/>
  <c r="BC867" i="3"/>
  <c r="BG867" i="3"/>
  <c r="P867" i="3"/>
  <c r="T867" i="3"/>
  <c r="X867" i="3"/>
  <c r="AB867" i="3"/>
  <c r="AF867" i="3"/>
  <c r="AJ867" i="3"/>
  <c r="AN867" i="3"/>
  <c r="AR867" i="3"/>
  <c r="AV867" i="3"/>
  <c r="AZ867" i="3"/>
  <c r="BD867" i="3"/>
  <c r="BH867" i="3"/>
  <c r="M867" i="3"/>
  <c r="Q867" i="3"/>
  <c r="U867" i="3"/>
  <c r="Y867" i="3"/>
  <c r="AC867" i="3"/>
  <c r="AG867" i="3"/>
  <c r="AK867" i="3"/>
  <c r="AO867" i="3"/>
  <c r="AS867" i="3"/>
  <c r="AW867" i="3"/>
  <c r="BA867" i="3"/>
  <c r="BE867" i="3"/>
  <c r="BI867" i="3"/>
  <c r="Z867" i="3"/>
  <c r="AP867" i="3"/>
  <c r="BF867" i="3"/>
  <c r="N867" i="3"/>
  <c r="AD867" i="3"/>
  <c r="AT867" i="3"/>
  <c r="R867" i="3"/>
  <c r="AH867" i="3"/>
  <c r="AX867" i="3"/>
  <c r="V867" i="3"/>
  <c r="AL867" i="3"/>
  <c r="BB867" i="3"/>
  <c r="N795" i="3"/>
  <c r="R795" i="3"/>
  <c r="V795" i="3"/>
  <c r="Z795" i="3"/>
  <c r="AD795" i="3"/>
  <c r="AH795" i="3"/>
  <c r="AL795" i="3"/>
  <c r="AP795" i="3"/>
  <c r="AT795" i="3"/>
  <c r="AX795" i="3"/>
  <c r="BB795" i="3"/>
  <c r="BF795" i="3"/>
  <c r="O795" i="3"/>
  <c r="S795" i="3"/>
  <c r="W795" i="3"/>
  <c r="AA795" i="3"/>
  <c r="AE795" i="3"/>
  <c r="AI795" i="3"/>
  <c r="AM795" i="3"/>
  <c r="AQ795" i="3"/>
  <c r="AU795" i="3"/>
  <c r="AY795" i="3"/>
  <c r="BC795" i="3"/>
  <c r="BG795" i="3"/>
  <c r="P795" i="3"/>
  <c r="T795" i="3"/>
  <c r="X795" i="3"/>
  <c r="AB795" i="3"/>
  <c r="AF795" i="3"/>
  <c r="AJ795" i="3"/>
  <c r="AN795" i="3"/>
  <c r="AR795" i="3"/>
  <c r="AV795" i="3"/>
  <c r="AZ795" i="3"/>
  <c r="BD795" i="3"/>
  <c r="BH795" i="3"/>
  <c r="U795" i="3"/>
  <c r="AK795" i="3"/>
  <c r="BA795" i="3"/>
  <c r="Y795" i="3"/>
  <c r="AO795" i="3"/>
  <c r="BE795" i="3"/>
  <c r="M795" i="3"/>
  <c r="AC795" i="3"/>
  <c r="AS795" i="3"/>
  <c r="BI795" i="3"/>
  <c r="Q795" i="3"/>
  <c r="AG795" i="3"/>
  <c r="AW795" i="3"/>
  <c r="N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M799" i="3"/>
  <c r="S799" i="3"/>
  <c r="Y799" i="3"/>
  <c r="AD799" i="3"/>
  <c r="AI799" i="3"/>
  <c r="AO799" i="3"/>
  <c r="AT799" i="3"/>
  <c r="AY799" i="3"/>
  <c r="BE799" i="3"/>
  <c r="O799" i="3"/>
  <c r="U799" i="3"/>
  <c r="Z799" i="3"/>
  <c r="AE799" i="3"/>
  <c r="AK799" i="3"/>
  <c r="AP799" i="3"/>
  <c r="AU799" i="3"/>
  <c r="BA799" i="3"/>
  <c r="BF799" i="3"/>
  <c r="Q799" i="3"/>
  <c r="V799" i="3"/>
  <c r="AA799" i="3"/>
  <c r="AG799" i="3"/>
  <c r="AL799" i="3"/>
  <c r="AQ799" i="3"/>
  <c r="AW799" i="3"/>
  <c r="BB799" i="3"/>
  <c r="BG799" i="3"/>
  <c r="W799" i="3"/>
  <c r="AS799" i="3"/>
  <c r="AC799" i="3"/>
  <c r="AX799" i="3"/>
  <c r="AH799" i="3"/>
  <c r="BC799" i="3"/>
  <c r="R799" i="3"/>
  <c r="AM799" i="3"/>
  <c r="BI799" i="3"/>
  <c r="M803" i="3"/>
  <c r="Q803" i="3"/>
  <c r="U803" i="3"/>
  <c r="Y803" i="3"/>
  <c r="AC803" i="3"/>
  <c r="AG803" i="3"/>
  <c r="AK803" i="3"/>
  <c r="AO803" i="3"/>
  <c r="AS803" i="3"/>
  <c r="N803" i="3"/>
  <c r="S803" i="3"/>
  <c r="X803" i="3"/>
  <c r="AD803" i="3"/>
  <c r="AI803" i="3"/>
  <c r="AN803" i="3"/>
  <c r="AT803" i="3"/>
  <c r="AX803" i="3"/>
  <c r="BB803" i="3"/>
  <c r="BF803" i="3"/>
  <c r="O803" i="3"/>
  <c r="T803" i="3"/>
  <c r="Z803" i="3"/>
  <c r="AE803" i="3"/>
  <c r="AJ803" i="3"/>
  <c r="AP803" i="3"/>
  <c r="AU803" i="3"/>
  <c r="AY803" i="3"/>
  <c r="BC803" i="3"/>
  <c r="BG803" i="3"/>
  <c r="P803" i="3"/>
  <c r="V803" i="3"/>
  <c r="AA803" i="3"/>
  <c r="AF803" i="3"/>
  <c r="AL803" i="3"/>
  <c r="AQ803" i="3"/>
  <c r="AV803" i="3"/>
  <c r="AZ803" i="3"/>
  <c r="BD803" i="3"/>
  <c r="BH803" i="3"/>
  <c r="AH803" i="3"/>
  <c r="BA803" i="3"/>
  <c r="R803" i="3"/>
  <c r="AM803" i="3"/>
  <c r="BE803" i="3"/>
  <c r="W803" i="3"/>
  <c r="AR803" i="3"/>
  <c r="BI803" i="3"/>
  <c r="AB803" i="3"/>
  <c r="AW803" i="3"/>
  <c r="N807" i="3"/>
  <c r="R807" i="3"/>
  <c r="V807" i="3"/>
  <c r="Z807" i="3"/>
  <c r="AD807" i="3"/>
  <c r="AH807" i="3"/>
  <c r="AL807" i="3"/>
  <c r="AP807" i="3"/>
  <c r="AT807" i="3"/>
  <c r="AX807" i="3"/>
  <c r="BB807" i="3"/>
  <c r="BF807" i="3"/>
  <c r="O807" i="3"/>
  <c r="S807" i="3"/>
  <c r="W807" i="3"/>
  <c r="AA807" i="3"/>
  <c r="AE807" i="3"/>
  <c r="AI807" i="3"/>
  <c r="AM807" i="3"/>
  <c r="AQ807" i="3"/>
  <c r="AU807" i="3"/>
  <c r="AY807" i="3"/>
  <c r="BC807" i="3"/>
  <c r="BG807" i="3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Y807" i="3"/>
  <c r="AO807" i="3"/>
  <c r="BE807" i="3"/>
  <c r="M807" i="3"/>
  <c r="AC807" i="3"/>
  <c r="AS807" i="3"/>
  <c r="BI807" i="3"/>
  <c r="Q807" i="3"/>
  <c r="AG807" i="3"/>
  <c r="AW807" i="3"/>
  <c r="U807" i="3"/>
  <c r="AK807" i="3"/>
  <c r="BA807" i="3"/>
  <c r="O811" i="3"/>
  <c r="S811" i="3"/>
  <c r="W811" i="3"/>
  <c r="AA811" i="3"/>
  <c r="AE811" i="3"/>
  <c r="AI811" i="3"/>
  <c r="AM811" i="3"/>
  <c r="AQ811" i="3"/>
  <c r="AU811" i="3"/>
  <c r="AY811" i="3"/>
  <c r="BC811" i="3"/>
  <c r="BG811" i="3"/>
  <c r="P811" i="3"/>
  <c r="T811" i="3"/>
  <c r="X811" i="3"/>
  <c r="AB811" i="3"/>
  <c r="AF811" i="3"/>
  <c r="AJ811" i="3"/>
  <c r="AN811" i="3"/>
  <c r="AR811" i="3"/>
  <c r="AV811" i="3"/>
  <c r="AZ811" i="3"/>
  <c r="BD811" i="3"/>
  <c r="BH811" i="3"/>
  <c r="M811" i="3"/>
  <c r="Q811" i="3"/>
  <c r="U811" i="3"/>
  <c r="Y811" i="3"/>
  <c r="AC811" i="3"/>
  <c r="AG811" i="3"/>
  <c r="AK811" i="3"/>
  <c r="AO811" i="3"/>
  <c r="AS811" i="3"/>
  <c r="AW811" i="3"/>
  <c r="BA811" i="3"/>
  <c r="BE811" i="3"/>
  <c r="BI811" i="3"/>
  <c r="N811" i="3"/>
  <c r="AD811" i="3"/>
  <c r="AT811" i="3"/>
  <c r="R811" i="3"/>
  <c r="AH811" i="3"/>
  <c r="AX811" i="3"/>
  <c r="V811" i="3"/>
  <c r="AL811" i="3"/>
  <c r="BB811" i="3"/>
  <c r="Z811" i="3"/>
  <c r="AP811" i="3"/>
  <c r="BF811" i="3"/>
  <c r="P815" i="3"/>
  <c r="T815" i="3"/>
  <c r="X815" i="3"/>
  <c r="AB815" i="3"/>
  <c r="AF815" i="3"/>
  <c r="AJ815" i="3"/>
  <c r="AN815" i="3"/>
  <c r="AR815" i="3"/>
  <c r="AV815" i="3"/>
  <c r="AZ815" i="3"/>
  <c r="BD815" i="3"/>
  <c r="BH815" i="3"/>
  <c r="M815" i="3"/>
  <c r="Q815" i="3"/>
  <c r="U815" i="3"/>
  <c r="Y815" i="3"/>
  <c r="AC815" i="3"/>
  <c r="AG815" i="3"/>
  <c r="AK815" i="3"/>
  <c r="AO815" i="3"/>
  <c r="AS815" i="3"/>
  <c r="AW815" i="3"/>
  <c r="BA815" i="3"/>
  <c r="BE815" i="3"/>
  <c r="BI815" i="3"/>
  <c r="N815" i="3"/>
  <c r="R815" i="3"/>
  <c r="V815" i="3"/>
  <c r="Z815" i="3"/>
  <c r="AD815" i="3"/>
  <c r="AH815" i="3"/>
  <c r="AL815" i="3"/>
  <c r="AP815" i="3"/>
  <c r="AT815" i="3"/>
  <c r="AX815" i="3"/>
  <c r="BB815" i="3"/>
  <c r="BF815" i="3"/>
  <c r="S815" i="3"/>
  <c r="AI815" i="3"/>
  <c r="AY815" i="3"/>
  <c r="W815" i="3"/>
  <c r="AM815" i="3"/>
  <c r="BC815" i="3"/>
  <c r="AA815" i="3"/>
  <c r="AQ815" i="3"/>
  <c r="BG815" i="3"/>
  <c r="O815" i="3"/>
  <c r="AE815" i="3"/>
  <c r="AU815" i="3"/>
  <c r="N819" i="3"/>
  <c r="R819" i="3"/>
  <c r="V819" i="3"/>
  <c r="Z819" i="3"/>
  <c r="AD819" i="3"/>
  <c r="AH819" i="3"/>
  <c r="AL819" i="3"/>
  <c r="AP819" i="3"/>
  <c r="AT819" i="3"/>
  <c r="AX819" i="3"/>
  <c r="BB819" i="3"/>
  <c r="BF819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P819" i="3"/>
  <c r="T819" i="3"/>
  <c r="X819" i="3"/>
  <c r="AB819" i="3"/>
  <c r="AF819" i="3"/>
  <c r="AJ819" i="3"/>
  <c r="AN819" i="3"/>
  <c r="AR819" i="3"/>
  <c r="AV819" i="3"/>
  <c r="AZ819" i="3"/>
  <c r="BD819" i="3"/>
  <c r="BH819" i="3"/>
  <c r="Y819" i="3"/>
  <c r="AO819" i="3"/>
  <c r="BE819" i="3"/>
  <c r="M819" i="3"/>
  <c r="AC819" i="3"/>
  <c r="AS819" i="3"/>
  <c r="BI819" i="3"/>
  <c r="Q819" i="3"/>
  <c r="AG819" i="3"/>
  <c r="AW819" i="3"/>
  <c r="U819" i="3"/>
  <c r="AK819" i="3"/>
  <c r="BA819" i="3"/>
  <c r="O823" i="3"/>
  <c r="S823" i="3"/>
  <c r="W823" i="3"/>
  <c r="AA823" i="3"/>
  <c r="AE823" i="3"/>
  <c r="AI823" i="3"/>
  <c r="AM823" i="3"/>
  <c r="AQ823" i="3"/>
  <c r="AU823" i="3"/>
  <c r="AY823" i="3"/>
  <c r="BC823" i="3"/>
  <c r="BG823" i="3"/>
  <c r="P823" i="3"/>
  <c r="T823" i="3"/>
  <c r="X823" i="3"/>
  <c r="AB823" i="3"/>
  <c r="AF823" i="3"/>
  <c r="AJ823" i="3"/>
  <c r="AN823" i="3"/>
  <c r="AR823" i="3"/>
  <c r="AV823" i="3"/>
  <c r="AZ823" i="3"/>
  <c r="BD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N823" i="3"/>
  <c r="AD823" i="3"/>
  <c r="AT823" i="3"/>
  <c r="R823" i="3"/>
  <c r="AH823" i="3"/>
  <c r="AX823" i="3"/>
  <c r="V823" i="3"/>
  <c r="AL823" i="3"/>
  <c r="BB823" i="3"/>
  <c r="Z823" i="3"/>
  <c r="AP823" i="3"/>
  <c r="BF823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N827" i="3"/>
  <c r="R827" i="3"/>
  <c r="V827" i="3"/>
  <c r="Z827" i="3"/>
  <c r="AD827" i="3"/>
  <c r="AH827" i="3"/>
  <c r="AL827" i="3"/>
  <c r="AP827" i="3"/>
  <c r="AT827" i="3"/>
  <c r="AX827" i="3"/>
  <c r="BB827" i="3"/>
  <c r="BF827" i="3"/>
  <c r="O827" i="3"/>
  <c r="S827" i="3"/>
  <c r="W827" i="3"/>
  <c r="AA827" i="3"/>
  <c r="AE827" i="3"/>
  <c r="AI827" i="3"/>
  <c r="AM827" i="3"/>
  <c r="AQ827" i="3"/>
  <c r="AU827" i="3"/>
  <c r="AY827" i="3"/>
  <c r="BC827" i="3"/>
  <c r="BG827" i="3"/>
  <c r="T827" i="3"/>
  <c r="AJ827" i="3"/>
  <c r="AZ827" i="3"/>
  <c r="X827" i="3"/>
  <c r="AN827" i="3"/>
  <c r="BD827" i="3"/>
  <c r="AB827" i="3"/>
  <c r="AR827" i="3"/>
  <c r="BH827" i="3"/>
  <c r="P827" i="3"/>
  <c r="AF827" i="3"/>
  <c r="AV827" i="3"/>
  <c r="O831" i="3"/>
  <c r="S831" i="3"/>
  <c r="W831" i="3"/>
  <c r="AA831" i="3"/>
  <c r="AE831" i="3"/>
  <c r="AI831" i="3"/>
  <c r="AM831" i="3"/>
  <c r="AQ831" i="3"/>
  <c r="AU831" i="3"/>
  <c r="AY831" i="3"/>
  <c r="BC831" i="3"/>
  <c r="BG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M831" i="3"/>
  <c r="Q831" i="3"/>
  <c r="U831" i="3"/>
  <c r="Y831" i="3"/>
  <c r="AC831" i="3"/>
  <c r="AG831" i="3"/>
  <c r="AK831" i="3"/>
  <c r="AO831" i="3"/>
  <c r="AS831" i="3"/>
  <c r="AW831" i="3"/>
  <c r="BA831" i="3"/>
  <c r="BE831" i="3"/>
  <c r="BI831" i="3"/>
  <c r="Z831" i="3"/>
  <c r="AP831" i="3"/>
  <c r="BF831" i="3"/>
  <c r="N831" i="3"/>
  <c r="AD831" i="3"/>
  <c r="AT831" i="3"/>
  <c r="R831" i="3"/>
  <c r="AH831" i="3"/>
  <c r="AX831" i="3"/>
  <c r="BB831" i="3"/>
  <c r="V831" i="3"/>
  <c r="AL831" i="3"/>
  <c r="P834" i="3"/>
  <c r="T834" i="3"/>
  <c r="X834" i="3"/>
  <c r="AB834" i="3"/>
  <c r="AF834" i="3"/>
  <c r="AJ834" i="3"/>
  <c r="AN834" i="3"/>
  <c r="AR834" i="3"/>
  <c r="AV834" i="3"/>
  <c r="AZ834" i="3"/>
  <c r="BD834" i="3"/>
  <c r="BH834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Q834" i="3"/>
  <c r="Y834" i="3"/>
  <c r="AG834" i="3"/>
  <c r="AO834" i="3"/>
  <c r="AW834" i="3"/>
  <c r="BE834" i="3"/>
  <c r="S834" i="3"/>
  <c r="AA834" i="3"/>
  <c r="AI834" i="3"/>
  <c r="AQ834" i="3"/>
  <c r="AY834" i="3"/>
  <c r="BG834" i="3"/>
  <c r="M834" i="3"/>
  <c r="U834" i="3"/>
  <c r="AC834" i="3"/>
  <c r="AK834" i="3"/>
  <c r="AS834" i="3"/>
  <c r="BA834" i="3"/>
  <c r="BI834" i="3"/>
  <c r="O834" i="3"/>
  <c r="AU834" i="3"/>
  <c r="W834" i="3"/>
  <c r="BC834" i="3"/>
  <c r="AE834" i="3"/>
  <c r="AM834" i="3"/>
  <c r="O861" i="3"/>
  <c r="S861" i="3"/>
  <c r="W861" i="3"/>
  <c r="AA861" i="3"/>
  <c r="AE861" i="3"/>
  <c r="AI861" i="3"/>
  <c r="AM861" i="3"/>
  <c r="AQ861" i="3"/>
  <c r="AU861" i="3"/>
  <c r="AY861" i="3"/>
  <c r="BC861" i="3"/>
  <c r="BG861" i="3"/>
  <c r="P861" i="3"/>
  <c r="T861" i="3"/>
  <c r="X861" i="3"/>
  <c r="AB861" i="3"/>
  <c r="AF861" i="3"/>
  <c r="AJ861" i="3"/>
  <c r="AN861" i="3"/>
  <c r="AR861" i="3"/>
  <c r="AV861" i="3"/>
  <c r="AZ861" i="3"/>
  <c r="BD861" i="3"/>
  <c r="BH861" i="3"/>
  <c r="M861" i="3"/>
  <c r="Q861" i="3"/>
  <c r="U861" i="3"/>
  <c r="Y861" i="3"/>
  <c r="AC861" i="3"/>
  <c r="AG861" i="3"/>
  <c r="AK861" i="3"/>
  <c r="AO861" i="3"/>
  <c r="AS861" i="3"/>
  <c r="AW861" i="3"/>
  <c r="BA861" i="3"/>
  <c r="BE861" i="3"/>
  <c r="BI861" i="3"/>
  <c r="V861" i="3"/>
  <c r="AL861" i="3"/>
  <c r="BB861" i="3"/>
  <c r="Z861" i="3"/>
  <c r="AP861" i="3"/>
  <c r="BF861" i="3"/>
  <c r="N861" i="3"/>
  <c r="AD861" i="3"/>
  <c r="AT861" i="3"/>
  <c r="R861" i="3"/>
  <c r="AH861" i="3"/>
  <c r="AX861" i="3"/>
  <c r="BK872" i="3"/>
  <c r="BN872" i="3"/>
  <c r="BL683" i="3"/>
  <c r="BM844" i="3"/>
  <c r="BJ844" i="3"/>
  <c r="BL844" i="3"/>
  <c r="BK849" i="3"/>
  <c r="BL849" i="3"/>
  <c r="BM851" i="3"/>
  <c r="BK853" i="3"/>
  <c r="BJ853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O839" i="3"/>
  <c r="W839" i="3"/>
  <c r="AE839" i="3"/>
  <c r="AM839" i="3"/>
  <c r="AU839" i="3"/>
  <c r="BC839" i="3"/>
  <c r="Q839" i="3"/>
  <c r="Y839" i="3"/>
  <c r="AG839" i="3"/>
  <c r="AO839" i="3"/>
  <c r="AW839" i="3"/>
  <c r="BE839" i="3"/>
  <c r="S839" i="3"/>
  <c r="AA839" i="3"/>
  <c r="AI839" i="3"/>
  <c r="AQ839" i="3"/>
  <c r="AY839" i="3"/>
  <c r="BG839" i="3"/>
  <c r="U839" i="3"/>
  <c r="BA839" i="3"/>
  <c r="AC839" i="3"/>
  <c r="BI839" i="3"/>
  <c r="AK839" i="3"/>
  <c r="M839" i="3"/>
  <c r="AS839" i="3"/>
  <c r="P850" i="3"/>
  <c r="T850" i="3"/>
  <c r="X850" i="3"/>
  <c r="AB850" i="3"/>
  <c r="AF850" i="3"/>
  <c r="AJ850" i="3"/>
  <c r="AN850" i="3"/>
  <c r="AR850" i="3"/>
  <c r="AV850" i="3"/>
  <c r="AZ850" i="3"/>
  <c r="BD850" i="3"/>
  <c r="BH850" i="3"/>
  <c r="M850" i="3"/>
  <c r="Q850" i="3"/>
  <c r="U850" i="3"/>
  <c r="Y850" i="3"/>
  <c r="AC850" i="3"/>
  <c r="AG850" i="3"/>
  <c r="AK850" i="3"/>
  <c r="AO850" i="3"/>
  <c r="AS850" i="3"/>
  <c r="AW850" i="3"/>
  <c r="BA850" i="3"/>
  <c r="BE850" i="3"/>
  <c r="BI850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AA850" i="3"/>
  <c r="AQ850" i="3"/>
  <c r="BG850" i="3"/>
  <c r="O850" i="3"/>
  <c r="AE850" i="3"/>
  <c r="AU850" i="3"/>
  <c r="S850" i="3"/>
  <c r="AI850" i="3"/>
  <c r="AY850" i="3"/>
  <c r="W850" i="3"/>
  <c r="AM850" i="3"/>
  <c r="BC850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Z684" i="3"/>
  <c r="AP684" i="3"/>
  <c r="BF684" i="3"/>
  <c r="N684" i="3"/>
  <c r="AD684" i="3"/>
  <c r="AT684" i="3"/>
  <c r="R684" i="3"/>
  <c r="AH684" i="3"/>
  <c r="AX684" i="3"/>
  <c r="V684" i="3"/>
  <c r="AL684" i="3"/>
  <c r="BB684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BN688" i="3" s="1"/>
  <c r="AF688" i="3"/>
  <c r="AV688" i="3"/>
  <c r="T688" i="3"/>
  <c r="AJ688" i="3"/>
  <c r="AZ688" i="3"/>
  <c r="X688" i="3"/>
  <c r="AN688" i="3"/>
  <c r="BD688" i="3"/>
  <c r="AB688" i="3"/>
  <c r="AR688" i="3"/>
  <c r="BH688" i="3"/>
  <c r="BJ855" i="3"/>
  <c r="BJ868" i="3"/>
  <c r="BH870" i="3"/>
  <c r="AN870" i="3"/>
  <c r="T870" i="3"/>
  <c r="AU870" i="3"/>
  <c r="AE870" i="3"/>
  <c r="O870" i="3"/>
  <c r="AT870" i="3"/>
  <c r="AD870" i="3"/>
  <c r="N870" i="3"/>
  <c r="AW870" i="3"/>
  <c r="AG870" i="3"/>
  <c r="Q870" i="3"/>
  <c r="BL858" i="3"/>
  <c r="AK843" i="3"/>
  <c r="AU843" i="3"/>
  <c r="BE843" i="3"/>
  <c r="AI843" i="3"/>
  <c r="N843" i="3"/>
  <c r="AS843" i="3"/>
  <c r="W843" i="3"/>
  <c r="BB843" i="3"/>
  <c r="AG843" i="3"/>
  <c r="BH843" i="3"/>
  <c r="AR843" i="3"/>
  <c r="AB843" i="3"/>
  <c r="BA859" i="3"/>
  <c r="AG859" i="3"/>
  <c r="AC859" i="3"/>
  <c r="Y859" i="3"/>
  <c r="AV859" i="3"/>
  <c r="AF859" i="3"/>
  <c r="P859" i="3"/>
  <c r="AU859" i="3"/>
  <c r="AE859" i="3"/>
  <c r="O859" i="3"/>
  <c r="AT859" i="3"/>
  <c r="AD859" i="3"/>
  <c r="N859" i="3"/>
  <c r="AL845" i="3"/>
  <c r="AW845" i="3"/>
  <c r="AU845" i="3"/>
  <c r="Z845" i="3"/>
  <c r="AY845" i="3"/>
  <c r="AD845" i="3"/>
  <c r="BI845" i="3"/>
  <c r="AM845" i="3"/>
  <c r="R845" i="3"/>
  <c r="AZ845" i="3"/>
  <c r="AJ845" i="3"/>
  <c r="T845" i="3"/>
  <c r="AC864" i="3"/>
  <c r="Y864" i="3"/>
  <c r="AW864" i="3"/>
  <c r="BD864" i="3"/>
  <c r="AN864" i="3"/>
  <c r="X864" i="3"/>
  <c r="BC864" i="3"/>
  <c r="AM864" i="3"/>
  <c r="W864" i="3"/>
  <c r="BB864" i="3"/>
  <c r="AL864" i="3"/>
  <c r="V864" i="3"/>
  <c r="AG862" i="3"/>
  <c r="AC862" i="3"/>
  <c r="Y862" i="3"/>
  <c r="BH862" i="3"/>
  <c r="AR862" i="3"/>
  <c r="AB862" i="3"/>
  <c r="BG862" i="3"/>
  <c r="AQ862" i="3"/>
  <c r="AA862" i="3"/>
  <c r="BF862" i="3"/>
  <c r="AP862" i="3"/>
  <c r="Z862" i="3"/>
  <c r="BN737" i="3"/>
  <c r="BN747" i="3"/>
  <c r="BM754" i="3"/>
  <c r="BM763" i="3"/>
  <c r="BM765" i="3"/>
  <c r="BM770" i="3"/>
  <c r="BL770" i="3"/>
  <c r="BG694" i="3"/>
  <c r="AQ694" i="3"/>
  <c r="AM694" i="3"/>
  <c r="AV694" i="3"/>
  <c r="BD694" i="3"/>
  <c r="AJ694" i="3"/>
  <c r="O694" i="3"/>
  <c r="AI694" i="3"/>
  <c r="M694" i="3"/>
  <c r="Q694" i="3"/>
  <c r="AL694" i="3"/>
  <c r="V694" i="3"/>
  <c r="BM715" i="3"/>
  <c r="BL718" i="3"/>
  <c r="BM723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X742" i="3"/>
  <c r="AN742" i="3"/>
  <c r="BD742" i="3"/>
  <c r="AB742" i="3"/>
  <c r="AR742" i="3"/>
  <c r="BH742" i="3"/>
  <c r="P742" i="3"/>
  <c r="AF742" i="3"/>
  <c r="AV742" i="3"/>
  <c r="T742" i="3"/>
  <c r="AJ742" i="3"/>
  <c r="AZ742" i="3"/>
  <c r="P758" i="3"/>
  <c r="T758" i="3"/>
  <c r="X758" i="3"/>
  <c r="AB758" i="3"/>
  <c r="AF758" i="3"/>
  <c r="AJ758" i="3"/>
  <c r="AN758" i="3"/>
  <c r="AR758" i="3"/>
  <c r="AV758" i="3"/>
  <c r="AZ758" i="3"/>
  <c r="BD758" i="3"/>
  <c r="BH758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S758" i="3"/>
  <c r="AI758" i="3"/>
  <c r="AY758" i="3"/>
  <c r="W758" i="3"/>
  <c r="AM758" i="3"/>
  <c r="BC758" i="3"/>
  <c r="AA758" i="3"/>
  <c r="AQ758" i="3"/>
  <c r="BG758" i="3"/>
  <c r="AU758" i="3"/>
  <c r="O758" i="3"/>
  <c r="AE758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V774" i="3"/>
  <c r="AD774" i="3"/>
  <c r="AL774" i="3"/>
  <c r="AT774" i="3"/>
  <c r="BB774" i="3"/>
  <c r="P774" i="3"/>
  <c r="X774" i="3"/>
  <c r="AF774" i="3"/>
  <c r="AN774" i="3"/>
  <c r="AV774" i="3"/>
  <c r="BD774" i="3"/>
  <c r="R774" i="3"/>
  <c r="Z774" i="3"/>
  <c r="AH774" i="3"/>
  <c r="AP774" i="3"/>
  <c r="AX774" i="3"/>
  <c r="BF774" i="3"/>
  <c r="AR774" i="3"/>
  <c r="T774" i="3"/>
  <c r="AZ774" i="3"/>
  <c r="AB774" i="3"/>
  <c r="BH774" i="3"/>
  <c r="AJ774" i="3"/>
  <c r="M698" i="3"/>
  <c r="Q698" i="3"/>
  <c r="U698" i="3"/>
  <c r="Y698" i="3"/>
  <c r="AC698" i="3"/>
  <c r="AG698" i="3"/>
  <c r="AK698" i="3"/>
  <c r="AO698" i="3"/>
  <c r="AS698" i="3"/>
  <c r="AW698" i="3"/>
  <c r="BA698" i="3"/>
  <c r="BE698" i="3"/>
  <c r="BI698" i="3"/>
  <c r="P698" i="3"/>
  <c r="V698" i="3"/>
  <c r="AA698" i="3"/>
  <c r="AF698" i="3"/>
  <c r="AL698" i="3"/>
  <c r="AQ698" i="3"/>
  <c r="AV698" i="3"/>
  <c r="BB698" i="3"/>
  <c r="BG698" i="3"/>
  <c r="R698" i="3"/>
  <c r="W698" i="3"/>
  <c r="AB698" i="3"/>
  <c r="AH698" i="3"/>
  <c r="AM698" i="3"/>
  <c r="AR698" i="3"/>
  <c r="AX698" i="3"/>
  <c r="BC698" i="3"/>
  <c r="BH698" i="3"/>
  <c r="N698" i="3"/>
  <c r="S698" i="3"/>
  <c r="X698" i="3"/>
  <c r="AD698" i="3"/>
  <c r="AI698" i="3"/>
  <c r="AN698" i="3"/>
  <c r="AT698" i="3"/>
  <c r="AY698" i="3"/>
  <c r="BD698" i="3"/>
  <c r="Z698" i="3"/>
  <c r="AU698" i="3"/>
  <c r="AE698" i="3"/>
  <c r="AZ698" i="3"/>
  <c r="O698" i="3"/>
  <c r="AJ698" i="3"/>
  <c r="BF698" i="3"/>
  <c r="T698" i="3"/>
  <c r="AP698" i="3"/>
  <c r="O709" i="3"/>
  <c r="S709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W709" i="3"/>
  <c r="AE709" i="3"/>
  <c r="AM709" i="3"/>
  <c r="AU709" i="3"/>
  <c r="BC709" i="3"/>
  <c r="N709" i="3"/>
  <c r="Z709" i="3"/>
  <c r="AH709" i="3"/>
  <c r="AP709" i="3"/>
  <c r="AX709" i="3"/>
  <c r="BF709" i="3"/>
  <c r="R709" i="3"/>
  <c r="AA709" i="3"/>
  <c r="AI709" i="3"/>
  <c r="AQ709" i="3"/>
  <c r="AY709" i="3"/>
  <c r="BG709" i="3"/>
  <c r="V709" i="3"/>
  <c r="BB709" i="3"/>
  <c r="AD709" i="3"/>
  <c r="AL709" i="3"/>
  <c r="AT709" i="3"/>
  <c r="P741" i="3"/>
  <c r="T741" i="3"/>
  <c r="X741" i="3"/>
  <c r="AB741" i="3"/>
  <c r="AF741" i="3"/>
  <c r="AJ741" i="3"/>
  <c r="AN741" i="3"/>
  <c r="AR741" i="3"/>
  <c r="AV741" i="3"/>
  <c r="AZ741" i="3"/>
  <c r="BD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AA741" i="3"/>
  <c r="AQ741" i="3"/>
  <c r="BG741" i="3"/>
  <c r="O741" i="3"/>
  <c r="AE741" i="3"/>
  <c r="AU741" i="3"/>
  <c r="S741" i="3"/>
  <c r="AI741" i="3"/>
  <c r="AY741" i="3"/>
  <c r="BC741" i="3"/>
  <c r="W741" i="3"/>
  <c r="AM741" i="3"/>
  <c r="BN689" i="3"/>
  <c r="BJ689" i="3"/>
  <c r="R711" i="3"/>
  <c r="AX711" i="3"/>
  <c r="BG711" i="3"/>
  <c r="AL711" i="3"/>
  <c r="P711" i="3"/>
  <c r="AP711" i="3"/>
  <c r="T711" i="3"/>
  <c r="AT711" i="3"/>
  <c r="X711" i="3"/>
  <c r="BE711" i="3"/>
  <c r="AO711" i="3"/>
  <c r="Y711" i="3"/>
  <c r="BD722" i="3"/>
  <c r="AJ722" i="3"/>
  <c r="M722" i="3"/>
  <c r="BG722" i="3"/>
  <c r="AQ722" i="3"/>
  <c r="AA722" i="3"/>
  <c r="BB722" i="3"/>
  <c r="AL722" i="3"/>
  <c r="U722" i="3"/>
  <c r="BA722" i="3"/>
  <c r="AK722" i="3"/>
  <c r="S722" i="3"/>
  <c r="P722" i="3"/>
  <c r="BJ724" i="3"/>
  <c r="BA750" i="3"/>
  <c r="BI750" i="3"/>
  <c r="BE750" i="3"/>
  <c r="BD750" i="3"/>
  <c r="AN750" i="3"/>
  <c r="X750" i="3"/>
  <c r="BC750" i="3"/>
  <c r="AM750" i="3"/>
  <c r="W750" i="3"/>
  <c r="BB750" i="3"/>
  <c r="AL750" i="3"/>
  <c r="V750" i="3"/>
  <c r="U695" i="3"/>
  <c r="BA695" i="3"/>
  <c r="BE695" i="3"/>
  <c r="AJ695" i="3"/>
  <c r="N695" i="3"/>
  <c r="AS695" i="3"/>
  <c r="X695" i="3"/>
  <c r="BB695" i="3"/>
  <c r="AG695" i="3"/>
  <c r="BG695" i="3"/>
  <c r="AQ695" i="3"/>
  <c r="AA695" i="3"/>
  <c r="BG719" i="3"/>
  <c r="AM719" i="3"/>
  <c r="S719" i="3"/>
  <c r="AT719" i="3"/>
  <c r="AD719" i="3"/>
  <c r="N719" i="3"/>
  <c r="AW719" i="3"/>
  <c r="AG719" i="3"/>
  <c r="Q719" i="3"/>
  <c r="AZ719" i="3"/>
  <c r="AJ719" i="3"/>
  <c r="T719" i="3"/>
  <c r="X730" i="3"/>
  <c r="AV730" i="3"/>
  <c r="AR730" i="3"/>
  <c r="AY730" i="3"/>
  <c r="AI730" i="3"/>
  <c r="S730" i="3"/>
  <c r="AX730" i="3"/>
  <c r="AH730" i="3"/>
  <c r="R730" i="3"/>
  <c r="BA730" i="3"/>
  <c r="AK730" i="3"/>
  <c r="U730" i="3"/>
  <c r="BL775" i="3"/>
  <c r="BM777" i="3"/>
  <c r="BN781" i="3"/>
  <c r="BK781" i="3"/>
  <c r="BJ783" i="3"/>
  <c r="BM783" i="3"/>
  <c r="BM789" i="3"/>
  <c r="BN789" i="3"/>
  <c r="BK789" i="3"/>
  <c r="P793" i="3"/>
  <c r="T793" i="3"/>
  <c r="X793" i="3"/>
  <c r="AB793" i="3"/>
  <c r="AF793" i="3"/>
  <c r="AJ793" i="3"/>
  <c r="AN793" i="3"/>
  <c r="AR793" i="3"/>
  <c r="AV793" i="3"/>
  <c r="AZ793" i="3"/>
  <c r="BD793" i="3"/>
  <c r="BH793" i="3"/>
  <c r="M793" i="3"/>
  <c r="Q793" i="3"/>
  <c r="U793" i="3"/>
  <c r="Y793" i="3"/>
  <c r="AC793" i="3"/>
  <c r="AG793" i="3"/>
  <c r="AK793" i="3"/>
  <c r="AO793" i="3"/>
  <c r="AS793" i="3"/>
  <c r="AW793" i="3"/>
  <c r="BA793" i="3"/>
  <c r="BE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W793" i="3"/>
  <c r="AM793" i="3"/>
  <c r="BC793" i="3"/>
  <c r="AA793" i="3"/>
  <c r="AQ793" i="3"/>
  <c r="BG793" i="3"/>
  <c r="O793" i="3"/>
  <c r="AE793" i="3"/>
  <c r="AU793" i="3"/>
  <c r="AI793" i="3"/>
  <c r="AY793" i="3"/>
  <c r="S793" i="3"/>
  <c r="BI706" i="3"/>
  <c r="Y706" i="3"/>
  <c r="AW706" i="3"/>
  <c r="BD706" i="3"/>
  <c r="AN706" i="3"/>
  <c r="X706" i="3"/>
  <c r="BC706" i="3"/>
  <c r="AM706" i="3"/>
  <c r="W706" i="3"/>
  <c r="BB706" i="3"/>
  <c r="AL706" i="3"/>
  <c r="V706" i="3"/>
  <c r="M727" i="3"/>
  <c r="BE727" i="3"/>
  <c r="AK727" i="3"/>
  <c r="Q727" i="3"/>
  <c r="AV727" i="3"/>
  <c r="AF727" i="3"/>
  <c r="P727" i="3"/>
  <c r="AU727" i="3"/>
  <c r="AE727" i="3"/>
  <c r="O727" i="3"/>
  <c r="AT727" i="3"/>
  <c r="AD727" i="3"/>
  <c r="N727" i="3"/>
  <c r="BF766" i="3"/>
  <c r="AL766" i="3"/>
  <c r="R766" i="3"/>
  <c r="AW766" i="3"/>
  <c r="AG766" i="3"/>
  <c r="Q766" i="3"/>
  <c r="AZ766" i="3"/>
  <c r="AJ766" i="3"/>
  <c r="T766" i="3"/>
  <c r="AY766" i="3"/>
  <c r="AI766" i="3"/>
  <c r="S766" i="3"/>
  <c r="S703" i="3"/>
  <c r="BG703" i="3"/>
  <c r="AM703" i="3"/>
  <c r="AX703" i="3"/>
  <c r="AH703" i="3"/>
  <c r="R703" i="3"/>
  <c r="BA703" i="3"/>
  <c r="AK703" i="3"/>
  <c r="U703" i="3"/>
  <c r="BD703" i="3"/>
  <c r="AN703" i="3"/>
  <c r="X703" i="3"/>
  <c r="Z714" i="3"/>
  <c r="V714" i="3"/>
  <c r="AT714" i="3"/>
  <c r="BE714" i="3"/>
  <c r="AO714" i="3"/>
  <c r="Y714" i="3"/>
  <c r="BH714" i="3"/>
  <c r="AR714" i="3"/>
  <c r="AB714" i="3"/>
  <c r="BG714" i="3"/>
  <c r="AQ714" i="3"/>
  <c r="AA714" i="3"/>
  <c r="BL716" i="3"/>
  <c r="AN735" i="3"/>
  <c r="M735" i="3"/>
  <c r="BC735" i="3"/>
  <c r="AG735" i="3"/>
  <c r="BG735" i="3"/>
  <c r="AK735" i="3"/>
  <c r="P735" i="3"/>
  <c r="AO735" i="3"/>
  <c r="T735" i="3"/>
  <c r="AX735" i="3"/>
  <c r="AH735" i="3"/>
  <c r="R735" i="3"/>
  <c r="AA738" i="3"/>
  <c r="AY738" i="3"/>
  <c r="AE738" i="3"/>
  <c r="AX738" i="3"/>
  <c r="AH738" i="3"/>
  <c r="R738" i="3"/>
  <c r="BA738" i="3"/>
  <c r="AK738" i="3"/>
  <c r="U738" i="3"/>
  <c r="BD738" i="3"/>
  <c r="AN738" i="3"/>
  <c r="X738" i="3"/>
  <c r="BJ759" i="3"/>
  <c r="O802" i="3"/>
  <c r="S802" i="3"/>
  <c r="W802" i="3"/>
  <c r="AA802" i="3"/>
  <c r="AE802" i="3"/>
  <c r="AI802" i="3"/>
  <c r="AM802" i="3"/>
  <c r="AQ802" i="3"/>
  <c r="AU802" i="3"/>
  <c r="AY802" i="3"/>
  <c r="BC802" i="3"/>
  <c r="BG802" i="3"/>
  <c r="P802" i="3"/>
  <c r="U802" i="3"/>
  <c r="Z802" i="3"/>
  <c r="AF802" i="3"/>
  <c r="AK802" i="3"/>
  <c r="AP802" i="3"/>
  <c r="AV802" i="3"/>
  <c r="BA802" i="3"/>
  <c r="BF802" i="3"/>
  <c r="Q802" i="3"/>
  <c r="V802" i="3"/>
  <c r="AB802" i="3"/>
  <c r="AG802" i="3"/>
  <c r="AL802" i="3"/>
  <c r="AR802" i="3"/>
  <c r="AW802" i="3"/>
  <c r="BB802" i="3"/>
  <c r="BH802" i="3"/>
  <c r="M802" i="3"/>
  <c r="R802" i="3"/>
  <c r="X802" i="3"/>
  <c r="AC802" i="3"/>
  <c r="AH802" i="3"/>
  <c r="AN802" i="3"/>
  <c r="AS802" i="3"/>
  <c r="AX802" i="3"/>
  <c r="BD802" i="3"/>
  <c r="BI802" i="3"/>
  <c r="T802" i="3"/>
  <c r="AO802" i="3"/>
  <c r="Y802" i="3"/>
  <c r="AT802" i="3"/>
  <c r="AD802" i="3"/>
  <c r="AZ802" i="3"/>
  <c r="N802" i="3"/>
  <c r="AJ802" i="3"/>
  <c r="BE802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N806" i="3"/>
  <c r="R806" i="3"/>
  <c r="V806" i="3"/>
  <c r="Z806" i="3"/>
  <c r="AD806" i="3"/>
  <c r="AH806" i="3"/>
  <c r="AL806" i="3"/>
  <c r="AP806" i="3"/>
  <c r="AT806" i="3"/>
  <c r="AX806" i="3"/>
  <c r="BB806" i="3"/>
  <c r="BF806" i="3"/>
  <c r="O806" i="3"/>
  <c r="S806" i="3"/>
  <c r="W806" i="3"/>
  <c r="AA806" i="3"/>
  <c r="AE806" i="3"/>
  <c r="AI806" i="3"/>
  <c r="AM806" i="3"/>
  <c r="AQ806" i="3"/>
  <c r="AU806" i="3"/>
  <c r="AY806" i="3"/>
  <c r="BC806" i="3"/>
  <c r="BG806" i="3"/>
  <c r="AB806" i="3"/>
  <c r="AR806" i="3"/>
  <c r="BH806" i="3"/>
  <c r="P806" i="3"/>
  <c r="AF806" i="3"/>
  <c r="AV806" i="3"/>
  <c r="T806" i="3"/>
  <c r="AJ806" i="3"/>
  <c r="AZ806" i="3"/>
  <c r="X806" i="3"/>
  <c r="AN806" i="3"/>
  <c r="BD806" i="3"/>
  <c r="N810" i="3"/>
  <c r="R810" i="3"/>
  <c r="V810" i="3"/>
  <c r="Z810" i="3"/>
  <c r="AD810" i="3"/>
  <c r="AH810" i="3"/>
  <c r="AL810" i="3"/>
  <c r="AP810" i="3"/>
  <c r="AT810" i="3"/>
  <c r="AX810" i="3"/>
  <c r="BB810" i="3"/>
  <c r="BF810" i="3"/>
  <c r="O810" i="3"/>
  <c r="S810" i="3"/>
  <c r="W810" i="3"/>
  <c r="AA810" i="3"/>
  <c r="AE810" i="3"/>
  <c r="AI810" i="3"/>
  <c r="AM810" i="3"/>
  <c r="AQ810" i="3"/>
  <c r="AU810" i="3"/>
  <c r="AY810" i="3"/>
  <c r="BC810" i="3"/>
  <c r="BG810" i="3"/>
  <c r="P810" i="3"/>
  <c r="T810" i="3"/>
  <c r="X810" i="3"/>
  <c r="AB810" i="3"/>
  <c r="AF810" i="3"/>
  <c r="AJ810" i="3"/>
  <c r="AN810" i="3"/>
  <c r="AR810" i="3"/>
  <c r="AV810" i="3"/>
  <c r="AZ810" i="3"/>
  <c r="BD810" i="3"/>
  <c r="BH810" i="3"/>
  <c r="Q810" i="3"/>
  <c r="AG810" i="3"/>
  <c r="AW810" i="3"/>
  <c r="U810" i="3"/>
  <c r="AK810" i="3"/>
  <c r="BA810" i="3"/>
  <c r="Y810" i="3"/>
  <c r="AO810" i="3"/>
  <c r="BE810" i="3"/>
  <c r="M810" i="3"/>
  <c r="AC810" i="3"/>
  <c r="AS810" i="3"/>
  <c r="BI810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M814" i="3"/>
  <c r="Q814" i="3"/>
  <c r="U814" i="3"/>
  <c r="Y814" i="3"/>
  <c r="AC814" i="3"/>
  <c r="AG814" i="3"/>
  <c r="AK814" i="3"/>
  <c r="AO814" i="3"/>
  <c r="AS814" i="3"/>
  <c r="AW814" i="3"/>
  <c r="BA814" i="3"/>
  <c r="BE814" i="3"/>
  <c r="BI814" i="3"/>
  <c r="V814" i="3"/>
  <c r="AL814" i="3"/>
  <c r="BB814" i="3"/>
  <c r="Z814" i="3"/>
  <c r="AP814" i="3"/>
  <c r="BF814" i="3"/>
  <c r="N814" i="3"/>
  <c r="AD814" i="3"/>
  <c r="AT814" i="3"/>
  <c r="R814" i="3"/>
  <c r="AH814" i="3"/>
  <c r="AX814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M818" i="3"/>
  <c r="Q818" i="3"/>
  <c r="U818" i="3"/>
  <c r="Y818" i="3"/>
  <c r="AC818" i="3"/>
  <c r="AG818" i="3"/>
  <c r="AK818" i="3"/>
  <c r="AO818" i="3"/>
  <c r="AS818" i="3"/>
  <c r="AW818" i="3"/>
  <c r="BA818" i="3"/>
  <c r="BE818" i="3"/>
  <c r="BI818" i="3"/>
  <c r="N818" i="3"/>
  <c r="R818" i="3"/>
  <c r="V818" i="3"/>
  <c r="Z818" i="3"/>
  <c r="AD818" i="3"/>
  <c r="AH818" i="3"/>
  <c r="AL818" i="3"/>
  <c r="AP818" i="3"/>
  <c r="AT818" i="3"/>
  <c r="AX818" i="3"/>
  <c r="BB818" i="3"/>
  <c r="BF818" i="3"/>
  <c r="AA818" i="3"/>
  <c r="AQ818" i="3"/>
  <c r="BG818" i="3"/>
  <c r="O818" i="3"/>
  <c r="AE818" i="3"/>
  <c r="AU818" i="3"/>
  <c r="S818" i="3"/>
  <c r="AI818" i="3"/>
  <c r="AY818" i="3"/>
  <c r="W818" i="3"/>
  <c r="AM818" i="3"/>
  <c r="BC818" i="3"/>
  <c r="M822" i="3"/>
  <c r="Q822" i="3"/>
  <c r="U822" i="3"/>
  <c r="Y822" i="3"/>
  <c r="AC822" i="3"/>
  <c r="AG822" i="3"/>
  <c r="AK822" i="3"/>
  <c r="AO822" i="3"/>
  <c r="AS822" i="3"/>
  <c r="AW822" i="3"/>
  <c r="BA822" i="3"/>
  <c r="BE822" i="3"/>
  <c r="BI822" i="3"/>
  <c r="N822" i="3"/>
  <c r="R822" i="3"/>
  <c r="V822" i="3"/>
  <c r="Z822" i="3"/>
  <c r="AD822" i="3"/>
  <c r="AH822" i="3"/>
  <c r="AL822" i="3"/>
  <c r="AP822" i="3"/>
  <c r="AT822" i="3"/>
  <c r="AX822" i="3"/>
  <c r="BB822" i="3"/>
  <c r="BF822" i="3"/>
  <c r="O822" i="3"/>
  <c r="S822" i="3"/>
  <c r="W822" i="3"/>
  <c r="AA822" i="3"/>
  <c r="AE822" i="3"/>
  <c r="AI822" i="3"/>
  <c r="AM822" i="3"/>
  <c r="AQ822" i="3"/>
  <c r="AU822" i="3"/>
  <c r="AY822" i="3"/>
  <c r="BC822" i="3"/>
  <c r="BG822" i="3"/>
  <c r="P822" i="3"/>
  <c r="AF822" i="3"/>
  <c r="AV822" i="3"/>
  <c r="T822" i="3"/>
  <c r="AJ822" i="3"/>
  <c r="AZ822" i="3"/>
  <c r="X822" i="3"/>
  <c r="AN822" i="3"/>
  <c r="BD822" i="3"/>
  <c r="BH822" i="3"/>
  <c r="AB822" i="3"/>
  <c r="AR822" i="3"/>
  <c r="O826" i="3"/>
  <c r="S826" i="3"/>
  <c r="W826" i="3"/>
  <c r="AA826" i="3"/>
  <c r="AE826" i="3"/>
  <c r="AI826" i="3"/>
  <c r="AM826" i="3"/>
  <c r="AQ826" i="3"/>
  <c r="AU826" i="3"/>
  <c r="AY826" i="3"/>
  <c r="BC826" i="3"/>
  <c r="BG826" i="3"/>
  <c r="P826" i="3"/>
  <c r="T826" i="3"/>
  <c r="X826" i="3"/>
  <c r="AB826" i="3"/>
  <c r="AF826" i="3"/>
  <c r="AJ826" i="3"/>
  <c r="AN826" i="3"/>
  <c r="AR826" i="3"/>
  <c r="AV826" i="3"/>
  <c r="AZ826" i="3"/>
  <c r="BD826" i="3"/>
  <c r="BH826" i="3"/>
  <c r="M826" i="3"/>
  <c r="Q826" i="3"/>
  <c r="U826" i="3"/>
  <c r="Y826" i="3"/>
  <c r="AC826" i="3"/>
  <c r="AG826" i="3"/>
  <c r="AK826" i="3"/>
  <c r="AO826" i="3"/>
  <c r="AS826" i="3"/>
  <c r="AW826" i="3"/>
  <c r="BA826" i="3"/>
  <c r="BE826" i="3"/>
  <c r="BI826" i="3"/>
  <c r="V826" i="3"/>
  <c r="AL826" i="3"/>
  <c r="BB826" i="3"/>
  <c r="Z826" i="3"/>
  <c r="AP826" i="3"/>
  <c r="BF826" i="3"/>
  <c r="N826" i="3"/>
  <c r="AD826" i="3"/>
  <c r="AT826" i="3"/>
  <c r="AX826" i="3"/>
  <c r="R826" i="3"/>
  <c r="AH826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N830" i="3"/>
  <c r="R830" i="3"/>
  <c r="V830" i="3"/>
  <c r="Z830" i="3"/>
  <c r="AD830" i="3"/>
  <c r="AH830" i="3"/>
  <c r="AL830" i="3"/>
  <c r="AP830" i="3"/>
  <c r="AT830" i="3"/>
  <c r="AX830" i="3"/>
  <c r="BB830" i="3"/>
  <c r="BF830" i="3"/>
  <c r="O830" i="3"/>
  <c r="S830" i="3"/>
  <c r="W830" i="3"/>
  <c r="AA830" i="3"/>
  <c r="AE830" i="3"/>
  <c r="AI830" i="3"/>
  <c r="AM830" i="3"/>
  <c r="AQ830" i="3"/>
  <c r="AU830" i="3"/>
  <c r="AY830" i="3"/>
  <c r="BC830" i="3"/>
  <c r="BG830" i="3"/>
  <c r="AB830" i="3"/>
  <c r="AR830" i="3"/>
  <c r="BH830" i="3"/>
  <c r="P830" i="3"/>
  <c r="AF830" i="3"/>
  <c r="AV830" i="3"/>
  <c r="T830" i="3"/>
  <c r="AJ830" i="3"/>
  <c r="AZ830" i="3"/>
  <c r="AN830" i="3"/>
  <c r="BD830" i="3"/>
  <c r="X830" i="3"/>
  <c r="P852" i="3"/>
  <c r="T852" i="3"/>
  <c r="X852" i="3"/>
  <c r="AB852" i="3"/>
  <c r="AF852" i="3"/>
  <c r="AJ852" i="3"/>
  <c r="AN852" i="3"/>
  <c r="AR852" i="3"/>
  <c r="AV852" i="3"/>
  <c r="AZ852" i="3"/>
  <c r="BD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W852" i="3"/>
  <c r="AM852" i="3"/>
  <c r="BC852" i="3"/>
  <c r="AA852" i="3"/>
  <c r="AQ852" i="3"/>
  <c r="BG852" i="3"/>
  <c r="O852" i="3"/>
  <c r="AE852" i="3"/>
  <c r="AU852" i="3"/>
  <c r="S852" i="3"/>
  <c r="AI852" i="3"/>
  <c r="AY852" i="3"/>
  <c r="BM866" i="3"/>
  <c r="P838" i="3"/>
  <c r="T838" i="3"/>
  <c r="X838" i="3"/>
  <c r="AB838" i="3"/>
  <c r="AF838" i="3"/>
  <c r="AJ838" i="3"/>
  <c r="AN838" i="3"/>
  <c r="AR838" i="3"/>
  <c r="AV838" i="3"/>
  <c r="AZ838" i="3"/>
  <c r="BD838" i="3"/>
  <c r="BH838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Q838" i="3"/>
  <c r="Y838" i="3"/>
  <c r="AG838" i="3"/>
  <c r="AO838" i="3"/>
  <c r="AW838" i="3"/>
  <c r="BE838" i="3"/>
  <c r="S838" i="3"/>
  <c r="AA838" i="3"/>
  <c r="AI838" i="3"/>
  <c r="AQ838" i="3"/>
  <c r="AY838" i="3"/>
  <c r="BG838" i="3"/>
  <c r="M838" i="3"/>
  <c r="U838" i="3"/>
  <c r="AC838" i="3"/>
  <c r="AK838" i="3"/>
  <c r="AS838" i="3"/>
  <c r="BA838" i="3"/>
  <c r="BI838" i="3"/>
  <c r="AM838" i="3"/>
  <c r="O838" i="3"/>
  <c r="AU838" i="3"/>
  <c r="W838" i="3"/>
  <c r="BC838" i="3"/>
  <c r="AE838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M842" i="3"/>
  <c r="S842" i="3"/>
  <c r="X842" i="3"/>
  <c r="AC842" i="3"/>
  <c r="AI842" i="3"/>
  <c r="AN842" i="3"/>
  <c r="AS842" i="3"/>
  <c r="AY842" i="3"/>
  <c r="BD842" i="3"/>
  <c r="BI842" i="3"/>
  <c r="O842" i="3"/>
  <c r="T842" i="3"/>
  <c r="Y842" i="3"/>
  <c r="AE842" i="3"/>
  <c r="AJ842" i="3"/>
  <c r="AO842" i="3"/>
  <c r="AU842" i="3"/>
  <c r="AZ842" i="3"/>
  <c r="BE842" i="3"/>
  <c r="P842" i="3"/>
  <c r="U842" i="3"/>
  <c r="AA842" i="3"/>
  <c r="AF842" i="3"/>
  <c r="AK842" i="3"/>
  <c r="AQ842" i="3"/>
  <c r="AV842" i="3"/>
  <c r="BA842" i="3"/>
  <c r="BG842" i="3"/>
  <c r="AB842" i="3"/>
  <c r="AW842" i="3"/>
  <c r="AG842" i="3"/>
  <c r="BC842" i="3"/>
  <c r="Q842" i="3"/>
  <c r="AM842" i="3"/>
  <c r="BH842" i="3"/>
  <c r="W842" i="3"/>
  <c r="AR842" i="3"/>
  <c r="BN863" i="3"/>
  <c r="BL863" i="3"/>
  <c r="BM872" i="3"/>
  <c r="BN683" i="3"/>
  <c r="BM685" i="3"/>
  <c r="BJ847" i="3"/>
  <c r="BL851" i="3"/>
  <c r="BM853" i="3"/>
  <c r="P836" i="3"/>
  <c r="T836" i="3"/>
  <c r="X836" i="3"/>
  <c r="AB836" i="3"/>
  <c r="AF836" i="3"/>
  <c r="AJ836" i="3"/>
  <c r="AN836" i="3"/>
  <c r="AR836" i="3"/>
  <c r="AV836" i="3"/>
  <c r="AZ836" i="3"/>
  <c r="BD836" i="3"/>
  <c r="BH836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M836" i="3"/>
  <c r="U836" i="3"/>
  <c r="AC836" i="3"/>
  <c r="AK836" i="3"/>
  <c r="AS836" i="3"/>
  <c r="BA836" i="3"/>
  <c r="BI836" i="3"/>
  <c r="O836" i="3"/>
  <c r="W836" i="3"/>
  <c r="AE836" i="3"/>
  <c r="AM836" i="3"/>
  <c r="AU836" i="3"/>
  <c r="BC836" i="3"/>
  <c r="Q836" i="3"/>
  <c r="Y836" i="3"/>
  <c r="AG836" i="3"/>
  <c r="AO836" i="3"/>
  <c r="AW836" i="3"/>
  <c r="BE836" i="3"/>
  <c r="AQ836" i="3"/>
  <c r="S836" i="3"/>
  <c r="AY836" i="3"/>
  <c r="AA836" i="3"/>
  <c r="BG836" i="3"/>
  <c r="AI836" i="3"/>
  <c r="P854" i="3"/>
  <c r="T854" i="3"/>
  <c r="X854" i="3"/>
  <c r="AB854" i="3"/>
  <c r="AF854" i="3"/>
  <c r="AJ854" i="3"/>
  <c r="AN854" i="3"/>
  <c r="AR854" i="3"/>
  <c r="AV854" i="3"/>
  <c r="AZ854" i="3"/>
  <c r="BD854" i="3"/>
  <c r="BH854" i="3"/>
  <c r="M854" i="3"/>
  <c r="Q854" i="3"/>
  <c r="U854" i="3"/>
  <c r="Y854" i="3"/>
  <c r="AC854" i="3"/>
  <c r="AG854" i="3"/>
  <c r="AK854" i="3"/>
  <c r="AO854" i="3"/>
  <c r="AS854" i="3"/>
  <c r="AW854" i="3"/>
  <c r="BA854" i="3"/>
  <c r="BE854" i="3"/>
  <c r="BI854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S854" i="3"/>
  <c r="AI854" i="3"/>
  <c r="AY854" i="3"/>
  <c r="W854" i="3"/>
  <c r="AM854" i="3"/>
  <c r="BC854" i="3"/>
  <c r="AA854" i="3"/>
  <c r="AQ854" i="3"/>
  <c r="BG854" i="3"/>
  <c r="O854" i="3"/>
  <c r="AE854" i="3"/>
  <c r="AU854" i="3"/>
  <c r="BM855" i="3"/>
  <c r="BJ857" i="3"/>
  <c r="BK868" i="3"/>
  <c r="BN868" i="3"/>
  <c r="AV870" i="3"/>
  <c r="AR870" i="3"/>
  <c r="X870" i="3"/>
  <c r="BG870" i="3"/>
  <c r="AQ870" i="3"/>
  <c r="AA870" i="3"/>
  <c r="BF870" i="3"/>
  <c r="AP870" i="3"/>
  <c r="Z870" i="3"/>
  <c r="BI870" i="3"/>
  <c r="AS870" i="3"/>
  <c r="AC870" i="3"/>
  <c r="M870" i="3"/>
  <c r="BJ858" i="3"/>
  <c r="O843" i="3"/>
  <c r="Z843" i="3"/>
  <c r="AY843" i="3"/>
  <c r="AD843" i="3"/>
  <c r="BI843" i="3"/>
  <c r="AM843" i="3"/>
  <c r="R843" i="3"/>
  <c r="AW843" i="3"/>
  <c r="AA843" i="3"/>
  <c r="BD843" i="3"/>
  <c r="AN843" i="3"/>
  <c r="X843" i="3"/>
  <c r="AK859" i="3"/>
  <c r="Q859" i="3"/>
  <c r="M859" i="3"/>
  <c r="BH859" i="3"/>
  <c r="AR859" i="3"/>
  <c r="AB859" i="3"/>
  <c r="BG859" i="3"/>
  <c r="AQ859" i="3"/>
  <c r="AA859" i="3"/>
  <c r="BF859" i="3"/>
  <c r="AP859" i="3"/>
  <c r="Z859" i="3"/>
  <c r="AQ845" i="3"/>
  <c r="Q845" i="3"/>
  <c r="AA845" i="3"/>
  <c r="AP845" i="3"/>
  <c r="U845" i="3"/>
  <c r="AT845" i="3"/>
  <c r="Y845" i="3"/>
  <c r="BC845" i="3"/>
  <c r="AH845" i="3"/>
  <c r="M845" i="3"/>
  <c r="AV845" i="3"/>
  <c r="AF845" i="3"/>
  <c r="P845" i="3"/>
  <c r="M864" i="3"/>
  <c r="BA864" i="3"/>
  <c r="AG864" i="3"/>
  <c r="AZ864" i="3"/>
  <c r="AJ864" i="3"/>
  <c r="T864" i="3"/>
  <c r="AY864" i="3"/>
  <c r="AI864" i="3"/>
  <c r="S864" i="3"/>
  <c r="AX864" i="3"/>
  <c r="AH864" i="3"/>
  <c r="R864" i="3"/>
  <c r="Q862" i="3"/>
  <c r="M862" i="3"/>
  <c r="BA862" i="3"/>
  <c r="BD862" i="3"/>
  <c r="AN862" i="3"/>
  <c r="X862" i="3"/>
  <c r="BC862" i="3"/>
  <c r="AM862" i="3"/>
  <c r="W862" i="3"/>
  <c r="BB862" i="3"/>
  <c r="AL862" i="3"/>
  <c r="V862" i="3"/>
  <c r="BK747" i="3"/>
  <c r="BL754" i="3"/>
  <c r="BN765" i="3"/>
  <c r="BB694" i="3"/>
  <c r="AA694" i="3"/>
  <c r="U694" i="3"/>
  <c r="AK694" i="3"/>
  <c r="AZ694" i="3"/>
  <c r="AE694" i="3"/>
  <c r="AY694" i="3"/>
  <c r="AC694" i="3"/>
  <c r="AG694" i="3"/>
  <c r="AX694" i="3"/>
  <c r="AH694" i="3"/>
  <c r="R694" i="3"/>
  <c r="BL702" i="3"/>
  <c r="BL715" i="3"/>
  <c r="BJ715" i="3"/>
  <c r="BJ723" i="3"/>
  <c r="BN723" i="3"/>
  <c r="BL723" i="3"/>
  <c r="N734" i="3"/>
  <c r="R734" i="3"/>
  <c r="P734" i="3"/>
  <c r="T734" i="3"/>
  <c r="X734" i="3"/>
  <c r="AB734" i="3"/>
  <c r="AF734" i="3"/>
  <c r="AJ734" i="3"/>
  <c r="AN734" i="3"/>
  <c r="AR734" i="3"/>
  <c r="AV734" i="3"/>
  <c r="AZ734" i="3"/>
  <c r="BD734" i="3"/>
  <c r="BH734" i="3"/>
  <c r="O734" i="3"/>
  <c r="V734" i="3"/>
  <c r="AA734" i="3"/>
  <c r="AG734" i="3"/>
  <c r="AL734" i="3"/>
  <c r="AQ734" i="3"/>
  <c r="AW734" i="3"/>
  <c r="BB734" i="3"/>
  <c r="BG734" i="3"/>
  <c r="Q734" i="3"/>
  <c r="W734" i="3"/>
  <c r="AC734" i="3"/>
  <c r="AH734" i="3"/>
  <c r="AM734" i="3"/>
  <c r="AS734" i="3"/>
  <c r="AX734" i="3"/>
  <c r="BC734" i="3"/>
  <c r="BI734" i="3"/>
  <c r="S734" i="3"/>
  <c r="Y734" i="3"/>
  <c r="AD734" i="3"/>
  <c r="AI734" i="3"/>
  <c r="AO734" i="3"/>
  <c r="AT734" i="3"/>
  <c r="AY734" i="3"/>
  <c r="BE734" i="3"/>
  <c r="M734" i="3"/>
  <c r="AK734" i="3"/>
  <c r="BF734" i="3"/>
  <c r="U734" i="3"/>
  <c r="AP734" i="3"/>
  <c r="Z734" i="3"/>
  <c r="AU734" i="3"/>
  <c r="AE734" i="3"/>
  <c r="BA734" i="3"/>
  <c r="N776" i="3"/>
  <c r="R776" i="3"/>
  <c r="V776" i="3"/>
  <c r="Z776" i="3"/>
  <c r="AD776" i="3"/>
  <c r="AH776" i="3"/>
  <c r="AL776" i="3"/>
  <c r="AP776" i="3"/>
  <c r="P776" i="3"/>
  <c r="T776" i="3"/>
  <c r="X776" i="3"/>
  <c r="AB776" i="3"/>
  <c r="AF776" i="3"/>
  <c r="AJ776" i="3"/>
  <c r="AN776" i="3"/>
  <c r="AR776" i="3"/>
  <c r="AV776" i="3"/>
  <c r="AZ776" i="3"/>
  <c r="BD776" i="3"/>
  <c r="BH776" i="3"/>
  <c r="Q776" i="3"/>
  <c r="Y776" i="3"/>
  <c r="AG776" i="3"/>
  <c r="AO776" i="3"/>
  <c r="AU776" i="3"/>
  <c r="BA776" i="3"/>
  <c r="BF776" i="3"/>
  <c r="S776" i="3"/>
  <c r="AA776" i="3"/>
  <c r="AI776" i="3"/>
  <c r="AQ776" i="3"/>
  <c r="AW776" i="3"/>
  <c r="BB776" i="3"/>
  <c r="BG776" i="3"/>
  <c r="M776" i="3"/>
  <c r="U776" i="3"/>
  <c r="AC776" i="3"/>
  <c r="AK776" i="3"/>
  <c r="AS776" i="3"/>
  <c r="AX776" i="3"/>
  <c r="BC776" i="3"/>
  <c r="BI776" i="3"/>
  <c r="AM776" i="3"/>
  <c r="O776" i="3"/>
  <c r="AT776" i="3"/>
  <c r="W776" i="3"/>
  <c r="AY776" i="3"/>
  <c r="BE776" i="3"/>
  <c r="AE776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V780" i="3"/>
  <c r="AL780" i="3"/>
  <c r="BB780" i="3"/>
  <c r="Z780" i="3"/>
  <c r="AP780" i="3"/>
  <c r="BF780" i="3"/>
  <c r="N780" i="3"/>
  <c r="BJ780" i="3" s="1"/>
  <c r="AD780" i="3"/>
  <c r="AT780" i="3"/>
  <c r="AX780" i="3"/>
  <c r="R780" i="3"/>
  <c r="AH780" i="3"/>
  <c r="M784" i="3"/>
  <c r="Q784" i="3"/>
  <c r="U784" i="3"/>
  <c r="Y784" i="3"/>
  <c r="AC784" i="3"/>
  <c r="AG784" i="3"/>
  <c r="AK784" i="3"/>
  <c r="AO784" i="3"/>
  <c r="AS784" i="3"/>
  <c r="AW784" i="3"/>
  <c r="BA784" i="3"/>
  <c r="BE784" i="3"/>
  <c r="BI784" i="3"/>
  <c r="N784" i="3"/>
  <c r="R784" i="3"/>
  <c r="V784" i="3"/>
  <c r="Z784" i="3"/>
  <c r="AD784" i="3"/>
  <c r="AH784" i="3"/>
  <c r="AL784" i="3"/>
  <c r="AP784" i="3"/>
  <c r="AT784" i="3"/>
  <c r="AX784" i="3"/>
  <c r="BB784" i="3"/>
  <c r="BF784" i="3"/>
  <c r="O784" i="3"/>
  <c r="S784" i="3"/>
  <c r="W784" i="3"/>
  <c r="AA784" i="3"/>
  <c r="AE784" i="3"/>
  <c r="AI784" i="3"/>
  <c r="AM784" i="3"/>
  <c r="AQ784" i="3"/>
  <c r="AU784" i="3"/>
  <c r="AY784" i="3"/>
  <c r="BC784" i="3"/>
  <c r="BG784" i="3"/>
  <c r="AB784" i="3"/>
  <c r="AR784" i="3"/>
  <c r="BH784" i="3"/>
  <c r="P784" i="3"/>
  <c r="AF784" i="3"/>
  <c r="AV784" i="3"/>
  <c r="T784" i="3"/>
  <c r="AJ784" i="3"/>
  <c r="AZ784" i="3"/>
  <c r="AN784" i="3"/>
  <c r="BD784" i="3"/>
  <c r="X784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R788" i="3"/>
  <c r="AH788" i="3"/>
  <c r="AX788" i="3"/>
  <c r="V788" i="3"/>
  <c r="AL788" i="3"/>
  <c r="BB788" i="3"/>
  <c r="Z788" i="3"/>
  <c r="AP788" i="3"/>
  <c r="BF788" i="3"/>
  <c r="AD788" i="3"/>
  <c r="AT788" i="3"/>
  <c r="N788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Y792" i="3"/>
  <c r="AO792" i="3"/>
  <c r="BE792" i="3"/>
  <c r="M792" i="3"/>
  <c r="AC792" i="3"/>
  <c r="AS792" i="3"/>
  <c r="BI792" i="3"/>
  <c r="Q792" i="3"/>
  <c r="AG792" i="3"/>
  <c r="AW792" i="3"/>
  <c r="U792" i="3"/>
  <c r="AK792" i="3"/>
  <c r="BA792" i="3"/>
  <c r="P796" i="3"/>
  <c r="T796" i="3"/>
  <c r="X796" i="3"/>
  <c r="AB796" i="3"/>
  <c r="AF796" i="3"/>
  <c r="AJ796" i="3"/>
  <c r="AN796" i="3"/>
  <c r="AR796" i="3"/>
  <c r="AV796" i="3"/>
  <c r="AZ796" i="3"/>
  <c r="BD796" i="3"/>
  <c r="BH796" i="3"/>
  <c r="M796" i="3"/>
  <c r="Q796" i="3"/>
  <c r="N796" i="3"/>
  <c r="R796" i="3"/>
  <c r="V796" i="3"/>
  <c r="Z796" i="3"/>
  <c r="AD796" i="3"/>
  <c r="AH796" i="3"/>
  <c r="AL796" i="3"/>
  <c r="AP796" i="3"/>
  <c r="AT796" i="3"/>
  <c r="AX796" i="3"/>
  <c r="BB796" i="3"/>
  <c r="BF796" i="3"/>
  <c r="S796" i="3"/>
  <c r="AA796" i="3"/>
  <c r="AI796" i="3"/>
  <c r="AQ796" i="3"/>
  <c r="AY796" i="3"/>
  <c r="BG796" i="3"/>
  <c r="U796" i="3"/>
  <c r="AC796" i="3"/>
  <c r="AK796" i="3"/>
  <c r="AS796" i="3"/>
  <c r="BA796" i="3"/>
  <c r="BI796" i="3"/>
  <c r="W796" i="3"/>
  <c r="AE796" i="3"/>
  <c r="AM796" i="3"/>
  <c r="AU796" i="3"/>
  <c r="BC796" i="3"/>
  <c r="O796" i="3"/>
  <c r="BL796" i="3" s="1"/>
  <c r="AW796" i="3"/>
  <c r="Y796" i="3"/>
  <c r="BE796" i="3"/>
  <c r="AG796" i="3"/>
  <c r="AO796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AA691" i="3"/>
  <c r="AQ691" i="3"/>
  <c r="BG691" i="3"/>
  <c r="O691" i="3"/>
  <c r="AE691" i="3"/>
  <c r="AU691" i="3"/>
  <c r="S691" i="3"/>
  <c r="AI691" i="3"/>
  <c r="AY691" i="3"/>
  <c r="W691" i="3"/>
  <c r="AM691" i="3"/>
  <c r="BC691" i="3"/>
  <c r="N701" i="3"/>
  <c r="R701" i="3"/>
  <c r="V701" i="3"/>
  <c r="Z701" i="3"/>
  <c r="AD701" i="3"/>
  <c r="AH701" i="3"/>
  <c r="AL701" i="3"/>
  <c r="AP701" i="3"/>
  <c r="AT701" i="3"/>
  <c r="AX701" i="3"/>
  <c r="BB701" i="3"/>
  <c r="BF701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S701" i="3"/>
  <c r="AA701" i="3"/>
  <c r="AI701" i="3"/>
  <c r="AQ701" i="3"/>
  <c r="AY701" i="3"/>
  <c r="BG701" i="3"/>
  <c r="M701" i="3"/>
  <c r="U701" i="3"/>
  <c r="AC701" i="3"/>
  <c r="AK701" i="3"/>
  <c r="AS701" i="3"/>
  <c r="BA701" i="3"/>
  <c r="BI701" i="3"/>
  <c r="O701" i="3"/>
  <c r="W701" i="3"/>
  <c r="AE701" i="3"/>
  <c r="AM701" i="3"/>
  <c r="AU701" i="3"/>
  <c r="BC701" i="3"/>
  <c r="Y701" i="3"/>
  <c r="BE701" i="3"/>
  <c r="AG701" i="3"/>
  <c r="AO701" i="3"/>
  <c r="Q701" i="3"/>
  <c r="AW701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O733" i="3"/>
  <c r="S733" i="3"/>
  <c r="W733" i="3"/>
  <c r="AA733" i="3"/>
  <c r="AE733" i="3"/>
  <c r="AI733" i="3"/>
  <c r="AM733" i="3"/>
  <c r="AQ733" i="3"/>
  <c r="AU733" i="3"/>
  <c r="AY733" i="3"/>
  <c r="BC733" i="3"/>
  <c r="BG733" i="3"/>
  <c r="R733" i="3"/>
  <c r="Z733" i="3"/>
  <c r="AH733" i="3"/>
  <c r="AP733" i="3"/>
  <c r="AX733" i="3"/>
  <c r="BF733" i="3"/>
  <c r="T733" i="3"/>
  <c r="AB733" i="3"/>
  <c r="AJ733" i="3"/>
  <c r="AR733" i="3"/>
  <c r="AZ733" i="3"/>
  <c r="BH733" i="3"/>
  <c r="N733" i="3"/>
  <c r="V733" i="3"/>
  <c r="AD733" i="3"/>
  <c r="AL733" i="3"/>
  <c r="AT733" i="3"/>
  <c r="BB733" i="3"/>
  <c r="AF733" i="3"/>
  <c r="AN733" i="3"/>
  <c r="P733" i="3"/>
  <c r="AV733" i="3"/>
  <c r="X733" i="3"/>
  <c r="BD733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R746" i="3"/>
  <c r="V746" i="3"/>
  <c r="Z746" i="3"/>
  <c r="AD746" i="3"/>
  <c r="AH746" i="3"/>
  <c r="AL746" i="3"/>
  <c r="AP746" i="3"/>
  <c r="AT746" i="3"/>
  <c r="AX746" i="3"/>
  <c r="BB746" i="3"/>
  <c r="BF746" i="3"/>
  <c r="O746" i="3"/>
  <c r="S746" i="3"/>
  <c r="W746" i="3"/>
  <c r="AA746" i="3"/>
  <c r="AE746" i="3"/>
  <c r="AI746" i="3"/>
  <c r="AM746" i="3"/>
  <c r="AQ746" i="3"/>
  <c r="AU746" i="3"/>
  <c r="AY746" i="3"/>
  <c r="BC746" i="3"/>
  <c r="BG746" i="3"/>
  <c r="P746" i="3"/>
  <c r="AF746" i="3"/>
  <c r="AV746" i="3"/>
  <c r="T746" i="3"/>
  <c r="AJ746" i="3"/>
  <c r="AZ746" i="3"/>
  <c r="X746" i="3"/>
  <c r="AN746" i="3"/>
  <c r="BD746" i="3"/>
  <c r="BH746" i="3"/>
  <c r="AB746" i="3"/>
  <c r="AR746" i="3"/>
  <c r="P762" i="3"/>
  <c r="T762" i="3"/>
  <c r="X762" i="3"/>
  <c r="AB762" i="3"/>
  <c r="AF762" i="3"/>
  <c r="AJ762" i="3"/>
  <c r="AN762" i="3"/>
  <c r="AR762" i="3"/>
  <c r="AV762" i="3"/>
  <c r="AZ762" i="3"/>
  <c r="BD762" i="3"/>
  <c r="BH762" i="3"/>
  <c r="M762" i="3"/>
  <c r="Q762" i="3"/>
  <c r="U762" i="3"/>
  <c r="Y762" i="3"/>
  <c r="AC762" i="3"/>
  <c r="AG762" i="3"/>
  <c r="AK762" i="3"/>
  <c r="AO762" i="3"/>
  <c r="AS762" i="3"/>
  <c r="AW762" i="3"/>
  <c r="BA762" i="3"/>
  <c r="BE762" i="3"/>
  <c r="BI762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AA762" i="3"/>
  <c r="AQ762" i="3"/>
  <c r="BG762" i="3"/>
  <c r="O762" i="3"/>
  <c r="AE762" i="3"/>
  <c r="AU762" i="3"/>
  <c r="S762" i="3"/>
  <c r="AI762" i="3"/>
  <c r="AY762" i="3"/>
  <c r="AM762" i="3"/>
  <c r="BC762" i="3"/>
  <c r="W762" i="3"/>
  <c r="BH711" i="3"/>
  <c r="AB711" i="3"/>
  <c r="BB711" i="3"/>
  <c r="AF711" i="3"/>
  <c r="BF711" i="3"/>
  <c r="AJ711" i="3"/>
  <c r="O711" i="3"/>
  <c r="AN711" i="3"/>
  <c r="S711" i="3"/>
  <c r="BA711" i="3"/>
  <c r="AK711" i="3"/>
  <c r="U711" i="3"/>
  <c r="AN722" i="3"/>
  <c r="R722" i="3"/>
  <c r="BH722" i="3"/>
  <c r="BC722" i="3"/>
  <c r="AM722" i="3"/>
  <c r="V722" i="3"/>
  <c r="AX722" i="3"/>
  <c r="AH722" i="3"/>
  <c r="O722" i="3"/>
  <c r="AW722" i="3"/>
  <c r="AG722" i="3"/>
  <c r="N722" i="3"/>
  <c r="BN724" i="3"/>
  <c r="AW750" i="3"/>
  <c r="AS750" i="3"/>
  <c r="AO750" i="3"/>
  <c r="AZ750" i="3"/>
  <c r="AJ750" i="3"/>
  <c r="T750" i="3"/>
  <c r="AY750" i="3"/>
  <c r="AI750" i="3"/>
  <c r="S750" i="3"/>
  <c r="AX750" i="3"/>
  <c r="AH750" i="3"/>
  <c r="R750" i="3"/>
  <c r="BF695" i="3"/>
  <c r="AF695" i="3"/>
  <c r="AZ695" i="3"/>
  <c r="AD695" i="3"/>
  <c r="BI695" i="3"/>
  <c r="AN695" i="3"/>
  <c r="R695" i="3"/>
  <c r="AW695" i="3"/>
  <c r="AB695" i="3"/>
  <c r="BC695" i="3"/>
  <c r="AM695" i="3"/>
  <c r="W695" i="3"/>
  <c r="AU719" i="3"/>
  <c r="AQ719" i="3"/>
  <c r="W719" i="3"/>
  <c r="BF719" i="3"/>
  <c r="AP719" i="3"/>
  <c r="Z719" i="3"/>
  <c r="BI719" i="3"/>
  <c r="AS719" i="3"/>
  <c r="AC719" i="3"/>
  <c r="M719" i="3"/>
  <c r="AV719" i="3"/>
  <c r="AF719" i="3"/>
  <c r="P719" i="3"/>
  <c r="AZ730" i="3"/>
  <c r="AF730" i="3"/>
  <c r="AB730" i="3"/>
  <c r="AU730" i="3"/>
  <c r="AE730" i="3"/>
  <c r="O730" i="3"/>
  <c r="AT730" i="3"/>
  <c r="AD730" i="3"/>
  <c r="N730" i="3"/>
  <c r="AW730" i="3"/>
  <c r="AG730" i="3"/>
  <c r="Q730" i="3"/>
  <c r="BL732" i="3"/>
  <c r="BM775" i="3"/>
  <c r="BK775" i="3"/>
  <c r="BL777" i="3"/>
  <c r="BJ777" i="3"/>
  <c r="BM779" i="3"/>
  <c r="BN783" i="3"/>
  <c r="BK783" i="3"/>
  <c r="BL783" i="3"/>
  <c r="BM785" i="3"/>
  <c r="BM787" i="3"/>
  <c r="AS706" i="3"/>
  <c r="BA706" i="3"/>
  <c r="AG706" i="3"/>
  <c r="AZ706" i="3"/>
  <c r="AJ706" i="3"/>
  <c r="T706" i="3"/>
  <c r="AY706" i="3"/>
  <c r="AI706" i="3"/>
  <c r="S706" i="3"/>
  <c r="AX706" i="3"/>
  <c r="AH706" i="3"/>
  <c r="R706" i="3"/>
  <c r="BI727" i="3"/>
  <c r="AO727" i="3"/>
  <c r="U727" i="3"/>
  <c r="BH727" i="3"/>
  <c r="AR727" i="3"/>
  <c r="AB727" i="3"/>
  <c r="BG727" i="3"/>
  <c r="AQ727" i="3"/>
  <c r="AA727" i="3"/>
  <c r="BF727" i="3"/>
  <c r="AP727" i="3"/>
  <c r="Z727" i="3"/>
  <c r="N766" i="3"/>
  <c r="AP766" i="3"/>
  <c r="V766" i="3"/>
  <c r="BI766" i="3"/>
  <c r="AS766" i="3"/>
  <c r="AC766" i="3"/>
  <c r="M766" i="3"/>
  <c r="AV766" i="3"/>
  <c r="AF766" i="3"/>
  <c r="P766" i="3"/>
  <c r="AU766" i="3"/>
  <c r="AE766" i="3"/>
  <c r="O766" i="3"/>
  <c r="AU703" i="3"/>
  <c r="AQ703" i="3"/>
  <c r="W703" i="3"/>
  <c r="AT703" i="3"/>
  <c r="AD703" i="3"/>
  <c r="N703" i="3"/>
  <c r="AW703" i="3"/>
  <c r="AG703" i="3"/>
  <c r="Q703" i="3"/>
  <c r="AZ703" i="3"/>
  <c r="AJ703" i="3"/>
  <c r="T703" i="3"/>
  <c r="BF714" i="3"/>
  <c r="AX714" i="3"/>
  <c r="AD714" i="3"/>
  <c r="BA714" i="3"/>
  <c r="AK714" i="3"/>
  <c r="U714" i="3"/>
  <c r="BD714" i="3"/>
  <c r="AN714" i="3"/>
  <c r="X714" i="3"/>
  <c r="BC714" i="3"/>
  <c r="AM714" i="3"/>
  <c r="W714" i="3"/>
  <c r="BJ716" i="3"/>
  <c r="BN716" i="3"/>
  <c r="AS735" i="3"/>
  <c r="S735" i="3"/>
  <c r="AY735" i="3"/>
  <c r="AW735" i="3"/>
  <c r="AB735" i="3"/>
  <c r="BA735" i="3"/>
  <c r="AF735" i="3"/>
  <c r="BE735" i="3"/>
  <c r="AJ735" i="3"/>
  <c r="O735" i="3"/>
  <c r="AT735" i="3"/>
  <c r="AD735" i="3"/>
  <c r="N735" i="3"/>
  <c r="BC738" i="3"/>
  <c r="AI738" i="3"/>
  <c r="O738" i="3"/>
  <c r="AT738" i="3"/>
  <c r="AD738" i="3"/>
  <c r="N738" i="3"/>
  <c r="AW738" i="3"/>
  <c r="AG738" i="3"/>
  <c r="Q738" i="3"/>
  <c r="AZ738" i="3"/>
  <c r="AJ738" i="3"/>
  <c r="T738" i="3"/>
  <c r="BJ761" i="3"/>
  <c r="BK761" i="3"/>
  <c r="BN761" i="3"/>
  <c r="P856" i="3"/>
  <c r="T856" i="3"/>
  <c r="X856" i="3"/>
  <c r="AB856" i="3"/>
  <c r="AF856" i="3"/>
  <c r="AJ856" i="3"/>
  <c r="AN856" i="3"/>
  <c r="AR856" i="3"/>
  <c r="AV856" i="3"/>
  <c r="AZ856" i="3"/>
  <c r="BD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O856" i="3"/>
  <c r="AE856" i="3"/>
  <c r="AU856" i="3"/>
  <c r="S856" i="3"/>
  <c r="AI856" i="3"/>
  <c r="AY856" i="3"/>
  <c r="W856" i="3"/>
  <c r="AM856" i="3"/>
  <c r="BC856" i="3"/>
  <c r="AA856" i="3"/>
  <c r="AQ856" i="3"/>
  <c r="BG856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71" i="3"/>
  <c r="T871" i="3"/>
  <c r="X871" i="3"/>
  <c r="AB871" i="3"/>
  <c r="AF871" i="3"/>
  <c r="AJ871" i="3"/>
  <c r="AN871" i="3"/>
  <c r="AR871" i="3"/>
  <c r="AV871" i="3"/>
  <c r="AZ871" i="3"/>
  <c r="BD871" i="3"/>
  <c r="BH871" i="3"/>
  <c r="Q871" i="3"/>
  <c r="AG871" i="3"/>
  <c r="AW871" i="3"/>
  <c r="U871" i="3"/>
  <c r="AK871" i="3"/>
  <c r="BA871" i="3"/>
  <c r="Y871" i="3"/>
  <c r="AO871" i="3"/>
  <c r="BE871" i="3"/>
  <c r="M871" i="3"/>
  <c r="AC871" i="3"/>
  <c r="AS871" i="3"/>
  <c r="BI871" i="3"/>
  <c r="BL866" i="3"/>
  <c r="M797" i="3"/>
  <c r="Q797" i="3"/>
  <c r="U797" i="3"/>
  <c r="Y797" i="3"/>
  <c r="AC797" i="3"/>
  <c r="AG797" i="3"/>
  <c r="AK797" i="3"/>
  <c r="AO797" i="3"/>
  <c r="AS797" i="3"/>
  <c r="AW797" i="3"/>
  <c r="BA797" i="3"/>
  <c r="BE797" i="3"/>
  <c r="BI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P797" i="3"/>
  <c r="X797" i="3"/>
  <c r="AF797" i="3"/>
  <c r="AN797" i="3"/>
  <c r="AV797" i="3"/>
  <c r="BD797" i="3"/>
  <c r="R797" i="3"/>
  <c r="Z797" i="3"/>
  <c r="AH797" i="3"/>
  <c r="AP797" i="3"/>
  <c r="AX797" i="3"/>
  <c r="BF797" i="3"/>
  <c r="T797" i="3"/>
  <c r="AB797" i="3"/>
  <c r="AJ797" i="3"/>
  <c r="AR797" i="3"/>
  <c r="AZ797" i="3"/>
  <c r="BH797" i="3"/>
  <c r="AD797" i="3"/>
  <c r="AL797" i="3"/>
  <c r="N797" i="3"/>
  <c r="AT797" i="3"/>
  <c r="V797" i="3"/>
  <c r="BB797" i="3"/>
  <c r="N801" i="3"/>
  <c r="R801" i="3"/>
  <c r="V801" i="3"/>
  <c r="Z801" i="3"/>
  <c r="AD801" i="3"/>
  <c r="AH801" i="3"/>
  <c r="AL801" i="3"/>
  <c r="AP801" i="3"/>
  <c r="AT801" i="3"/>
  <c r="AX801" i="3"/>
  <c r="BB801" i="3"/>
  <c r="BF801" i="3"/>
  <c r="M801" i="3"/>
  <c r="S801" i="3"/>
  <c r="X801" i="3"/>
  <c r="AC801" i="3"/>
  <c r="AI801" i="3"/>
  <c r="AN801" i="3"/>
  <c r="AS801" i="3"/>
  <c r="AY801" i="3"/>
  <c r="BD801" i="3"/>
  <c r="BI801" i="3"/>
  <c r="O801" i="3"/>
  <c r="T801" i="3"/>
  <c r="Y801" i="3"/>
  <c r="AE801" i="3"/>
  <c r="AJ801" i="3"/>
  <c r="AO801" i="3"/>
  <c r="AU801" i="3"/>
  <c r="AZ801" i="3"/>
  <c r="BE801" i="3"/>
  <c r="P801" i="3"/>
  <c r="U801" i="3"/>
  <c r="AA801" i="3"/>
  <c r="AF801" i="3"/>
  <c r="AK801" i="3"/>
  <c r="AQ801" i="3"/>
  <c r="AV801" i="3"/>
  <c r="BA801" i="3"/>
  <c r="BG801" i="3"/>
  <c r="AB801" i="3"/>
  <c r="AW801" i="3"/>
  <c r="AG801" i="3"/>
  <c r="BC801" i="3"/>
  <c r="Q801" i="3"/>
  <c r="AM801" i="3"/>
  <c r="BH801" i="3"/>
  <c r="W801" i="3"/>
  <c r="AR801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N805" i="3"/>
  <c r="R805" i="3"/>
  <c r="V805" i="3"/>
  <c r="Z805" i="3"/>
  <c r="AD805" i="3"/>
  <c r="AH805" i="3"/>
  <c r="AL805" i="3"/>
  <c r="AP805" i="3"/>
  <c r="AT805" i="3"/>
  <c r="AX805" i="3"/>
  <c r="BB805" i="3"/>
  <c r="BF805" i="3"/>
  <c r="O805" i="3"/>
  <c r="AE805" i="3"/>
  <c r="AU805" i="3"/>
  <c r="S805" i="3"/>
  <c r="AI805" i="3"/>
  <c r="AY805" i="3"/>
  <c r="W805" i="3"/>
  <c r="AM805" i="3"/>
  <c r="BC805" i="3"/>
  <c r="AA805" i="3"/>
  <c r="AQ805" i="3"/>
  <c r="BG805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9" i="3"/>
  <c r="R809" i="3"/>
  <c r="V809" i="3"/>
  <c r="Z809" i="3"/>
  <c r="AD809" i="3"/>
  <c r="AH809" i="3"/>
  <c r="AL809" i="3"/>
  <c r="AP809" i="3"/>
  <c r="AT809" i="3"/>
  <c r="AX809" i="3"/>
  <c r="BB809" i="3"/>
  <c r="BF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T809" i="3"/>
  <c r="AJ809" i="3"/>
  <c r="AZ809" i="3"/>
  <c r="X809" i="3"/>
  <c r="AN809" i="3"/>
  <c r="BD809" i="3"/>
  <c r="AB809" i="3"/>
  <c r="AR809" i="3"/>
  <c r="BH809" i="3"/>
  <c r="P809" i="3"/>
  <c r="AF809" i="3"/>
  <c r="AV809" i="3"/>
  <c r="N813" i="3"/>
  <c r="R813" i="3"/>
  <c r="V813" i="3"/>
  <c r="Z813" i="3"/>
  <c r="AD813" i="3"/>
  <c r="AH813" i="3"/>
  <c r="AL813" i="3"/>
  <c r="AP813" i="3"/>
  <c r="AT813" i="3"/>
  <c r="AX813" i="3"/>
  <c r="BB813" i="3"/>
  <c r="BF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P813" i="3"/>
  <c r="T813" i="3"/>
  <c r="X813" i="3"/>
  <c r="AB813" i="3"/>
  <c r="AF813" i="3"/>
  <c r="AJ813" i="3"/>
  <c r="AN813" i="3"/>
  <c r="AR813" i="3"/>
  <c r="AV813" i="3"/>
  <c r="AZ813" i="3"/>
  <c r="BD813" i="3"/>
  <c r="BH813" i="3"/>
  <c r="Y813" i="3"/>
  <c r="AO813" i="3"/>
  <c r="BE813" i="3"/>
  <c r="M813" i="3"/>
  <c r="AC813" i="3"/>
  <c r="AS813" i="3"/>
  <c r="BI813" i="3"/>
  <c r="Q813" i="3"/>
  <c r="AG813" i="3"/>
  <c r="AW813" i="3"/>
  <c r="U813" i="3"/>
  <c r="AK813" i="3"/>
  <c r="BA813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P817" i="3"/>
  <c r="T817" i="3"/>
  <c r="X817" i="3"/>
  <c r="AB817" i="3"/>
  <c r="AF817" i="3"/>
  <c r="AJ817" i="3"/>
  <c r="AN817" i="3"/>
  <c r="AR817" i="3"/>
  <c r="AV817" i="3"/>
  <c r="AZ817" i="3"/>
  <c r="BD817" i="3"/>
  <c r="BH817" i="3"/>
  <c r="M817" i="3"/>
  <c r="Q817" i="3"/>
  <c r="U817" i="3"/>
  <c r="Y817" i="3"/>
  <c r="AC817" i="3"/>
  <c r="AG817" i="3"/>
  <c r="AK817" i="3"/>
  <c r="AO817" i="3"/>
  <c r="AS817" i="3"/>
  <c r="AW817" i="3"/>
  <c r="BA817" i="3"/>
  <c r="BE817" i="3"/>
  <c r="BI817" i="3"/>
  <c r="N817" i="3"/>
  <c r="AD817" i="3"/>
  <c r="AT817" i="3"/>
  <c r="R817" i="3"/>
  <c r="AH817" i="3"/>
  <c r="AX817" i="3"/>
  <c r="V817" i="3"/>
  <c r="AL817" i="3"/>
  <c r="BB817" i="3"/>
  <c r="Z817" i="3"/>
  <c r="AP817" i="3"/>
  <c r="BF817" i="3"/>
  <c r="P821" i="3"/>
  <c r="T821" i="3"/>
  <c r="X821" i="3"/>
  <c r="AB821" i="3"/>
  <c r="AF821" i="3"/>
  <c r="AJ821" i="3"/>
  <c r="AN821" i="3"/>
  <c r="AR821" i="3"/>
  <c r="AV821" i="3"/>
  <c r="AZ821" i="3"/>
  <c r="BD821" i="3"/>
  <c r="BH821" i="3"/>
  <c r="M821" i="3"/>
  <c r="Q821" i="3"/>
  <c r="U821" i="3"/>
  <c r="Y821" i="3"/>
  <c r="AC821" i="3"/>
  <c r="AG821" i="3"/>
  <c r="AK821" i="3"/>
  <c r="AO821" i="3"/>
  <c r="AS821" i="3"/>
  <c r="AW821" i="3"/>
  <c r="BA821" i="3"/>
  <c r="BE821" i="3"/>
  <c r="BI821" i="3"/>
  <c r="N821" i="3"/>
  <c r="R821" i="3"/>
  <c r="V821" i="3"/>
  <c r="Z821" i="3"/>
  <c r="AD821" i="3"/>
  <c r="AH821" i="3"/>
  <c r="AL821" i="3"/>
  <c r="AP821" i="3"/>
  <c r="AT821" i="3"/>
  <c r="AX821" i="3"/>
  <c r="BB821" i="3"/>
  <c r="BF821" i="3"/>
  <c r="S821" i="3"/>
  <c r="AI821" i="3"/>
  <c r="AY821" i="3"/>
  <c r="W821" i="3"/>
  <c r="AM821" i="3"/>
  <c r="BC821" i="3"/>
  <c r="AA821" i="3"/>
  <c r="AQ821" i="3"/>
  <c r="BG821" i="3"/>
  <c r="AU821" i="3"/>
  <c r="O821" i="3"/>
  <c r="AE821" i="3"/>
  <c r="N825" i="3"/>
  <c r="R825" i="3"/>
  <c r="V825" i="3"/>
  <c r="Z825" i="3"/>
  <c r="AD825" i="3"/>
  <c r="AH825" i="3"/>
  <c r="AL825" i="3"/>
  <c r="AP825" i="3"/>
  <c r="AT825" i="3"/>
  <c r="AX825" i="3"/>
  <c r="BB825" i="3"/>
  <c r="BF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P825" i="3"/>
  <c r="T825" i="3"/>
  <c r="X825" i="3"/>
  <c r="AB825" i="3"/>
  <c r="AF825" i="3"/>
  <c r="AJ825" i="3"/>
  <c r="AN825" i="3"/>
  <c r="AR825" i="3"/>
  <c r="AV825" i="3"/>
  <c r="AZ825" i="3"/>
  <c r="BD825" i="3"/>
  <c r="BH825" i="3"/>
  <c r="Y825" i="3"/>
  <c r="AO825" i="3"/>
  <c r="BE825" i="3"/>
  <c r="M825" i="3"/>
  <c r="AC825" i="3"/>
  <c r="AS825" i="3"/>
  <c r="BI825" i="3"/>
  <c r="Q825" i="3"/>
  <c r="AG825" i="3"/>
  <c r="AW825" i="3"/>
  <c r="AK825" i="3"/>
  <c r="BA825" i="3"/>
  <c r="U825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M829" i="3"/>
  <c r="Q829" i="3"/>
  <c r="U829" i="3"/>
  <c r="Y829" i="3"/>
  <c r="AC829" i="3"/>
  <c r="AG829" i="3"/>
  <c r="AK829" i="3"/>
  <c r="AO829" i="3"/>
  <c r="AS829" i="3"/>
  <c r="AW829" i="3"/>
  <c r="BA829" i="3"/>
  <c r="BE829" i="3"/>
  <c r="BI829" i="3"/>
  <c r="N829" i="3"/>
  <c r="R829" i="3"/>
  <c r="V829" i="3"/>
  <c r="Z829" i="3"/>
  <c r="AD829" i="3"/>
  <c r="AH829" i="3"/>
  <c r="AL829" i="3"/>
  <c r="AP829" i="3"/>
  <c r="AT829" i="3"/>
  <c r="AX829" i="3"/>
  <c r="BB829" i="3"/>
  <c r="BF829" i="3"/>
  <c r="O829" i="3"/>
  <c r="AE829" i="3"/>
  <c r="AU829" i="3"/>
  <c r="S829" i="3"/>
  <c r="AI829" i="3"/>
  <c r="AY829" i="3"/>
  <c r="W829" i="3"/>
  <c r="AM829" i="3"/>
  <c r="BC829" i="3"/>
  <c r="AA829" i="3"/>
  <c r="AQ829" i="3"/>
  <c r="BG829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O833" i="3"/>
  <c r="S833" i="3"/>
  <c r="W833" i="3"/>
  <c r="AA833" i="3"/>
  <c r="AE833" i="3"/>
  <c r="AI833" i="3"/>
  <c r="AM833" i="3"/>
  <c r="AQ833" i="3"/>
  <c r="AU833" i="3"/>
  <c r="P833" i="3"/>
  <c r="T833" i="3"/>
  <c r="X833" i="3"/>
  <c r="AB833" i="3"/>
  <c r="AF833" i="3"/>
  <c r="AJ833" i="3"/>
  <c r="AN833" i="3"/>
  <c r="AR833" i="3"/>
  <c r="AV833" i="3"/>
  <c r="AZ833" i="3"/>
  <c r="BD833" i="3"/>
  <c r="BH833" i="3"/>
  <c r="U833" i="3"/>
  <c r="AK833" i="3"/>
  <c r="AY833" i="3"/>
  <c r="BG833" i="3"/>
  <c r="Y833" i="3"/>
  <c r="AO833" i="3"/>
  <c r="BA833" i="3"/>
  <c r="BI833" i="3"/>
  <c r="M833" i="3"/>
  <c r="AC833" i="3"/>
  <c r="AS833" i="3"/>
  <c r="BC833" i="3"/>
  <c r="Q833" i="3"/>
  <c r="AG833" i="3"/>
  <c r="AW833" i="3"/>
  <c r="BE833" i="3"/>
  <c r="BM860" i="3"/>
  <c r="BN860" i="3"/>
  <c r="BM863" i="3"/>
  <c r="BJ863" i="3"/>
  <c r="BL872" i="3"/>
  <c r="BM683" i="3"/>
  <c r="BN685" i="3"/>
  <c r="BM687" i="3"/>
  <c r="BK847" i="3"/>
  <c r="BM847" i="3"/>
  <c r="BJ849" i="3"/>
  <c r="BK851" i="3"/>
  <c r="BL853" i="3"/>
  <c r="P841" i="3"/>
  <c r="T841" i="3"/>
  <c r="X841" i="3"/>
  <c r="AB841" i="3"/>
  <c r="AF841" i="3"/>
  <c r="AJ841" i="3"/>
  <c r="AN841" i="3"/>
  <c r="AR841" i="3"/>
  <c r="AV841" i="3"/>
  <c r="AZ841" i="3"/>
  <c r="BD841" i="3"/>
  <c r="BH841" i="3"/>
  <c r="O841" i="3"/>
  <c r="U841" i="3"/>
  <c r="Z841" i="3"/>
  <c r="AE841" i="3"/>
  <c r="AK841" i="3"/>
  <c r="AP841" i="3"/>
  <c r="AU841" i="3"/>
  <c r="BA841" i="3"/>
  <c r="BF841" i="3"/>
  <c r="Q841" i="3"/>
  <c r="V841" i="3"/>
  <c r="AA841" i="3"/>
  <c r="AG841" i="3"/>
  <c r="AL841" i="3"/>
  <c r="AQ841" i="3"/>
  <c r="AW841" i="3"/>
  <c r="BB841" i="3"/>
  <c r="BG841" i="3"/>
  <c r="M841" i="3"/>
  <c r="R841" i="3"/>
  <c r="W841" i="3"/>
  <c r="AC841" i="3"/>
  <c r="AH841" i="3"/>
  <c r="AM841" i="3"/>
  <c r="AS841" i="3"/>
  <c r="AX841" i="3"/>
  <c r="BC841" i="3"/>
  <c r="BI841" i="3"/>
  <c r="N841" i="3"/>
  <c r="AI841" i="3"/>
  <c r="BE841" i="3"/>
  <c r="S841" i="3"/>
  <c r="AO841" i="3"/>
  <c r="Y841" i="3"/>
  <c r="AT841" i="3"/>
  <c r="AD841" i="3"/>
  <c r="AY841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9" i="3"/>
  <c r="T869" i="3"/>
  <c r="X869" i="3"/>
  <c r="AB869" i="3"/>
  <c r="AF869" i="3"/>
  <c r="AJ869" i="3"/>
  <c r="AN869" i="3"/>
  <c r="AR869" i="3"/>
  <c r="AV869" i="3"/>
  <c r="AZ869" i="3"/>
  <c r="BD869" i="3"/>
  <c r="BH869" i="3"/>
  <c r="M869" i="3"/>
  <c r="Q869" i="3"/>
  <c r="U869" i="3"/>
  <c r="Y869" i="3"/>
  <c r="AC869" i="3"/>
  <c r="AG869" i="3"/>
  <c r="AK869" i="3"/>
  <c r="AO869" i="3"/>
  <c r="AS869" i="3"/>
  <c r="AW869" i="3"/>
  <c r="BA869" i="3"/>
  <c r="BE869" i="3"/>
  <c r="BI869" i="3"/>
  <c r="V869" i="3"/>
  <c r="AL869" i="3"/>
  <c r="BB869" i="3"/>
  <c r="Z869" i="3"/>
  <c r="AP869" i="3"/>
  <c r="BF869" i="3"/>
  <c r="N869" i="3"/>
  <c r="AD869" i="3"/>
  <c r="AT869" i="3"/>
  <c r="R869" i="3"/>
  <c r="AH869" i="3"/>
  <c r="AX869" i="3"/>
  <c r="N686" i="3"/>
  <c r="R686" i="3"/>
  <c r="V686" i="3"/>
  <c r="Z686" i="3"/>
  <c r="AD686" i="3"/>
  <c r="AH686" i="3"/>
  <c r="AL686" i="3"/>
  <c r="AP686" i="3"/>
  <c r="AT686" i="3"/>
  <c r="AX686" i="3"/>
  <c r="BB686" i="3"/>
  <c r="BF686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6" i="3"/>
  <c r="T686" i="3"/>
  <c r="X686" i="3"/>
  <c r="AB686" i="3"/>
  <c r="AF686" i="3"/>
  <c r="AJ686" i="3"/>
  <c r="AN686" i="3"/>
  <c r="AR686" i="3"/>
  <c r="AV686" i="3"/>
  <c r="AZ686" i="3"/>
  <c r="BD686" i="3"/>
  <c r="BH686" i="3"/>
  <c r="U686" i="3"/>
  <c r="AK686" i="3"/>
  <c r="BA686" i="3"/>
  <c r="Y686" i="3"/>
  <c r="AO686" i="3"/>
  <c r="BE686" i="3"/>
  <c r="M686" i="3"/>
  <c r="AC686" i="3"/>
  <c r="AS686" i="3"/>
  <c r="BI686" i="3"/>
  <c r="Q686" i="3"/>
  <c r="AG686" i="3"/>
  <c r="AW686" i="3"/>
  <c r="BL855" i="3"/>
  <c r="BM857" i="3"/>
  <c r="BM868" i="3"/>
  <c r="AF870" i="3"/>
  <c r="AB870" i="3"/>
  <c r="AZ870" i="3"/>
  <c r="BC870" i="3"/>
  <c r="AM870" i="3"/>
  <c r="W870" i="3"/>
  <c r="BB870" i="3"/>
  <c r="AL870" i="3"/>
  <c r="V870" i="3"/>
  <c r="BE870" i="3"/>
  <c r="AO870" i="3"/>
  <c r="Y870" i="3"/>
  <c r="BN858" i="3"/>
  <c r="BA843" i="3"/>
  <c r="AP843" i="3"/>
  <c r="AT843" i="3"/>
  <c r="Y843" i="3"/>
  <c r="BC843" i="3"/>
  <c r="AH843" i="3"/>
  <c r="M843" i="3"/>
  <c r="AQ843" i="3"/>
  <c r="V843" i="3"/>
  <c r="AZ843" i="3"/>
  <c r="AJ843" i="3"/>
  <c r="T843" i="3"/>
  <c r="U859" i="3"/>
  <c r="BI859" i="3"/>
  <c r="BE859" i="3"/>
  <c r="BD859" i="3"/>
  <c r="AN859" i="3"/>
  <c r="X859" i="3"/>
  <c r="BC859" i="3"/>
  <c r="AM859" i="3"/>
  <c r="W859" i="3"/>
  <c r="BB859" i="3"/>
  <c r="AL859" i="3"/>
  <c r="V859" i="3"/>
  <c r="V845" i="3"/>
  <c r="BB845" i="3"/>
  <c r="BF845" i="3"/>
  <c r="AK845" i="3"/>
  <c r="O845" i="3"/>
  <c r="AO845" i="3"/>
  <c r="S845" i="3"/>
  <c r="AX845" i="3"/>
  <c r="AC845" i="3"/>
  <c r="BH845" i="3"/>
  <c r="AR845" i="3"/>
  <c r="AB845" i="3"/>
  <c r="BI864" i="3"/>
  <c r="BE864" i="3"/>
  <c r="AK864" i="3"/>
  <c r="Q864" i="3"/>
  <c r="AV864" i="3"/>
  <c r="AF864" i="3"/>
  <c r="P864" i="3"/>
  <c r="AU864" i="3"/>
  <c r="AE864" i="3"/>
  <c r="O864" i="3"/>
  <c r="AT864" i="3"/>
  <c r="AD864" i="3"/>
  <c r="N864" i="3"/>
  <c r="BI862" i="3"/>
  <c r="BE862" i="3"/>
  <c r="AK862" i="3"/>
  <c r="AZ862" i="3"/>
  <c r="AJ862" i="3"/>
  <c r="T862" i="3"/>
  <c r="AY862" i="3"/>
  <c r="AI862" i="3"/>
  <c r="S862" i="3"/>
  <c r="AX862" i="3"/>
  <c r="AH862" i="3"/>
  <c r="R862" i="3"/>
  <c r="BK754" i="3"/>
  <c r="BK765" i="3"/>
  <c r="AR694" i="3"/>
  <c r="BF694" i="3"/>
  <c r="BE694" i="3"/>
  <c r="BI694" i="3"/>
  <c r="P694" i="3"/>
  <c r="AU694" i="3"/>
  <c r="Y694" i="3"/>
  <c r="AS694" i="3"/>
  <c r="X694" i="3"/>
  <c r="AB694" i="3"/>
  <c r="BL694" i="3" s="1"/>
  <c r="AT694" i="3"/>
  <c r="AD694" i="3"/>
  <c r="BJ707" i="3"/>
  <c r="BN715" i="3"/>
  <c r="BJ718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P726" i="3"/>
  <c r="T726" i="3"/>
  <c r="X726" i="3"/>
  <c r="AB726" i="3"/>
  <c r="AF726" i="3"/>
  <c r="AJ726" i="3"/>
  <c r="AN726" i="3"/>
  <c r="AR726" i="3"/>
  <c r="AV726" i="3"/>
  <c r="AZ726" i="3"/>
  <c r="BD726" i="3"/>
  <c r="BH726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R726" i="3"/>
  <c r="AH726" i="3"/>
  <c r="AX726" i="3"/>
  <c r="V726" i="3"/>
  <c r="AL726" i="3"/>
  <c r="BB726" i="3"/>
  <c r="Z726" i="3"/>
  <c r="AP726" i="3"/>
  <c r="BF726" i="3"/>
  <c r="N726" i="3"/>
  <c r="AD726" i="3"/>
  <c r="AT72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R736" i="3"/>
  <c r="AH736" i="3"/>
  <c r="AX736" i="3"/>
  <c r="V736" i="3"/>
  <c r="AL736" i="3"/>
  <c r="BB736" i="3"/>
  <c r="Z736" i="3"/>
  <c r="AP736" i="3"/>
  <c r="BF736" i="3"/>
  <c r="AT736" i="3"/>
  <c r="N736" i="3"/>
  <c r="AD736" i="3"/>
  <c r="P751" i="3"/>
  <c r="T751" i="3"/>
  <c r="X751" i="3"/>
  <c r="AB751" i="3"/>
  <c r="AF751" i="3"/>
  <c r="AJ751" i="3"/>
  <c r="AN751" i="3"/>
  <c r="AR751" i="3"/>
  <c r="AV751" i="3"/>
  <c r="AZ751" i="3"/>
  <c r="BD751" i="3"/>
  <c r="BH751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W751" i="3"/>
  <c r="AM751" i="3"/>
  <c r="BC751" i="3"/>
  <c r="AA751" i="3"/>
  <c r="AQ751" i="3"/>
  <c r="BG751" i="3"/>
  <c r="O751" i="3"/>
  <c r="AE751" i="3"/>
  <c r="AU751" i="3"/>
  <c r="S751" i="3"/>
  <c r="AI751" i="3"/>
  <c r="AY751" i="3"/>
  <c r="M767" i="3"/>
  <c r="Q767" i="3"/>
  <c r="U767" i="3"/>
  <c r="Y767" i="3"/>
  <c r="AC767" i="3"/>
  <c r="AG767" i="3"/>
  <c r="AK767" i="3"/>
  <c r="AO767" i="3"/>
  <c r="AS767" i="3"/>
  <c r="AW767" i="3"/>
  <c r="BA767" i="3"/>
  <c r="BE767" i="3"/>
  <c r="BI767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O767" i="3"/>
  <c r="S767" i="3"/>
  <c r="W767" i="3"/>
  <c r="AA767" i="3"/>
  <c r="AE767" i="3"/>
  <c r="AI767" i="3"/>
  <c r="AM767" i="3"/>
  <c r="AQ767" i="3"/>
  <c r="AU767" i="3"/>
  <c r="AY767" i="3"/>
  <c r="BC767" i="3"/>
  <c r="BG767" i="3"/>
  <c r="P767" i="3"/>
  <c r="AF767" i="3"/>
  <c r="AV767" i="3"/>
  <c r="T767" i="3"/>
  <c r="AJ767" i="3"/>
  <c r="AZ767" i="3"/>
  <c r="X767" i="3"/>
  <c r="AN767" i="3"/>
  <c r="BD767" i="3"/>
  <c r="AR767" i="3"/>
  <c r="BH767" i="3"/>
  <c r="AB767" i="3"/>
  <c r="P693" i="3"/>
  <c r="T693" i="3"/>
  <c r="X693" i="3"/>
  <c r="AB693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O693" i="3"/>
  <c r="W693" i="3"/>
  <c r="AE693" i="3"/>
  <c r="AJ693" i="3"/>
  <c r="AP693" i="3"/>
  <c r="AU693" i="3"/>
  <c r="AZ693" i="3"/>
  <c r="BF693" i="3"/>
  <c r="R693" i="3"/>
  <c r="Z693" i="3"/>
  <c r="AF693" i="3"/>
  <c r="AL693" i="3"/>
  <c r="AQ693" i="3"/>
  <c r="AV693" i="3"/>
  <c r="BB693" i="3"/>
  <c r="BG693" i="3"/>
  <c r="S693" i="3"/>
  <c r="AA693" i="3"/>
  <c r="AH693" i="3"/>
  <c r="AM693" i="3"/>
  <c r="AR693" i="3"/>
  <c r="AX693" i="3"/>
  <c r="BC693" i="3"/>
  <c r="BH693" i="3"/>
  <c r="V693" i="3"/>
  <c r="AT693" i="3"/>
  <c r="AD693" i="3"/>
  <c r="AY693" i="3"/>
  <c r="AI693" i="3"/>
  <c r="BD693" i="3"/>
  <c r="AN693" i="3"/>
  <c r="N693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T725" i="3"/>
  <c r="X725" i="3"/>
  <c r="AB725" i="3"/>
  <c r="AF725" i="3"/>
  <c r="AJ725" i="3"/>
  <c r="AN725" i="3"/>
  <c r="AR725" i="3"/>
  <c r="AV725" i="3"/>
  <c r="AZ725" i="3"/>
  <c r="BD725" i="3"/>
  <c r="BH725" i="3"/>
  <c r="U725" i="3"/>
  <c r="AK725" i="3"/>
  <c r="BA725" i="3"/>
  <c r="Y725" i="3"/>
  <c r="AO725" i="3"/>
  <c r="BE725" i="3"/>
  <c r="M725" i="3"/>
  <c r="AC725" i="3"/>
  <c r="AS725" i="3"/>
  <c r="BI725" i="3"/>
  <c r="Q725" i="3"/>
  <c r="AG725" i="3"/>
  <c r="AW725" i="3"/>
  <c r="BL700" i="3"/>
  <c r="BC711" i="3"/>
  <c r="AR711" i="3"/>
  <c r="AV711" i="3"/>
  <c r="AA711" i="3"/>
  <c r="AZ711" i="3"/>
  <c r="AE711" i="3"/>
  <c r="BD711" i="3"/>
  <c r="AI711" i="3"/>
  <c r="N711" i="3"/>
  <c r="AW711" i="3"/>
  <c r="AG711" i="3"/>
  <c r="W722" i="3"/>
  <c r="AV722" i="3"/>
  <c r="AR722" i="3"/>
  <c r="AY722" i="3"/>
  <c r="AI722" i="3"/>
  <c r="Q722" i="3"/>
  <c r="AT722" i="3"/>
  <c r="AD722" i="3"/>
  <c r="BI722" i="3"/>
  <c r="AS722" i="3"/>
  <c r="AC722" i="3"/>
  <c r="AK750" i="3"/>
  <c r="AG750" i="3"/>
  <c r="AC750" i="3"/>
  <c r="Y750" i="3"/>
  <c r="AV750" i="3"/>
  <c r="AF750" i="3"/>
  <c r="P750" i="3"/>
  <c r="AU750" i="3"/>
  <c r="AE750" i="3"/>
  <c r="O750" i="3"/>
  <c r="AT750" i="3"/>
  <c r="AD750" i="3"/>
  <c r="AK695" i="3"/>
  <c r="AV695" i="3"/>
  <c r="AT695" i="3"/>
  <c r="Y695" i="3"/>
  <c r="BD695" i="3"/>
  <c r="AH695" i="3"/>
  <c r="M695" i="3"/>
  <c r="AR695" i="3"/>
  <c r="V695" i="3"/>
  <c r="AY695" i="3"/>
  <c r="AI695" i="3"/>
  <c r="BN697" i="3"/>
  <c r="BJ697" i="3"/>
  <c r="AE719" i="3"/>
  <c r="AA719" i="3"/>
  <c r="AY719" i="3"/>
  <c r="BB719" i="3"/>
  <c r="AL719" i="3"/>
  <c r="V719" i="3"/>
  <c r="BE719" i="3"/>
  <c r="AO719" i="3"/>
  <c r="Y719" i="3"/>
  <c r="BH719" i="3"/>
  <c r="AR719" i="3"/>
  <c r="BD730" i="3"/>
  <c r="AJ730" i="3"/>
  <c r="P730" i="3"/>
  <c r="BG730" i="3"/>
  <c r="AQ730" i="3"/>
  <c r="AA730" i="3"/>
  <c r="BF730" i="3"/>
  <c r="AP730" i="3"/>
  <c r="Z730" i="3"/>
  <c r="BI730" i="3"/>
  <c r="AS730" i="3"/>
  <c r="AC730" i="3"/>
  <c r="BJ732" i="3"/>
  <c r="BN777" i="3"/>
  <c r="BL779" i="3"/>
  <c r="BJ779" i="3"/>
  <c r="BK785" i="3"/>
  <c r="BL785" i="3"/>
  <c r="BL787" i="3"/>
  <c r="BJ787" i="3"/>
  <c r="O791" i="3"/>
  <c r="S791" i="3"/>
  <c r="W791" i="3"/>
  <c r="AA791" i="3"/>
  <c r="AE791" i="3"/>
  <c r="AI791" i="3"/>
  <c r="AM791" i="3"/>
  <c r="AQ791" i="3"/>
  <c r="AU791" i="3"/>
  <c r="AY791" i="3"/>
  <c r="BC791" i="3"/>
  <c r="BG791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Z791" i="3"/>
  <c r="AP791" i="3"/>
  <c r="BF791" i="3"/>
  <c r="N791" i="3"/>
  <c r="AD791" i="3"/>
  <c r="AT791" i="3"/>
  <c r="R791" i="3"/>
  <c r="AH791" i="3"/>
  <c r="AX791" i="3"/>
  <c r="V791" i="3"/>
  <c r="AL791" i="3"/>
  <c r="BB791" i="3"/>
  <c r="AC706" i="3"/>
  <c r="BE706" i="3"/>
  <c r="AK706" i="3"/>
  <c r="Q706" i="3"/>
  <c r="AV706" i="3"/>
  <c r="AF706" i="3"/>
  <c r="P706" i="3"/>
  <c r="AU706" i="3"/>
  <c r="AE706" i="3"/>
  <c r="O706" i="3"/>
  <c r="AT706" i="3"/>
  <c r="AD706" i="3"/>
  <c r="BL708" i="3"/>
  <c r="AS727" i="3"/>
  <c r="Y727" i="3"/>
  <c r="AW727" i="3"/>
  <c r="BD727" i="3"/>
  <c r="AN727" i="3"/>
  <c r="X727" i="3"/>
  <c r="BC727" i="3"/>
  <c r="AM727" i="3"/>
  <c r="W727" i="3"/>
  <c r="BB727" i="3"/>
  <c r="AL727" i="3"/>
  <c r="AT766" i="3"/>
  <c r="Z766" i="3"/>
  <c r="AX766" i="3"/>
  <c r="BE766" i="3"/>
  <c r="AO766" i="3"/>
  <c r="Y766" i="3"/>
  <c r="BH766" i="3"/>
  <c r="AR766" i="3"/>
  <c r="AB766" i="3"/>
  <c r="BG766" i="3"/>
  <c r="AQ766" i="3"/>
  <c r="AY703" i="3"/>
  <c r="AE703" i="3"/>
  <c r="AA703" i="3"/>
  <c r="BF703" i="3"/>
  <c r="AP703" i="3"/>
  <c r="Z703" i="3"/>
  <c r="BI703" i="3"/>
  <c r="AS703" i="3"/>
  <c r="AC703" i="3"/>
  <c r="M703" i="3"/>
  <c r="AV703" i="3"/>
  <c r="AF703" i="3"/>
  <c r="BB714" i="3"/>
  <c r="AH714" i="3"/>
  <c r="N714" i="3"/>
  <c r="AW714" i="3"/>
  <c r="AG714" i="3"/>
  <c r="Q714" i="3"/>
  <c r="AZ714" i="3"/>
  <c r="AJ714" i="3"/>
  <c r="T714" i="3"/>
  <c r="AY714" i="3"/>
  <c r="AI714" i="3"/>
  <c r="X735" i="3"/>
  <c r="BD735" i="3"/>
  <c r="AC735" i="3"/>
  <c r="AR735" i="3"/>
  <c r="W735" i="3"/>
  <c r="AV735" i="3"/>
  <c r="AA735" i="3"/>
  <c r="AZ735" i="3"/>
  <c r="AE735" i="3"/>
  <c r="BF735" i="3"/>
  <c r="AP735" i="3"/>
  <c r="BG738" i="3"/>
  <c r="AM738" i="3"/>
  <c r="S738" i="3"/>
  <c r="BF738" i="3"/>
  <c r="AP738" i="3"/>
  <c r="Z738" i="3"/>
  <c r="BI738" i="3"/>
  <c r="AS738" i="3"/>
  <c r="AC738" i="3"/>
  <c r="M738" i="3"/>
  <c r="BN738" i="3" s="1"/>
  <c r="AV738" i="3"/>
  <c r="AF738" i="3"/>
  <c r="BK759" i="3"/>
  <c r="BN759" i="3"/>
  <c r="BM761" i="3"/>
  <c r="N800" i="3"/>
  <c r="R800" i="3"/>
  <c r="V800" i="3"/>
  <c r="Z800" i="3"/>
  <c r="AD800" i="3"/>
  <c r="AH800" i="3"/>
  <c r="AL800" i="3"/>
  <c r="AP800" i="3"/>
  <c r="AT800" i="3"/>
  <c r="AX800" i="3"/>
  <c r="BB800" i="3"/>
  <c r="BF800" i="3"/>
  <c r="Q800" i="3"/>
  <c r="W800" i="3"/>
  <c r="AB800" i="3"/>
  <c r="AG800" i="3"/>
  <c r="AM800" i="3"/>
  <c r="AR800" i="3"/>
  <c r="AW800" i="3"/>
  <c r="BC800" i="3"/>
  <c r="BH800" i="3"/>
  <c r="M800" i="3"/>
  <c r="S800" i="3"/>
  <c r="X800" i="3"/>
  <c r="AC800" i="3"/>
  <c r="AI800" i="3"/>
  <c r="AN800" i="3"/>
  <c r="AS800" i="3"/>
  <c r="AY800" i="3"/>
  <c r="BD800" i="3"/>
  <c r="BI800" i="3"/>
  <c r="O800" i="3"/>
  <c r="T800" i="3"/>
  <c r="Y800" i="3"/>
  <c r="AE800" i="3"/>
  <c r="AJ800" i="3"/>
  <c r="AO800" i="3"/>
  <c r="AU800" i="3"/>
  <c r="AZ800" i="3"/>
  <c r="BE800" i="3"/>
  <c r="P800" i="3"/>
  <c r="AK800" i="3"/>
  <c r="BG800" i="3"/>
  <c r="U800" i="3"/>
  <c r="AQ800" i="3"/>
  <c r="AA800" i="3"/>
  <c r="AV800" i="3"/>
  <c r="AF800" i="3"/>
  <c r="BA800" i="3"/>
  <c r="O804" i="3"/>
  <c r="S804" i="3"/>
  <c r="W804" i="3"/>
  <c r="AA804" i="3"/>
  <c r="AE804" i="3"/>
  <c r="AI804" i="3"/>
  <c r="AM804" i="3"/>
  <c r="AQ804" i="3"/>
  <c r="AU804" i="3"/>
  <c r="AY804" i="3"/>
  <c r="BC804" i="3"/>
  <c r="BG804" i="3"/>
  <c r="P804" i="3"/>
  <c r="T804" i="3"/>
  <c r="X804" i="3"/>
  <c r="AB804" i="3"/>
  <c r="AF804" i="3"/>
  <c r="AJ804" i="3"/>
  <c r="AN804" i="3"/>
  <c r="AR804" i="3"/>
  <c r="AV804" i="3"/>
  <c r="AZ804" i="3"/>
  <c r="BD804" i="3"/>
  <c r="BH804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R804" i="3"/>
  <c r="AH804" i="3"/>
  <c r="AX804" i="3"/>
  <c r="V804" i="3"/>
  <c r="AL804" i="3"/>
  <c r="BB804" i="3"/>
  <c r="Z804" i="3"/>
  <c r="AP804" i="3"/>
  <c r="BF804" i="3"/>
  <c r="N804" i="3"/>
  <c r="AD804" i="3"/>
  <c r="AT804" i="3"/>
  <c r="O808" i="3"/>
  <c r="S808" i="3"/>
  <c r="W808" i="3"/>
  <c r="AA808" i="3"/>
  <c r="AE808" i="3"/>
  <c r="AI808" i="3"/>
  <c r="AM808" i="3"/>
  <c r="AQ808" i="3"/>
  <c r="AU808" i="3"/>
  <c r="AY808" i="3"/>
  <c r="BC808" i="3"/>
  <c r="BG808" i="3"/>
  <c r="P808" i="3"/>
  <c r="T808" i="3"/>
  <c r="X808" i="3"/>
  <c r="AB808" i="3"/>
  <c r="AF808" i="3"/>
  <c r="AJ808" i="3"/>
  <c r="AN808" i="3"/>
  <c r="AR808" i="3"/>
  <c r="AV808" i="3"/>
  <c r="AZ808" i="3"/>
  <c r="BD808" i="3"/>
  <c r="BH808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V808" i="3"/>
  <c r="AL808" i="3"/>
  <c r="BB808" i="3"/>
  <c r="Z808" i="3"/>
  <c r="AP808" i="3"/>
  <c r="BF808" i="3"/>
  <c r="N808" i="3"/>
  <c r="AD808" i="3"/>
  <c r="AT808" i="3"/>
  <c r="R808" i="3"/>
  <c r="AH808" i="3"/>
  <c r="AX808" i="3"/>
  <c r="P812" i="3"/>
  <c r="T812" i="3"/>
  <c r="X812" i="3"/>
  <c r="AB812" i="3"/>
  <c r="AF812" i="3"/>
  <c r="AJ812" i="3"/>
  <c r="AN812" i="3"/>
  <c r="AR812" i="3"/>
  <c r="AV812" i="3"/>
  <c r="AZ812" i="3"/>
  <c r="BD812" i="3"/>
  <c r="BH812" i="3"/>
  <c r="M812" i="3"/>
  <c r="Q812" i="3"/>
  <c r="U812" i="3"/>
  <c r="Y812" i="3"/>
  <c r="AC812" i="3"/>
  <c r="AG812" i="3"/>
  <c r="AK812" i="3"/>
  <c r="AO812" i="3"/>
  <c r="AS812" i="3"/>
  <c r="AW812" i="3"/>
  <c r="BA812" i="3"/>
  <c r="BE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AA812" i="3"/>
  <c r="AQ812" i="3"/>
  <c r="BG812" i="3"/>
  <c r="O812" i="3"/>
  <c r="AE812" i="3"/>
  <c r="AU812" i="3"/>
  <c r="S812" i="3"/>
  <c r="AI812" i="3"/>
  <c r="AY812" i="3"/>
  <c r="W812" i="3"/>
  <c r="AM812" i="3"/>
  <c r="BC812" i="3"/>
  <c r="M816" i="3"/>
  <c r="Q816" i="3"/>
  <c r="U816" i="3"/>
  <c r="Y816" i="3"/>
  <c r="AC816" i="3"/>
  <c r="AG816" i="3"/>
  <c r="AK816" i="3"/>
  <c r="AO816" i="3"/>
  <c r="AS816" i="3"/>
  <c r="AW816" i="3"/>
  <c r="BA816" i="3"/>
  <c r="BE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P816" i="3"/>
  <c r="AF816" i="3"/>
  <c r="AV816" i="3"/>
  <c r="T816" i="3"/>
  <c r="AJ816" i="3"/>
  <c r="AZ816" i="3"/>
  <c r="X816" i="3"/>
  <c r="AN816" i="3"/>
  <c r="BD816" i="3"/>
  <c r="AB816" i="3"/>
  <c r="AR816" i="3"/>
  <c r="BH816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P820" i="3"/>
  <c r="T820" i="3"/>
  <c r="X820" i="3"/>
  <c r="AB820" i="3"/>
  <c r="AF820" i="3"/>
  <c r="AJ820" i="3"/>
  <c r="AN820" i="3"/>
  <c r="AR820" i="3"/>
  <c r="AV820" i="3"/>
  <c r="AZ820" i="3"/>
  <c r="BD820" i="3"/>
  <c r="BH820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V820" i="3"/>
  <c r="AL820" i="3"/>
  <c r="BB820" i="3"/>
  <c r="Z820" i="3"/>
  <c r="AP820" i="3"/>
  <c r="BF820" i="3"/>
  <c r="N820" i="3"/>
  <c r="AD820" i="3"/>
  <c r="AT820" i="3"/>
  <c r="AH820" i="3"/>
  <c r="AX820" i="3"/>
  <c r="R820" i="3"/>
  <c r="P824" i="3"/>
  <c r="T824" i="3"/>
  <c r="X824" i="3"/>
  <c r="AB824" i="3"/>
  <c r="AF824" i="3"/>
  <c r="AJ824" i="3"/>
  <c r="AN824" i="3"/>
  <c r="AR824" i="3"/>
  <c r="AV824" i="3"/>
  <c r="AZ824" i="3"/>
  <c r="BD824" i="3"/>
  <c r="BH824" i="3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AA824" i="3"/>
  <c r="AQ824" i="3"/>
  <c r="BG824" i="3"/>
  <c r="O824" i="3"/>
  <c r="AE824" i="3"/>
  <c r="AU824" i="3"/>
  <c r="S824" i="3"/>
  <c r="AI824" i="3"/>
  <c r="AY824" i="3"/>
  <c r="W824" i="3"/>
  <c r="AM824" i="3"/>
  <c r="BC824" i="3"/>
  <c r="N828" i="3"/>
  <c r="R828" i="3"/>
  <c r="V828" i="3"/>
  <c r="Z828" i="3"/>
  <c r="AD828" i="3"/>
  <c r="AH828" i="3"/>
  <c r="AL828" i="3"/>
  <c r="AP828" i="3"/>
  <c r="AT828" i="3"/>
  <c r="AX828" i="3"/>
  <c r="BB828" i="3"/>
  <c r="BF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P828" i="3"/>
  <c r="T828" i="3"/>
  <c r="X828" i="3"/>
  <c r="AB828" i="3"/>
  <c r="AF828" i="3"/>
  <c r="AJ828" i="3"/>
  <c r="AN828" i="3"/>
  <c r="AR828" i="3"/>
  <c r="AV828" i="3"/>
  <c r="AZ828" i="3"/>
  <c r="BD828" i="3"/>
  <c r="BH828" i="3"/>
  <c r="Q828" i="3"/>
  <c r="AG828" i="3"/>
  <c r="AW828" i="3"/>
  <c r="U828" i="3"/>
  <c r="AK828" i="3"/>
  <c r="BA828" i="3"/>
  <c r="Y828" i="3"/>
  <c r="AO828" i="3"/>
  <c r="BE828" i="3"/>
  <c r="M828" i="3"/>
  <c r="AC828" i="3"/>
  <c r="AS828" i="3"/>
  <c r="BI828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W832" i="3"/>
  <c r="AM832" i="3"/>
  <c r="BC832" i="3"/>
  <c r="AA832" i="3"/>
  <c r="AQ832" i="3"/>
  <c r="BG832" i="3"/>
  <c r="O832" i="3"/>
  <c r="AE832" i="3"/>
  <c r="AU832" i="3"/>
  <c r="S832" i="3"/>
  <c r="AI832" i="3"/>
  <c r="AY832" i="3"/>
  <c r="O865" i="3"/>
  <c r="S865" i="3"/>
  <c r="W865" i="3"/>
  <c r="AA865" i="3"/>
  <c r="AE865" i="3"/>
  <c r="AI865" i="3"/>
  <c r="AM865" i="3"/>
  <c r="AQ865" i="3"/>
  <c r="AU865" i="3"/>
  <c r="AY865" i="3"/>
  <c r="BC865" i="3"/>
  <c r="BG865" i="3"/>
  <c r="P865" i="3"/>
  <c r="T865" i="3"/>
  <c r="X865" i="3"/>
  <c r="AB865" i="3"/>
  <c r="AF865" i="3"/>
  <c r="AJ865" i="3"/>
  <c r="AN865" i="3"/>
  <c r="AR865" i="3"/>
  <c r="AV865" i="3"/>
  <c r="AZ865" i="3"/>
  <c r="BD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N865" i="3"/>
  <c r="AD865" i="3"/>
  <c r="AT865" i="3"/>
  <c r="R865" i="3"/>
  <c r="AH865" i="3"/>
  <c r="AX865" i="3"/>
  <c r="V865" i="3"/>
  <c r="AL865" i="3"/>
  <c r="BB865" i="3"/>
  <c r="Z865" i="3"/>
  <c r="AP865" i="3"/>
  <c r="BF865" i="3"/>
  <c r="BK866" i="3"/>
  <c r="BN866" i="3"/>
  <c r="BJ866" i="3"/>
  <c r="P840" i="3"/>
  <c r="T840" i="3"/>
  <c r="X840" i="3"/>
  <c r="AB840" i="3"/>
  <c r="AF840" i="3"/>
  <c r="AJ840" i="3"/>
  <c r="AN840" i="3"/>
  <c r="AR840" i="3"/>
  <c r="AV840" i="3"/>
  <c r="AZ840" i="3"/>
  <c r="BD840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M840" i="3"/>
  <c r="U840" i="3"/>
  <c r="AC840" i="3"/>
  <c r="AK840" i="3"/>
  <c r="AS840" i="3"/>
  <c r="BA840" i="3"/>
  <c r="BH840" i="3"/>
  <c r="O840" i="3"/>
  <c r="W840" i="3"/>
  <c r="AE840" i="3"/>
  <c r="AM840" i="3"/>
  <c r="AU840" i="3"/>
  <c r="BC840" i="3"/>
  <c r="BI840" i="3"/>
  <c r="Q840" i="3"/>
  <c r="Y840" i="3"/>
  <c r="AG840" i="3"/>
  <c r="AO840" i="3"/>
  <c r="AW840" i="3"/>
  <c r="BE840" i="3"/>
  <c r="AI840" i="3"/>
  <c r="AQ840" i="3"/>
  <c r="S840" i="3"/>
  <c r="AY840" i="3"/>
  <c r="AA840" i="3"/>
  <c r="BG840" i="3"/>
  <c r="BK863" i="3"/>
  <c r="BJ872" i="3"/>
  <c r="BL685" i="3"/>
  <c r="BN687" i="3"/>
  <c r="BL687" i="3"/>
  <c r="BL847" i="3"/>
  <c r="BM849" i="3"/>
  <c r="BJ851" i="3"/>
  <c r="N846" i="3"/>
  <c r="P846" i="3"/>
  <c r="T846" i="3"/>
  <c r="X846" i="3"/>
  <c r="AB846" i="3"/>
  <c r="AF846" i="3"/>
  <c r="AJ846" i="3"/>
  <c r="AN846" i="3"/>
  <c r="AR846" i="3"/>
  <c r="AV846" i="3"/>
  <c r="AZ846" i="3"/>
  <c r="BD846" i="3"/>
  <c r="BH846" i="3"/>
  <c r="Q846" i="3"/>
  <c r="U846" i="3"/>
  <c r="Y846" i="3"/>
  <c r="AC846" i="3"/>
  <c r="AG846" i="3"/>
  <c r="AK846" i="3"/>
  <c r="AO846" i="3"/>
  <c r="AS846" i="3"/>
  <c r="AW846" i="3"/>
  <c r="BA846" i="3"/>
  <c r="BE846" i="3"/>
  <c r="BI846" i="3"/>
  <c r="M846" i="3"/>
  <c r="R846" i="3"/>
  <c r="V846" i="3"/>
  <c r="Z846" i="3"/>
  <c r="AD846" i="3"/>
  <c r="AH846" i="3"/>
  <c r="AL846" i="3"/>
  <c r="AP846" i="3"/>
  <c r="AT846" i="3"/>
  <c r="AX846" i="3"/>
  <c r="BB846" i="3"/>
  <c r="BF846" i="3"/>
  <c r="S846" i="3"/>
  <c r="AI846" i="3"/>
  <c r="AY846" i="3"/>
  <c r="W846" i="3"/>
  <c r="AM846" i="3"/>
  <c r="BC846" i="3"/>
  <c r="AA846" i="3"/>
  <c r="AQ846" i="3"/>
  <c r="BG846" i="3"/>
  <c r="O846" i="3"/>
  <c r="AE846" i="3"/>
  <c r="AU846" i="3"/>
  <c r="BL857" i="3"/>
  <c r="BL868" i="3"/>
  <c r="P870" i="3"/>
  <c r="BD870" i="3"/>
  <c r="AJ870" i="3"/>
  <c r="AY870" i="3"/>
  <c r="AI870" i="3"/>
  <c r="S870" i="3"/>
  <c r="AX870" i="3"/>
  <c r="AH870" i="3"/>
  <c r="R870" i="3"/>
  <c r="BA870" i="3"/>
  <c r="AK870" i="3"/>
  <c r="BM858" i="3"/>
  <c r="BF843" i="3"/>
  <c r="AE843" i="3"/>
  <c r="U843" i="3"/>
  <c r="AO843" i="3"/>
  <c r="S843" i="3"/>
  <c r="AX843" i="3"/>
  <c r="AC843" i="3"/>
  <c r="BG843" i="3"/>
  <c r="AL843" i="3"/>
  <c r="Q843" i="3"/>
  <c r="AV843" i="3"/>
  <c r="AF843" i="3"/>
  <c r="AW859" i="3"/>
  <c r="AS859" i="3"/>
  <c r="AO859" i="3"/>
  <c r="AZ859" i="3"/>
  <c r="AJ859" i="3"/>
  <c r="T859" i="3"/>
  <c r="AY859" i="3"/>
  <c r="AI859" i="3"/>
  <c r="S859" i="3"/>
  <c r="AX859" i="3"/>
  <c r="AH859" i="3"/>
  <c r="BG845" i="3"/>
  <c r="AG845" i="3"/>
  <c r="BA845" i="3"/>
  <c r="AE845" i="3"/>
  <c r="BE845" i="3"/>
  <c r="AI845" i="3"/>
  <c r="N845" i="3"/>
  <c r="AS845" i="3"/>
  <c r="W845" i="3"/>
  <c r="BJ845" i="3" s="1"/>
  <c r="BD845" i="3"/>
  <c r="AN845" i="3"/>
  <c r="AS864" i="3"/>
  <c r="AO864" i="3"/>
  <c r="U864" i="3"/>
  <c r="BH864" i="3"/>
  <c r="AR864" i="3"/>
  <c r="AB864" i="3"/>
  <c r="BG864" i="3"/>
  <c r="AQ864" i="3"/>
  <c r="AA864" i="3"/>
  <c r="BF864" i="3"/>
  <c r="AP864" i="3"/>
  <c r="AW862" i="3"/>
  <c r="AS862" i="3"/>
  <c r="AO862" i="3"/>
  <c r="U862" i="3"/>
  <c r="AV862" i="3"/>
  <c r="AF862" i="3"/>
  <c r="P862" i="3"/>
  <c r="AU862" i="3"/>
  <c r="AE862" i="3"/>
  <c r="O862" i="3"/>
  <c r="AT862" i="3"/>
  <c r="AD862" i="3"/>
  <c r="BK636" i="3"/>
  <c r="BJ636" i="3"/>
  <c r="E635" i="3"/>
  <c r="F635" i="3"/>
  <c r="G635" i="3"/>
  <c r="H635" i="3"/>
  <c r="I635" i="3"/>
  <c r="J635" i="3"/>
  <c r="E634" i="3"/>
  <c r="F634" i="3"/>
  <c r="G634" i="3"/>
  <c r="H634" i="3"/>
  <c r="I634" i="3"/>
  <c r="J634" i="3"/>
  <c r="BM859" i="3" l="1"/>
  <c r="BL706" i="3"/>
  <c r="BK730" i="3"/>
  <c r="BJ711" i="3"/>
  <c r="BL717" i="3"/>
  <c r="BN757" i="3"/>
  <c r="AB638" i="3"/>
  <c r="AR638" i="3"/>
  <c r="BH638" i="3"/>
  <c r="BJ708" i="3"/>
  <c r="BJ740" i="3"/>
  <c r="BM716" i="3"/>
  <c r="BN729" i="3"/>
  <c r="BK729" i="3"/>
  <c r="BN851" i="3"/>
  <c r="BM697" i="3"/>
  <c r="BJ842" i="3"/>
  <c r="BM742" i="3"/>
  <c r="BK684" i="3"/>
  <c r="BL834" i="3"/>
  <c r="BL815" i="3"/>
  <c r="BL745" i="3"/>
  <c r="BM740" i="3"/>
  <c r="BM708" i="3"/>
  <c r="BK787" i="3"/>
  <c r="BL860" i="3"/>
  <c r="BL740" i="3"/>
  <c r="BK723" i="3"/>
  <c r="BJ729" i="3"/>
  <c r="BK777" i="3"/>
  <c r="BM724" i="3"/>
  <c r="BL697" i="3"/>
  <c r="T638" i="3"/>
  <c r="AJ638" i="3"/>
  <c r="AZ638" i="3"/>
  <c r="BN853" i="3"/>
  <c r="BN708" i="3"/>
  <c r="BK708" i="3"/>
  <c r="BK860" i="3"/>
  <c r="BK715" i="3"/>
  <c r="BM747" i="3"/>
  <c r="BK713" i="3"/>
  <c r="BN713" i="3"/>
  <c r="BM729" i="3"/>
  <c r="BL729" i="3"/>
  <c r="BM713" i="3"/>
  <c r="BL724" i="3"/>
  <c r="BK697" i="3"/>
  <c r="BL862" i="3"/>
  <c r="BM843" i="3"/>
  <c r="BL870" i="3"/>
  <c r="BL840" i="3"/>
  <c r="BK865" i="3"/>
  <c r="BN865" i="3"/>
  <c r="BJ832" i="3"/>
  <c r="BM824" i="3"/>
  <c r="BL820" i="3"/>
  <c r="BK820" i="3"/>
  <c r="BN820" i="3"/>
  <c r="BJ816" i="3"/>
  <c r="BL812" i="3"/>
  <c r="BK804" i="3"/>
  <c r="BN804" i="3"/>
  <c r="BK800" i="3"/>
  <c r="BN800" i="3"/>
  <c r="BJ714" i="3"/>
  <c r="BN695" i="3"/>
  <c r="BK695" i="3"/>
  <c r="BJ722" i="3"/>
  <c r="BN725" i="3"/>
  <c r="BK725" i="3"/>
  <c r="BK767" i="3"/>
  <c r="BJ751" i="3"/>
  <c r="BL726" i="3"/>
  <c r="BM862" i="3"/>
  <c r="BN686" i="3"/>
  <c r="BK686" i="3"/>
  <c r="BJ841" i="3"/>
  <c r="BL841" i="3"/>
  <c r="BJ833" i="3"/>
  <c r="BJ825" i="3"/>
  <c r="BL825" i="3"/>
  <c r="BJ821" i="3"/>
  <c r="BM821" i="3"/>
  <c r="BK813" i="3"/>
  <c r="BN813" i="3"/>
  <c r="BL813" i="3"/>
  <c r="BK809" i="3"/>
  <c r="BN809" i="3"/>
  <c r="BJ871" i="3"/>
  <c r="BM871" i="3"/>
  <c r="BL856" i="3"/>
  <c r="BJ738" i="3"/>
  <c r="BJ730" i="3"/>
  <c r="BN730" i="3"/>
  <c r="BN719" i="3"/>
  <c r="BK719" i="3"/>
  <c r="BL711" i="3"/>
  <c r="BM762" i="3"/>
  <c r="BL762" i="3"/>
  <c r="BN746" i="3"/>
  <c r="BK746" i="3"/>
  <c r="BJ733" i="3"/>
  <c r="BL733" i="3"/>
  <c r="BN701" i="3"/>
  <c r="BK701" i="3"/>
  <c r="BM691" i="3"/>
  <c r="BM796" i="3"/>
  <c r="BK796" i="3"/>
  <c r="BN796" i="3"/>
  <c r="BM792" i="3"/>
  <c r="BM784" i="3"/>
  <c r="BK780" i="3"/>
  <c r="BN780" i="3"/>
  <c r="BL780" i="3"/>
  <c r="BL734" i="3"/>
  <c r="BL864" i="3"/>
  <c r="BL843" i="3"/>
  <c r="BM836" i="3"/>
  <c r="BN836" i="3"/>
  <c r="BK836" i="3"/>
  <c r="BM842" i="3"/>
  <c r="BM838" i="3"/>
  <c r="BN852" i="3"/>
  <c r="BK852" i="3"/>
  <c r="BJ830" i="3"/>
  <c r="BL826" i="3"/>
  <c r="BK818" i="3"/>
  <c r="BN818" i="3"/>
  <c r="BM814" i="3"/>
  <c r="BJ810" i="3"/>
  <c r="BN735" i="3"/>
  <c r="BK735" i="3"/>
  <c r="BM793" i="3"/>
  <c r="BN793" i="3"/>
  <c r="BK793" i="3"/>
  <c r="BM730" i="3"/>
  <c r="BJ719" i="3"/>
  <c r="BM722" i="3"/>
  <c r="BL698" i="3"/>
  <c r="BM698" i="3"/>
  <c r="BN698" i="3"/>
  <c r="BK698" i="3"/>
  <c r="BJ774" i="3"/>
  <c r="BL758" i="3"/>
  <c r="BJ843" i="3"/>
  <c r="BL688" i="3"/>
  <c r="BM688" i="3"/>
  <c r="BL684" i="3"/>
  <c r="BN850" i="3"/>
  <c r="BK850" i="3"/>
  <c r="BJ839" i="3"/>
  <c r="BM861" i="3"/>
  <c r="BM834" i="3"/>
  <c r="BK827" i="3"/>
  <c r="BN827" i="3"/>
  <c r="BM823" i="3"/>
  <c r="BJ819" i="3"/>
  <c r="BJ815" i="3"/>
  <c r="BN811" i="3"/>
  <c r="BK811" i="3"/>
  <c r="BJ811" i="3"/>
  <c r="BM807" i="3"/>
  <c r="BJ803" i="3"/>
  <c r="BM803" i="3"/>
  <c r="BJ867" i="3"/>
  <c r="BM867" i="3"/>
  <c r="BL848" i="3"/>
  <c r="BK714" i="3"/>
  <c r="BN714" i="3"/>
  <c r="BN711" i="3"/>
  <c r="BK711" i="3"/>
  <c r="BM771" i="3"/>
  <c r="BM798" i="3"/>
  <c r="BL798" i="3"/>
  <c r="BM794" i="3"/>
  <c r="BL786" i="3"/>
  <c r="BM786" i="3"/>
  <c r="BL782" i="3"/>
  <c r="BJ782" i="3"/>
  <c r="BJ778" i="3"/>
  <c r="BN728" i="3"/>
  <c r="BK728" i="3"/>
  <c r="BL728" i="3"/>
  <c r="BJ768" i="3"/>
  <c r="BM768" i="3"/>
  <c r="BL752" i="3"/>
  <c r="BM769" i="3"/>
  <c r="BJ745" i="3"/>
  <c r="BK745" i="3"/>
  <c r="BN745" i="3"/>
  <c r="BL692" i="3"/>
  <c r="BJ692" i="3"/>
  <c r="BJ837" i="3"/>
  <c r="BM748" i="3"/>
  <c r="BL757" i="3"/>
  <c r="BK757" i="3"/>
  <c r="BN699" i="3"/>
  <c r="BK699" i="3"/>
  <c r="BL699" i="3"/>
  <c r="BM690" i="3"/>
  <c r="BJ835" i="3"/>
  <c r="BN744" i="3"/>
  <c r="BL744" i="3"/>
  <c r="BJ744" i="3"/>
  <c r="BJ753" i="3"/>
  <c r="U638" i="3"/>
  <c r="AK638" i="3"/>
  <c r="BA638" i="3"/>
  <c r="T640" i="3"/>
  <c r="AJ640" i="3"/>
  <c r="AZ640" i="3"/>
  <c r="BJ696" i="3"/>
  <c r="BN696" i="3"/>
  <c r="BK696" i="3"/>
  <c r="BM696" i="3"/>
  <c r="BK772" i="3"/>
  <c r="BN772" i="3"/>
  <c r="BJ756" i="3"/>
  <c r="BL756" i="3"/>
  <c r="BM773" i="3"/>
  <c r="BM749" i="3"/>
  <c r="BK749" i="3"/>
  <c r="N638" i="3"/>
  <c r="AD638" i="3"/>
  <c r="AT638" i="3"/>
  <c r="M640" i="3"/>
  <c r="AC640" i="3"/>
  <c r="AS640" i="3"/>
  <c r="BI640" i="3"/>
  <c r="BL636" i="3"/>
  <c r="BM636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M678" i="3"/>
  <c r="Q678" i="3"/>
  <c r="U678" i="3"/>
  <c r="Y678" i="3"/>
  <c r="AC678" i="3"/>
  <c r="AG678" i="3"/>
  <c r="AK678" i="3"/>
  <c r="AO678" i="3"/>
  <c r="AS678" i="3"/>
  <c r="AW678" i="3"/>
  <c r="BA678" i="3"/>
  <c r="BE678" i="3"/>
  <c r="BI678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T682" i="3"/>
  <c r="X682" i="3"/>
  <c r="AB682" i="3"/>
  <c r="AF682" i="3"/>
  <c r="AJ682" i="3"/>
  <c r="AN682" i="3"/>
  <c r="AR682" i="3"/>
  <c r="AV682" i="3"/>
  <c r="AZ682" i="3"/>
  <c r="BD682" i="3"/>
  <c r="BH682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BL846" i="3"/>
  <c r="BN840" i="3"/>
  <c r="BK840" i="3"/>
  <c r="BL865" i="3"/>
  <c r="BN832" i="3"/>
  <c r="BK832" i="3"/>
  <c r="BN828" i="3"/>
  <c r="BK828" i="3"/>
  <c r="BM828" i="3"/>
  <c r="BL824" i="3"/>
  <c r="BJ820" i="3"/>
  <c r="BN816" i="3"/>
  <c r="BK816" i="3"/>
  <c r="BJ812" i="3"/>
  <c r="BL808" i="3"/>
  <c r="BJ804" i="3"/>
  <c r="BJ800" i="3"/>
  <c r="BN703" i="3"/>
  <c r="BK703" i="3"/>
  <c r="BM791" i="3"/>
  <c r="BM725" i="3"/>
  <c r="BK751" i="3"/>
  <c r="BN751" i="3"/>
  <c r="BM736" i="3"/>
  <c r="BJ864" i="3"/>
  <c r="BL845" i="3"/>
  <c r="BJ859" i="3"/>
  <c r="BM686" i="3"/>
  <c r="BL686" i="3"/>
  <c r="BM841" i="3"/>
  <c r="BK833" i="3"/>
  <c r="BN833" i="3"/>
  <c r="BM833" i="3"/>
  <c r="BK825" i="3"/>
  <c r="BN825" i="3"/>
  <c r="BK821" i="3"/>
  <c r="BN821" i="3"/>
  <c r="BM817" i="3"/>
  <c r="BJ809" i="3"/>
  <c r="BM805" i="3"/>
  <c r="BK805" i="3"/>
  <c r="BN805" i="3"/>
  <c r="BL801" i="3"/>
  <c r="BM801" i="3"/>
  <c r="BM797" i="3"/>
  <c r="BL797" i="3"/>
  <c r="BK871" i="3"/>
  <c r="BN871" i="3"/>
  <c r="BL871" i="3"/>
  <c r="BJ856" i="3"/>
  <c r="BL735" i="3"/>
  <c r="BM735" i="3"/>
  <c r="BJ766" i="3"/>
  <c r="BM706" i="3"/>
  <c r="BM750" i="3"/>
  <c r="BK733" i="3"/>
  <c r="BN733" i="3"/>
  <c r="BL701" i="3"/>
  <c r="BL792" i="3"/>
  <c r="BN792" i="3"/>
  <c r="BJ792" i="3"/>
  <c r="BJ776" i="3"/>
  <c r="BL854" i="3"/>
  <c r="BL836" i="3"/>
  <c r="BL842" i="3"/>
  <c r="BN842" i="3"/>
  <c r="BK842" i="3"/>
  <c r="BL838" i="3"/>
  <c r="BN830" i="3"/>
  <c r="BK830" i="3"/>
  <c r="BJ826" i="3"/>
  <c r="BM826" i="3"/>
  <c r="BM822" i="3"/>
  <c r="BL822" i="3"/>
  <c r="BM818" i="3"/>
  <c r="BK814" i="3"/>
  <c r="BN814" i="3"/>
  <c r="BK810" i="3"/>
  <c r="BN810" i="3"/>
  <c r="BM810" i="3"/>
  <c r="BM806" i="3"/>
  <c r="BL806" i="3"/>
  <c r="BJ695" i="3"/>
  <c r="BN722" i="3"/>
  <c r="BK722" i="3"/>
  <c r="BJ741" i="3"/>
  <c r="BN709" i="3"/>
  <c r="BK709" i="3"/>
  <c r="BJ698" i="3"/>
  <c r="BK774" i="3"/>
  <c r="BN774" i="3"/>
  <c r="BL774" i="3"/>
  <c r="BM758" i="3"/>
  <c r="BJ758" i="3"/>
  <c r="BJ694" i="3"/>
  <c r="BL859" i="3"/>
  <c r="BJ688" i="3"/>
  <c r="BM850" i="3"/>
  <c r="BM839" i="3"/>
  <c r="BL839" i="3"/>
  <c r="BN861" i="3"/>
  <c r="BK861" i="3"/>
  <c r="BL861" i="3"/>
  <c r="BJ831" i="3"/>
  <c r="BJ827" i="3"/>
  <c r="BN823" i="3"/>
  <c r="BK823" i="3"/>
  <c r="BL823" i="3"/>
  <c r="BM819" i="3"/>
  <c r="BL811" i="3"/>
  <c r="BJ807" i="3"/>
  <c r="BL803" i="3"/>
  <c r="BM799" i="3"/>
  <c r="BL795" i="3"/>
  <c r="BK867" i="3"/>
  <c r="BN867" i="3"/>
  <c r="BJ848" i="3"/>
  <c r="BL703" i="3"/>
  <c r="BL766" i="3"/>
  <c r="BK750" i="3"/>
  <c r="BN750" i="3"/>
  <c r="BK771" i="3"/>
  <c r="BL771" i="3"/>
  <c r="BJ755" i="3"/>
  <c r="BK794" i="3"/>
  <c r="BL794" i="3"/>
  <c r="BM790" i="3"/>
  <c r="BL778" i="3"/>
  <c r="BK778" i="3"/>
  <c r="BN778" i="3"/>
  <c r="BJ739" i="3"/>
  <c r="BM739" i="3"/>
  <c r="BK768" i="3"/>
  <c r="BN768" i="3"/>
  <c r="BJ752" i="3"/>
  <c r="BM752" i="3"/>
  <c r="BM764" i="3"/>
  <c r="BL748" i="3"/>
  <c r="BJ757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8" i="3"/>
  <c r="T648" i="3"/>
  <c r="X648" i="3"/>
  <c r="AB648" i="3"/>
  <c r="AF648" i="3"/>
  <c r="AJ648" i="3"/>
  <c r="AN648" i="3"/>
  <c r="AR648" i="3"/>
  <c r="AV648" i="3"/>
  <c r="AZ648" i="3"/>
  <c r="BD648" i="3"/>
  <c r="BH648" i="3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P652" i="3"/>
  <c r="T652" i="3"/>
  <c r="X652" i="3"/>
  <c r="AB652" i="3"/>
  <c r="AF652" i="3"/>
  <c r="AJ652" i="3"/>
  <c r="AN652" i="3"/>
  <c r="AR652" i="3"/>
  <c r="AV652" i="3"/>
  <c r="AZ652" i="3"/>
  <c r="BD652" i="3"/>
  <c r="BH652" i="3"/>
  <c r="O656" i="3"/>
  <c r="S656" i="3"/>
  <c r="W656" i="3"/>
  <c r="AA656" i="3"/>
  <c r="AE656" i="3"/>
  <c r="AI656" i="3"/>
  <c r="AM656" i="3"/>
  <c r="AQ656" i="3"/>
  <c r="AU656" i="3"/>
  <c r="AY656" i="3"/>
  <c r="BC656" i="3"/>
  <c r="BG656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M656" i="3"/>
  <c r="Q656" i="3"/>
  <c r="U656" i="3"/>
  <c r="Y656" i="3"/>
  <c r="AC656" i="3"/>
  <c r="AG656" i="3"/>
  <c r="AK656" i="3"/>
  <c r="AO656" i="3"/>
  <c r="AS656" i="3"/>
  <c r="AW656" i="3"/>
  <c r="BA656" i="3"/>
  <c r="BE656" i="3"/>
  <c r="BI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M660" i="3"/>
  <c r="Q660" i="3"/>
  <c r="U660" i="3"/>
  <c r="Y660" i="3"/>
  <c r="AC660" i="3"/>
  <c r="AG660" i="3"/>
  <c r="AK660" i="3"/>
  <c r="AO660" i="3"/>
  <c r="AS660" i="3"/>
  <c r="AW660" i="3"/>
  <c r="BA660" i="3"/>
  <c r="BE660" i="3"/>
  <c r="BI660" i="3"/>
  <c r="N660" i="3"/>
  <c r="R660" i="3"/>
  <c r="V660" i="3"/>
  <c r="Z660" i="3"/>
  <c r="AD660" i="3"/>
  <c r="AH660" i="3"/>
  <c r="AL660" i="3"/>
  <c r="AP660" i="3"/>
  <c r="AT660" i="3"/>
  <c r="AX660" i="3"/>
  <c r="BB660" i="3"/>
  <c r="BF660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T660" i="3"/>
  <c r="X660" i="3"/>
  <c r="AB660" i="3"/>
  <c r="AF660" i="3"/>
  <c r="AJ660" i="3"/>
  <c r="AN660" i="3"/>
  <c r="AR660" i="3"/>
  <c r="AV660" i="3"/>
  <c r="AZ660" i="3"/>
  <c r="BD660" i="3"/>
  <c r="BH660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M664" i="3"/>
  <c r="Q664" i="3"/>
  <c r="U664" i="3"/>
  <c r="Y664" i="3"/>
  <c r="AC664" i="3"/>
  <c r="AG664" i="3"/>
  <c r="AK664" i="3"/>
  <c r="AO664" i="3"/>
  <c r="AS664" i="3"/>
  <c r="AW664" i="3"/>
  <c r="BA664" i="3"/>
  <c r="BE664" i="3"/>
  <c r="BI664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N672" i="3"/>
  <c r="R672" i="3"/>
  <c r="V672" i="3"/>
  <c r="Z672" i="3"/>
  <c r="AD672" i="3"/>
  <c r="AH672" i="3"/>
  <c r="AL672" i="3"/>
  <c r="AP672" i="3"/>
  <c r="AT672" i="3"/>
  <c r="AX672" i="3"/>
  <c r="BB672" i="3"/>
  <c r="BF672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BN690" i="3"/>
  <c r="BK690" i="3"/>
  <c r="BL690" i="3"/>
  <c r="BJ690" i="3"/>
  <c r="BM835" i="3"/>
  <c r="BL760" i="3"/>
  <c r="BK753" i="3"/>
  <c r="BN753" i="3"/>
  <c r="Y638" i="3"/>
  <c r="AO638" i="3"/>
  <c r="BE638" i="3"/>
  <c r="X640" i="3"/>
  <c r="AN640" i="3"/>
  <c r="BD640" i="3"/>
  <c r="BM772" i="3"/>
  <c r="BN756" i="3"/>
  <c r="BK756" i="3"/>
  <c r="BK773" i="3"/>
  <c r="BL773" i="3"/>
  <c r="BJ773" i="3"/>
  <c r="R638" i="3"/>
  <c r="AH638" i="3"/>
  <c r="AX638" i="3"/>
  <c r="Q640" i="3"/>
  <c r="AG640" i="3"/>
  <c r="AW640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M637" i="3"/>
  <c r="BN637" i="3" s="1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M645" i="3"/>
  <c r="BN645" i="3" s="1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M657" i="3"/>
  <c r="Q657" i="3"/>
  <c r="U657" i="3"/>
  <c r="Y657" i="3"/>
  <c r="AC657" i="3"/>
  <c r="AG657" i="3"/>
  <c r="AK657" i="3"/>
  <c r="AO657" i="3"/>
  <c r="AS657" i="3"/>
  <c r="AW657" i="3"/>
  <c r="BA657" i="3"/>
  <c r="BE657" i="3"/>
  <c r="BI657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S657" i="3"/>
  <c r="W657" i="3"/>
  <c r="AA657" i="3"/>
  <c r="AE657" i="3"/>
  <c r="AI657" i="3"/>
  <c r="AM657" i="3"/>
  <c r="AQ657" i="3"/>
  <c r="AU657" i="3"/>
  <c r="AY657" i="3"/>
  <c r="BC657" i="3"/>
  <c r="BG657" i="3"/>
  <c r="P657" i="3"/>
  <c r="T657" i="3"/>
  <c r="X657" i="3"/>
  <c r="AB657" i="3"/>
  <c r="AF657" i="3"/>
  <c r="AJ657" i="3"/>
  <c r="AN657" i="3"/>
  <c r="AR657" i="3"/>
  <c r="AV657" i="3"/>
  <c r="AZ657" i="3"/>
  <c r="BD657" i="3"/>
  <c r="BH657" i="3"/>
  <c r="O661" i="3"/>
  <c r="S661" i="3"/>
  <c r="W661" i="3"/>
  <c r="AA661" i="3"/>
  <c r="AE661" i="3"/>
  <c r="AI661" i="3"/>
  <c r="AM661" i="3"/>
  <c r="AQ661" i="3"/>
  <c r="AU661" i="3"/>
  <c r="AY661" i="3"/>
  <c r="BC661" i="3"/>
  <c r="BG661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M661" i="3"/>
  <c r="Q661" i="3"/>
  <c r="U661" i="3"/>
  <c r="Y661" i="3"/>
  <c r="AC661" i="3"/>
  <c r="AG661" i="3"/>
  <c r="AK661" i="3"/>
  <c r="AO661" i="3"/>
  <c r="AS661" i="3"/>
  <c r="AW661" i="3"/>
  <c r="BA661" i="3"/>
  <c r="BE661" i="3"/>
  <c r="BI661" i="3"/>
  <c r="N661" i="3"/>
  <c r="R661" i="3"/>
  <c r="V661" i="3"/>
  <c r="Z661" i="3"/>
  <c r="AD661" i="3"/>
  <c r="AH661" i="3"/>
  <c r="AL661" i="3"/>
  <c r="AP661" i="3"/>
  <c r="AT661" i="3"/>
  <c r="AX661" i="3"/>
  <c r="BB661" i="3"/>
  <c r="BF661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N669" i="3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S669" i="3"/>
  <c r="W669" i="3"/>
  <c r="AA669" i="3"/>
  <c r="AE669" i="3"/>
  <c r="AI669" i="3"/>
  <c r="AM669" i="3"/>
  <c r="AQ669" i="3"/>
  <c r="AU669" i="3"/>
  <c r="AY669" i="3"/>
  <c r="BC669" i="3"/>
  <c r="BG669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BN636" i="3"/>
  <c r="BM846" i="3"/>
  <c r="BN846" i="3"/>
  <c r="BK846" i="3"/>
  <c r="BJ846" i="3"/>
  <c r="BL828" i="3"/>
  <c r="BJ828" i="3"/>
  <c r="BJ824" i="3"/>
  <c r="BN812" i="3"/>
  <c r="BK812" i="3"/>
  <c r="BJ808" i="3"/>
  <c r="BM808" i="3"/>
  <c r="BL804" i="3"/>
  <c r="BL800" i="3"/>
  <c r="BM738" i="3"/>
  <c r="BM714" i="3"/>
  <c r="BJ706" i="3"/>
  <c r="BJ791" i="3"/>
  <c r="BN791" i="3"/>
  <c r="BK791" i="3"/>
  <c r="BL725" i="3"/>
  <c r="BJ725" i="3"/>
  <c r="BM693" i="3"/>
  <c r="BL693" i="3"/>
  <c r="BM767" i="3"/>
  <c r="BL751" i="3"/>
  <c r="BN736" i="3"/>
  <c r="BK736" i="3"/>
  <c r="BL736" i="3"/>
  <c r="BJ726" i="3"/>
  <c r="BM726" i="3"/>
  <c r="BM870" i="3"/>
  <c r="BJ686" i="3"/>
  <c r="BJ869" i="3"/>
  <c r="BM869" i="3"/>
  <c r="BK841" i="3"/>
  <c r="BN841" i="3"/>
  <c r="BL833" i="3"/>
  <c r="BL829" i="3"/>
  <c r="BL821" i="3"/>
  <c r="BN817" i="3"/>
  <c r="BK817" i="3"/>
  <c r="BJ817" i="3"/>
  <c r="BL817" i="3"/>
  <c r="BM813" i="3"/>
  <c r="BM809" i="3"/>
  <c r="BK801" i="3"/>
  <c r="BN801" i="3"/>
  <c r="BJ797" i="3"/>
  <c r="BM856" i="3"/>
  <c r="BN856" i="3"/>
  <c r="BK856" i="3"/>
  <c r="BJ735" i="3"/>
  <c r="BL722" i="3"/>
  <c r="BM711" i="3"/>
  <c r="BJ762" i="3"/>
  <c r="BL746" i="3"/>
  <c r="BM701" i="3"/>
  <c r="BJ701" i="3"/>
  <c r="BN691" i="3"/>
  <c r="BJ691" i="3"/>
  <c r="BJ796" i="3"/>
  <c r="BK792" i="3"/>
  <c r="BJ788" i="3"/>
  <c r="BM788" i="3"/>
  <c r="BK788" i="3"/>
  <c r="BN788" i="3"/>
  <c r="BL788" i="3"/>
  <c r="BL784" i="3"/>
  <c r="BJ784" i="3"/>
  <c r="BL776" i="3"/>
  <c r="BN734" i="3"/>
  <c r="BK734" i="3"/>
  <c r="BM734" i="3"/>
  <c r="BJ734" i="3"/>
  <c r="BN862" i="3"/>
  <c r="BK862" i="3"/>
  <c r="BK859" i="3"/>
  <c r="BN859" i="3"/>
  <c r="BK870" i="3"/>
  <c r="BN870" i="3"/>
  <c r="BM854" i="3"/>
  <c r="BJ854" i="3"/>
  <c r="BN838" i="3"/>
  <c r="BK838" i="3"/>
  <c r="BJ838" i="3"/>
  <c r="BM852" i="3"/>
  <c r="BL852" i="3"/>
  <c r="BN826" i="3"/>
  <c r="BK826" i="3"/>
  <c r="BJ822" i="3"/>
  <c r="BL818" i="3"/>
  <c r="BJ814" i="3"/>
  <c r="BL810" i="3"/>
  <c r="BJ806" i="3"/>
  <c r="BN802" i="3"/>
  <c r="BK802" i="3"/>
  <c r="BM703" i="3"/>
  <c r="BL727" i="3"/>
  <c r="BL741" i="3"/>
  <c r="BN741" i="3"/>
  <c r="BK741" i="3"/>
  <c r="BM709" i="3"/>
  <c r="BK758" i="3"/>
  <c r="BN758" i="3"/>
  <c r="BL742" i="3"/>
  <c r="BJ742" i="3"/>
  <c r="BN694" i="3"/>
  <c r="BK694" i="3"/>
  <c r="BM864" i="3"/>
  <c r="BK688" i="3"/>
  <c r="BM684" i="3"/>
  <c r="BL850" i="3"/>
  <c r="BK839" i="3"/>
  <c r="BN839" i="3"/>
  <c r="BJ861" i="3"/>
  <c r="BN834" i="3"/>
  <c r="BK834" i="3"/>
  <c r="BJ834" i="3"/>
  <c r="BM831" i="3"/>
  <c r="BM827" i="3"/>
  <c r="BL819" i="3"/>
  <c r="BM815" i="3"/>
  <c r="BK807" i="3"/>
  <c r="BN807" i="3"/>
  <c r="BL807" i="3"/>
  <c r="BK803" i="3"/>
  <c r="BN803" i="3"/>
  <c r="BK799" i="3"/>
  <c r="BN799" i="3"/>
  <c r="BJ795" i="3"/>
  <c r="BN795" i="3"/>
  <c r="BK795" i="3"/>
  <c r="BL867" i="3"/>
  <c r="BM848" i="3"/>
  <c r="BN848" i="3"/>
  <c r="BK848" i="3"/>
  <c r="BL714" i="3"/>
  <c r="BM727" i="3"/>
  <c r="BN706" i="3"/>
  <c r="BK706" i="3"/>
  <c r="BL719" i="3"/>
  <c r="BJ750" i="3"/>
  <c r="BJ771" i="3"/>
  <c r="BN771" i="3"/>
  <c r="BK755" i="3"/>
  <c r="BN755" i="3"/>
  <c r="BJ717" i="3"/>
  <c r="BK798" i="3"/>
  <c r="BN798" i="3"/>
  <c r="BJ798" i="3"/>
  <c r="BN794" i="3"/>
  <c r="BK790" i="3"/>
  <c r="BN790" i="3"/>
  <c r="BL790" i="3"/>
  <c r="BJ790" i="3"/>
  <c r="BJ786" i="3"/>
  <c r="BM782" i="3"/>
  <c r="BM778" i="3"/>
  <c r="BK739" i="3"/>
  <c r="BN739" i="3"/>
  <c r="BL739" i="3"/>
  <c r="BK752" i="3"/>
  <c r="BN752" i="3"/>
  <c r="BM705" i="3"/>
  <c r="BJ705" i="3"/>
  <c r="BN692" i="3"/>
  <c r="BK692" i="3"/>
  <c r="BK837" i="3"/>
  <c r="BN837" i="3"/>
  <c r="BK764" i="3"/>
  <c r="BN764" i="3"/>
  <c r="BL764" i="3"/>
  <c r="BJ748" i="3"/>
  <c r="BM699" i="3"/>
  <c r="BJ760" i="3"/>
  <c r="BM760" i="3"/>
  <c r="BK744" i="3"/>
  <c r="BL753" i="3"/>
  <c r="M638" i="3"/>
  <c r="AC638" i="3"/>
  <c r="AS638" i="3"/>
  <c r="BI638" i="3"/>
  <c r="AB640" i="3"/>
  <c r="AR640" i="3"/>
  <c r="BH640" i="3"/>
  <c r="BN773" i="3"/>
  <c r="BN749" i="3"/>
  <c r="BJ749" i="3"/>
  <c r="V638" i="3"/>
  <c r="AL638" i="3"/>
  <c r="BB638" i="3"/>
  <c r="U640" i="3"/>
  <c r="AK640" i="3"/>
  <c r="BA640" i="3"/>
  <c r="O638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P676" i="3"/>
  <c r="T676" i="3"/>
  <c r="X676" i="3"/>
  <c r="AB676" i="3"/>
  <c r="AF676" i="3"/>
  <c r="AJ676" i="3"/>
  <c r="AN676" i="3"/>
  <c r="AR676" i="3"/>
  <c r="AV676" i="3"/>
  <c r="AZ676" i="3"/>
  <c r="BD676" i="3"/>
  <c r="BH676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BN681" i="3" s="1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BM840" i="3"/>
  <c r="BJ840" i="3"/>
  <c r="BJ865" i="3"/>
  <c r="BM865" i="3"/>
  <c r="BM832" i="3"/>
  <c r="BL832" i="3"/>
  <c r="BN824" i="3"/>
  <c r="BK824" i="3"/>
  <c r="BM820" i="3"/>
  <c r="BM816" i="3"/>
  <c r="BL816" i="3"/>
  <c r="BM812" i="3"/>
  <c r="BK808" i="3"/>
  <c r="BN808" i="3"/>
  <c r="BM804" i="3"/>
  <c r="BM800" i="3"/>
  <c r="BL791" i="3"/>
  <c r="BJ693" i="3"/>
  <c r="BN693" i="3"/>
  <c r="BK693" i="3"/>
  <c r="BL767" i="3"/>
  <c r="BN767" i="3"/>
  <c r="BJ767" i="3"/>
  <c r="BM751" i="3"/>
  <c r="BJ736" i="3"/>
  <c r="BN726" i="3"/>
  <c r="BK726" i="3"/>
  <c r="BM845" i="3"/>
  <c r="BK843" i="3"/>
  <c r="BN843" i="3"/>
  <c r="BK869" i="3"/>
  <c r="BN869" i="3"/>
  <c r="BL869" i="3"/>
  <c r="BJ829" i="3"/>
  <c r="BM829" i="3"/>
  <c r="BK829" i="3"/>
  <c r="BN829" i="3"/>
  <c r="BM825" i="3"/>
  <c r="BJ813" i="3"/>
  <c r="BL809" i="3"/>
  <c r="BL805" i="3"/>
  <c r="BJ805" i="3"/>
  <c r="BJ801" i="3"/>
  <c r="BK797" i="3"/>
  <c r="BN797" i="3"/>
  <c r="BL738" i="3"/>
  <c r="BJ703" i="3"/>
  <c r="BK766" i="3"/>
  <c r="BN766" i="3"/>
  <c r="BL730" i="3"/>
  <c r="BK762" i="3"/>
  <c r="BN762" i="3"/>
  <c r="BM746" i="3"/>
  <c r="BJ746" i="3"/>
  <c r="BM733" i="3"/>
  <c r="BL691" i="3"/>
  <c r="BK691" i="3"/>
  <c r="BK784" i="3"/>
  <c r="BN784" i="3"/>
  <c r="BM780" i="3"/>
  <c r="BK776" i="3"/>
  <c r="BN776" i="3"/>
  <c r="BM776" i="3"/>
  <c r="BJ862" i="3"/>
  <c r="BK864" i="3"/>
  <c r="BN864" i="3"/>
  <c r="BK845" i="3"/>
  <c r="BN845" i="3"/>
  <c r="BN854" i="3"/>
  <c r="BK854" i="3"/>
  <c r="BJ836" i="3"/>
  <c r="BJ852" i="3"/>
  <c r="BM830" i="3"/>
  <c r="BL830" i="3"/>
  <c r="BN822" i="3"/>
  <c r="BK822" i="3"/>
  <c r="BJ818" i="3"/>
  <c r="BL814" i="3"/>
  <c r="BK806" i="3"/>
  <c r="BN806" i="3"/>
  <c r="BJ802" i="3"/>
  <c r="BL802" i="3"/>
  <c r="BM802" i="3"/>
  <c r="BM766" i="3"/>
  <c r="BJ727" i="3"/>
  <c r="BN727" i="3"/>
  <c r="BK727" i="3"/>
  <c r="BJ793" i="3"/>
  <c r="BL793" i="3"/>
  <c r="BM719" i="3"/>
  <c r="BM741" i="3"/>
  <c r="BJ709" i="3"/>
  <c r="BL709" i="3"/>
  <c r="BM774" i="3"/>
  <c r="BN742" i="3"/>
  <c r="BK742" i="3"/>
  <c r="BJ870" i="3"/>
  <c r="BJ684" i="3"/>
  <c r="BN684" i="3"/>
  <c r="BJ850" i="3"/>
  <c r="BN831" i="3"/>
  <c r="BK831" i="3"/>
  <c r="BL831" i="3"/>
  <c r="BL827" i="3"/>
  <c r="BJ823" i="3"/>
  <c r="BK819" i="3"/>
  <c r="BN819" i="3"/>
  <c r="BK815" i="3"/>
  <c r="BN815" i="3"/>
  <c r="BM811" i="3"/>
  <c r="BL799" i="3"/>
  <c r="BJ799" i="3"/>
  <c r="BM795" i="3"/>
  <c r="BL789" i="3"/>
  <c r="BL695" i="3"/>
  <c r="BM695" i="3"/>
  <c r="BL750" i="3"/>
  <c r="BM755" i="3"/>
  <c r="BL755" i="3"/>
  <c r="BM717" i="3"/>
  <c r="BN717" i="3"/>
  <c r="BK717" i="3"/>
  <c r="BJ794" i="3"/>
  <c r="BK786" i="3"/>
  <c r="BN786" i="3"/>
  <c r="BK782" i="3"/>
  <c r="BN782" i="3"/>
  <c r="BJ728" i="3"/>
  <c r="BM728" i="3"/>
  <c r="BM694" i="3"/>
  <c r="BL768" i="3"/>
  <c r="BJ769" i="3"/>
  <c r="BK769" i="3"/>
  <c r="BN769" i="3"/>
  <c r="BL769" i="3"/>
  <c r="BM745" i="3"/>
  <c r="BL705" i="3"/>
  <c r="BN705" i="3"/>
  <c r="BK705" i="3"/>
  <c r="BM692" i="3"/>
  <c r="BL837" i="3"/>
  <c r="BM837" i="3"/>
  <c r="BJ764" i="3"/>
  <c r="BN748" i="3"/>
  <c r="BK748" i="3"/>
  <c r="BM757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BN642" i="3" s="1"/>
  <c r="T642" i="3"/>
  <c r="X642" i="3"/>
  <c r="AB642" i="3"/>
  <c r="AF642" i="3"/>
  <c r="AJ642" i="3"/>
  <c r="AN642" i="3"/>
  <c r="AR642" i="3"/>
  <c r="AV642" i="3"/>
  <c r="AZ642" i="3"/>
  <c r="BD642" i="3"/>
  <c r="BH642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6" i="3"/>
  <c r="T646" i="3"/>
  <c r="X646" i="3"/>
  <c r="AB646" i="3"/>
  <c r="AF646" i="3"/>
  <c r="AJ646" i="3"/>
  <c r="AN646" i="3"/>
  <c r="AR646" i="3"/>
  <c r="AV646" i="3"/>
  <c r="AZ646" i="3"/>
  <c r="BD646" i="3"/>
  <c r="BH646" i="3"/>
  <c r="M646" i="3"/>
  <c r="Q646" i="3"/>
  <c r="U646" i="3"/>
  <c r="Y646" i="3"/>
  <c r="AC646" i="3"/>
  <c r="AG646" i="3"/>
  <c r="AK646" i="3"/>
  <c r="AO646" i="3"/>
  <c r="AS646" i="3"/>
  <c r="AW646" i="3"/>
  <c r="BA646" i="3"/>
  <c r="BE646" i="3"/>
  <c r="BI646" i="3"/>
  <c r="N646" i="3"/>
  <c r="R646" i="3"/>
  <c r="V646" i="3"/>
  <c r="Z646" i="3"/>
  <c r="AD646" i="3"/>
  <c r="AH646" i="3"/>
  <c r="AL646" i="3"/>
  <c r="AP646" i="3"/>
  <c r="AT646" i="3"/>
  <c r="AX646" i="3"/>
  <c r="BB646" i="3"/>
  <c r="BF646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R650" i="3"/>
  <c r="V650" i="3"/>
  <c r="Z650" i="3"/>
  <c r="AD650" i="3"/>
  <c r="AH650" i="3"/>
  <c r="AL650" i="3"/>
  <c r="AP650" i="3"/>
  <c r="AT650" i="3"/>
  <c r="AX650" i="3"/>
  <c r="BB650" i="3"/>
  <c r="BF650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P650" i="3"/>
  <c r="BN650" i="3" s="1"/>
  <c r="T650" i="3"/>
  <c r="X650" i="3"/>
  <c r="AB650" i="3"/>
  <c r="AF650" i="3"/>
  <c r="AJ650" i="3"/>
  <c r="AN650" i="3"/>
  <c r="AR650" i="3"/>
  <c r="AV650" i="3"/>
  <c r="AZ650" i="3"/>
  <c r="BD650" i="3"/>
  <c r="BH650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M654" i="3"/>
  <c r="Q654" i="3"/>
  <c r="U654" i="3"/>
  <c r="Y654" i="3"/>
  <c r="AC654" i="3"/>
  <c r="AG654" i="3"/>
  <c r="AK654" i="3"/>
  <c r="AO654" i="3"/>
  <c r="AS654" i="3"/>
  <c r="AW654" i="3"/>
  <c r="BA654" i="3"/>
  <c r="BE654" i="3"/>
  <c r="BI654" i="3"/>
  <c r="N654" i="3"/>
  <c r="R654" i="3"/>
  <c r="V654" i="3"/>
  <c r="Z654" i="3"/>
  <c r="AD654" i="3"/>
  <c r="AH654" i="3"/>
  <c r="AL654" i="3"/>
  <c r="AP654" i="3"/>
  <c r="AT654" i="3"/>
  <c r="AX654" i="3"/>
  <c r="BB654" i="3"/>
  <c r="BF654" i="3"/>
  <c r="O654" i="3"/>
  <c r="S654" i="3"/>
  <c r="W654" i="3"/>
  <c r="AA654" i="3"/>
  <c r="AE654" i="3"/>
  <c r="AI654" i="3"/>
  <c r="AM654" i="3"/>
  <c r="AQ654" i="3"/>
  <c r="AU654" i="3"/>
  <c r="AY654" i="3"/>
  <c r="BC654" i="3"/>
  <c r="BG654" i="3"/>
  <c r="N658" i="3"/>
  <c r="R658" i="3"/>
  <c r="V658" i="3"/>
  <c r="Z658" i="3"/>
  <c r="AD658" i="3"/>
  <c r="AH658" i="3"/>
  <c r="AL658" i="3"/>
  <c r="AP658" i="3"/>
  <c r="AT658" i="3"/>
  <c r="AX658" i="3"/>
  <c r="BB658" i="3"/>
  <c r="BF658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P658" i="3"/>
  <c r="T658" i="3"/>
  <c r="X658" i="3"/>
  <c r="AB658" i="3"/>
  <c r="AF658" i="3"/>
  <c r="AJ658" i="3"/>
  <c r="AN658" i="3"/>
  <c r="AR658" i="3"/>
  <c r="AV658" i="3"/>
  <c r="AZ658" i="3"/>
  <c r="BD658" i="3"/>
  <c r="BH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P662" i="3"/>
  <c r="T662" i="3"/>
  <c r="X662" i="3"/>
  <c r="AB662" i="3"/>
  <c r="AF662" i="3"/>
  <c r="AJ662" i="3"/>
  <c r="AN662" i="3"/>
  <c r="AR662" i="3"/>
  <c r="AV662" i="3"/>
  <c r="AZ662" i="3"/>
  <c r="BD662" i="3"/>
  <c r="BH662" i="3"/>
  <c r="M662" i="3"/>
  <c r="Q662" i="3"/>
  <c r="U662" i="3"/>
  <c r="Y662" i="3"/>
  <c r="AC662" i="3"/>
  <c r="AG662" i="3"/>
  <c r="AK662" i="3"/>
  <c r="AO662" i="3"/>
  <c r="AS662" i="3"/>
  <c r="AW662" i="3"/>
  <c r="BA662" i="3"/>
  <c r="BE662" i="3"/>
  <c r="BI662" i="3"/>
  <c r="N662" i="3"/>
  <c r="R662" i="3"/>
  <c r="V662" i="3"/>
  <c r="Z662" i="3"/>
  <c r="AD662" i="3"/>
  <c r="AH662" i="3"/>
  <c r="AL662" i="3"/>
  <c r="AP662" i="3"/>
  <c r="AT662" i="3"/>
  <c r="AX662" i="3"/>
  <c r="BB662" i="3"/>
  <c r="BF662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M670" i="3"/>
  <c r="Q670" i="3"/>
  <c r="U670" i="3"/>
  <c r="Y670" i="3"/>
  <c r="AC670" i="3"/>
  <c r="AG670" i="3"/>
  <c r="AK670" i="3"/>
  <c r="AO670" i="3"/>
  <c r="AS670" i="3"/>
  <c r="AW670" i="3"/>
  <c r="BA670" i="3"/>
  <c r="BE670" i="3"/>
  <c r="BI670" i="3"/>
  <c r="N670" i="3"/>
  <c r="R670" i="3"/>
  <c r="V670" i="3"/>
  <c r="Z670" i="3"/>
  <c r="AD670" i="3"/>
  <c r="AH670" i="3"/>
  <c r="AL670" i="3"/>
  <c r="AP670" i="3"/>
  <c r="AT670" i="3"/>
  <c r="AX670" i="3"/>
  <c r="BB670" i="3"/>
  <c r="BF670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P670" i="3"/>
  <c r="BN670" i="3" s="1"/>
  <c r="T670" i="3"/>
  <c r="X670" i="3"/>
  <c r="AB670" i="3"/>
  <c r="AF670" i="3"/>
  <c r="AJ670" i="3"/>
  <c r="AN670" i="3"/>
  <c r="AR670" i="3"/>
  <c r="AV670" i="3"/>
  <c r="AZ670" i="3"/>
  <c r="BD670" i="3"/>
  <c r="BH670" i="3"/>
  <c r="BK738" i="3"/>
  <c r="BJ699" i="3"/>
  <c r="BK835" i="3"/>
  <c r="BN835" i="3"/>
  <c r="BK760" i="3"/>
  <c r="BN760" i="3"/>
  <c r="BM744" i="3"/>
  <c r="BM753" i="3"/>
  <c r="Q638" i="3"/>
  <c r="AG638" i="3"/>
  <c r="AW638" i="3"/>
  <c r="P640" i="3"/>
  <c r="BN640" i="3" s="1"/>
  <c r="AF640" i="3"/>
  <c r="AV640" i="3"/>
  <c r="BL696" i="3"/>
  <c r="BL772" i="3"/>
  <c r="BJ772" i="3"/>
  <c r="BM756" i="3"/>
  <c r="BL749" i="3"/>
  <c r="Z638" i="3"/>
  <c r="AP638" i="3"/>
  <c r="Y640" i="3"/>
  <c r="AO640" i="3"/>
  <c r="BE640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M655" i="3"/>
  <c r="BN655" i="3" s="1"/>
  <c r="Q655" i="3"/>
  <c r="U655" i="3"/>
  <c r="Y655" i="3"/>
  <c r="AC655" i="3"/>
  <c r="AG655" i="3"/>
  <c r="AK655" i="3"/>
  <c r="AO655" i="3"/>
  <c r="AS655" i="3"/>
  <c r="AW655" i="3"/>
  <c r="BA655" i="3"/>
  <c r="BE655" i="3"/>
  <c r="BI655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L635" i="3"/>
  <c r="K635" i="3"/>
  <c r="Y635" i="3" s="1"/>
  <c r="AG635" i="3"/>
  <c r="AD635" i="3"/>
  <c r="AT635" i="3"/>
  <c r="AV635" i="3"/>
  <c r="O635" i="3"/>
  <c r="K634" i="3"/>
  <c r="M634" i="3" s="1"/>
  <c r="L634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K475" i="3" s="1"/>
  <c r="F475" i="3"/>
  <c r="G475" i="3"/>
  <c r="H475" i="3"/>
  <c r="I475" i="3"/>
  <c r="J475" i="3"/>
  <c r="E476" i="3"/>
  <c r="F476" i="3"/>
  <c r="G476" i="3"/>
  <c r="H476" i="3"/>
  <c r="I476" i="3"/>
  <c r="J476" i="3"/>
  <c r="L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L489" i="3" s="1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K518" i="3" s="1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L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L545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L603" i="3" s="1"/>
  <c r="J603" i="3"/>
  <c r="E604" i="3"/>
  <c r="F604" i="3"/>
  <c r="G604" i="3"/>
  <c r="H604" i="3"/>
  <c r="I604" i="3"/>
  <c r="J604" i="3"/>
  <c r="E605" i="3"/>
  <c r="F605" i="3"/>
  <c r="G605" i="3"/>
  <c r="H605" i="3"/>
  <c r="I605" i="3"/>
  <c r="L605" i="3" s="1"/>
  <c r="J605" i="3"/>
  <c r="E606" i="3"/>
  <c r="F606" i="3"/>
  <c r="G606" i="3"/>
  <c r="H606" i="3"/>
  <c r="I606" i="3"/>
  <c r="J606" i="3"/>
  <c r="E607" i="3"/>
  <c r="F607" i="3"/>
  <c r="G607" i="3"/>
  <c r="H607" i="3"/>
  <c r="I607" i="3"/>
  <c r="L607" i="3" s="1"/>
  <c r="J607" i="3"/>
  <c r="E608" i="3"/>
  <c r="F608" i="3"/>
  <c r="G608" i="3"/>
  <c r="H608" i="3"/>
  <c r="I608" i="3"/>
  <c r="J608" i="3"/>
  <c r="E609" i="3"/>
  <c r="F609" i="3"/>
  <c r="G609" i="3"/>
  <c r="H609" i="3"/>
  <c r="I609" i="3"/>
  <c r="L609" i="3" s="1"/>
  <c r="J609" i="3"/>
  <c r="E610" i="3"/>
  <c r="F610" i="3"/>
  <c r="G610" i="3"/>
  <c r="H610" i="3"/>
  <c r="I610" i="3"/>
  <c r="J610" i="3"/>
  <c r="E611" i="3"/>
  <c r="F611" i="3"/>
  <c r="G611" i="3"/>
  <c r="H611" i="3"/>
  <c r="I611" i="3"/>
  <c r="L611" i="3" s="1"/>
  <c r="J611" i="3"/>
  <c r="E612" i="3"/>
  <c r="F612" i="3"/>
  <c r="G612" i="3"/>
  <c r="H612" i="3"/>
  <c r="I612" i="3"/>
  <c r="J612" i="3"/>
  <c r="E613" i="3"/>
  <c r="F613" i="3"/>
  <c r="G613" i="3"/>
  <c r="H613" i="3"/>
  <c r="I613" i="3"/>
  <c r="L613" i="3" s="1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L619" i="3" s="1"/>
  <c r="J619" i="3"/>
  <c r="E620" i="3"/>
  <c r="F620" i="3"/>
  <c r="G620" i="3"/>
  <c r="H620" i="3"/>
  <c r="I620" i="3"/>
  <c r="J620" i="3"/>
  <c r="E621" i="3"/>
  <c r="F621" i="3"/>
  <c r="G621" i="3"/>
  <c r="H621" i="3"/>
  <c r="I621" i="3"/>
  <c r="L621" i="3" s="1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455" i="3"/>
  <c r="F455" i="3"/>
  <c r="G455" i="3"/>
  <c r="H455" i="3"/>
  <c r="I455" i="3"/>
  <c r="J455" i="3"/>
  <c r="E456" i="3"/>
  <c r="F456" i="3"/>
  <c r="G456" i="3"/>
  <c r="H456" i="3"/>
  <c r="I456" i="3"/>
  <c r="L456" i="3" s="1"/>
  <c r="J456" i="3"/>
  <c r="E457" i="3"/>
  <c r="F457" i="3"/>
  <c r="G457" i="3"/>
  <c r="H457" i="3"/>
  <c r="I457" i="3"/>
  <c r="J457" i="3"/>
  <c r="E458" i="3"/>
  <c r="F458" i="3"/>
  <c r="G458" i="3"/>
  <c r="H458" i="3"/>
  <c r="I458" i="3"/>
  <c r="L458" i="3" s="1"/>
  <c r="J458" i="3"/>
  <c r="E459" i="3"/>
  <c r="F459" i="3"/>
  <c r="G459" i="3"/>
  <c r="H459" i="3"/>
  <c r="I459" i="3"/>
  <c r="J459" i="3"/>
  <c r="E460" i="3"/>
  <c r="F460" i="3"/>
  <c r="G460" i="3"/>
  <c r="H460" i="3"/>
  <c r="I460" i="3"/>
  <c r="L460" i="3" s="1"/>
  <c r="J460" i="3"/>
  <c r="E461" i="3"/>
  <c r="F461" i="3"/>
  <c r="G461" i="3"/>
  <c r="H461" i="3"/>
  <c r="I461" i="3"/>
  <c r="J461" i="3"/>
  <c r="L517" i="3" l="1"/>
  <c r="L513" i="3"/>
  <c r="K488" i="3"/>
  <c r="K486" i="3"/>
  <c r="L472" i="3"/>
  <c r="AU635" i="3"/>
  <c r="AF635" i="3"/>
  <c r="N635" i="3"/>
  <c r="AK635" i="3"/>
  <c r="BK675" i="3"/>
  <c r="BN663" i="3"/>
  <c r="BN647" i="3"/>
  <c r="BL650" i="3"/>
  <c r="BL640" i="3"/>
  <c r="L485" i="3"/>
  <c r="L481" i="3"/>
  <c r="AE635" i="3"/>
  <c r="P635" i="3"/>
  <c r="AW635" i="3"/>
  <c r="BL638" i="3"/>
  <c r="BJ640" i="3"/>
  <c r="L511" i="3"/>
  <c r="L507" i="3"/>
  <c r="L505" i="3"/>
  <c r="L497" i="3"/>
  <c r="L465" i="3"/>
  <c r="L601" i="3"/>
  <c r="L597" i="3"/>
  <c r="BM638" i="3"/>
  <c r="BN660" i="3"/>
  <c r="BJ675" i="3"/>
  <c r="BL671" i="3"/>
  <c r="BK667" i="3"/>
  <c r="BJ663" i="3"/>
  <c r="BJ659" i="3"/>
  <c r="BK655" i="3"/>
  <c r="BK651" i="3"/>
  <c r="BJ643" i="3"/>
  <c r="BM643" i="3"/>
  <c r="BM639" i="3"/>
  <c r="BL639" i="3"/>
  <c r="BK666" i="3"/>
  <c r="BN666" i="3"/>
  <c r="BL666" i="3"/>
  <c r="BL662" i="3"/>
  <c r="BJ662" i="3"/>
  <c r="BM662" i="3"/>
  <c r="BK650" i="3"/>
  <c r="BJ646" i="3"/>
  <c r="BM646" i="3"/>
  <c r="BM642" i="3"/>
  <c r="BM681" i="3"/>
  <c r="BL681" i="3"/>
  <c r="BL677" i="3"/>
  <c r="BK676" i="3"/>
  <c r="BN676" i="3"/>
  <c r="BL676" i="3"/>
  <c r="BJ676" i="3"/>
  <c r="BK669" i="3"/>
  <c r="BN665" i="3"/>
  <c r="BJ665" i="3"/>
  <c r="BJ661" i="3"/>
  <c r="BM661" i="3"/>
  <c r="BM657" i="3"/>
  <c r="BL657" i="3"/>
  <c r="BK653" i="3"/>
  <c r="BN649" i="3"/>
  <c r="BM645" i="3"/>
  <c r="BL645" i="3"/>
  <c r="BM641" i="3"/>
  <c r="BL641" i="3"/>
  <c r="BK664" i="3"/>
  <c r="BN664" i="3"/>
  <c r="BL660" i="3"/>
  <c r="BJ660" i="3"/>
  <c r="BK648" i="3"/>
  <c r="BN648" i="3"/>
  <c r="BL648" i="3"/>
  <c r="BJ648" i="3"/>
  <c r="BL644" i="3"/>
  <c r="BJ644" i="3"/>
  <c r="BM644" i="3"/>
  <c r="BK682" i="3"/>
  <c r="BN682" i="3"/>
  <c r="BL682" i="3"/>
  <c r="BN678" i="3"/>
  <c r="BL678" i="3"/>
  <c r="BJ678" i="3"/>
  <c r="BK640" i="3"/>
  <c r="K535" i="3"/>
  <c r="K527" i="3"/>
  <c r="L514" i="3"/>
  <c r="K512" i="3"/>
  <c r="K510" i="3"/>
  <c r="K468" i="3"/>
  <c r="BG635" i="3"/>
  <c r="AQ635" i="3"/>
  <c r="AA635" i="3"/>
  <c r="BH635" i="3"/>
  <c r="AR635" i="3"/>
  <c r="AB635" i="3"/>
  <c r="BF635" i="3"/>
  <c r="AP635" i="3"/>
  <c r="Z635" i="3"/>
  <c r="BI635" i="3"/>
  <c r="AS635" i="3"/>
  <c r="BN675" i="3"/>
  <c r="BJ671" i="3"/>
  <c r="BM671" i="3"/>
  <c r="BM667" i="3"/>
  <c r="BL667" i="3"/>
  <c r="BN659" i="3"/>
  <c r="BM655" i="3"/>
  <c r="BL655" i="3"/>
  <c r="BM651" i="3"/>
  <c r="BL651" i="3"/>
  <c r="BK647" i="3"/>
  <c r="BN643" i="3"/>
  <c r="BJ639" i="3"/>
  <c r="BM670" i="3"/>
  <c r="BK662" i="3"/>
  <c r="BN662" i="3"/>
  <c r="BM658" i="3"/>
  <c r="BK646" i="3"/>
  <c r="BN646" i="3"/>
  <c r="BL646" i="3"/>
  <c r="BL642" i="3"/>
  <c r="BJ642" i="3"/>
  <c r="BK681" i="3"/>
  <c r="BJ681" i="3"/>
  <c r="BJ677" i="3"/>
  <c r="BM677" i="3"/>
  <c r="BK638" i="3"/>
  <c r="BM673" i="3"/>
  <c r="BL673" i="3"/>
  <c r="BM669" i="3"/>
  <c r="BL669" i="3"/>
  <c r="BN661" i="3"/>
  <c r="BJ657" i="3"/>
  <c r="BL653" i="3"/>
  <c r="BK649" i="3"/>
  <c r="BJ645" i="3"/>
  <c r="BJ641" i="3"/>
  <c r="BK637" i="3"/>
  <c r="BL672" i="3"/>
  <c r="BJ672" i="3"/>
  <c r="BM672" i="3"/>
  <c r="BL664" i="3"/>
  <c r="BK660" i="3"/>
  <c r="BJ656" i="3"/>
  <c r="BM656" i="3"/>
  <c r="BM652" i="3"/>
  <c r="BK644" i="3"/>
  <c r="BN644" i="3"/>
  <c r="BL679" i="3"/>
  <c r="BK678" i="3"/>
  <c r="BJ674" i="3"/>
  <c r="BM674" i="3"/>
  <c r="BM640" i="3"/>
  <c r="K461" i="3"/>
  <c r="K459" i="3"/>
  <c r="K457" i="3"/>
  <c r="K455" i="3"/>
  <c r="K632" i="3"/>
  <c r="K630" i="3"/>
  <c r="K628" i="3"/>
  <c r="K626" i="3"/>
  <c r="K624" i="3"/>
  <c r="K622" i="3"/>
  <c r="K620" i="3"/>
  <c r="K618" i="3"/>
  <c r="K616" i="3"/>
  <c r="K614" i="3"/>
  <c r="K612" i="3"/>
  <c r="K610" i="3"/>
  <c r="K608" i="3"/>
  <c r="K606" i="3"/>
  <c r="K604" i="3"/>
  <c r="K602" i="3"/>
  <c r="L539" i="3"/>
  <c r="L537" i="3"/>
  <c r="L529" i="3"/>
  <c r="L468" i="3"/>
  <c r="L464" i="3"/>
  <c r="L462" i="3"/>
  <c r="P634" i="3"/>
  <c r="BC635" i="3"/>
  <c r="AM635" i="3"/>
  <c r="W635" i="3"/>
  <c r="BD635" i="3"/>
  <c r="AN635" i="3"/>
  <c r="X635" i="3"/>
  <c r="BB635" i="3"/>
  <c r="AL635" i="3"/>
  <c r="V635" i="3"/>
  <c r="BE635" i="3"/>
  <c r="AO635" i="3"/>
  <c r="Q635" i="3"/>
  <c r="BN671" i="3"/>
  <c r="BK671" i="3"/>
  <c r="BJ667" i="3"/>
  <c r="BK663" i="3"/>
  <c r="BK659" i="3"/>
  <c r="BJ655" i="3"/>
  <c r="BJ651" i="3"/>
  <c r="BM647" i="3"/>
  <c r="BL647" i="3"/>
  <c r="BK643" i="3"/>
  <c r="BN639" i="3"/>
  <c r="BL670" i="3"/>
  <c r="BJ670" i="3"/>
  <c r="BK658" i="3"/>
  <c r="BN658" i="3"/>
  <c r="BL658" i="3"/>
  <c r="BJ658" i="3"/>
  <c r="BL654" i="3"/>
  <c r="BJ654" i="3"/>
  <c r="BM654" i="3"/>
  <c r="BM650" i="3"/>
  <c r="BK642" i="3"/>
  <c r="BN677" i="3"/>
  <c r="BK677" i="3"/>
  <c r="BL680" i="3"/>
  <c r="BJ680" i="3"/>
  <c r="BM680" i="3"/>
  <c r="BN673" i="3"/>
  <c r="BK673" i="3"/>
  <c r="BJ673" i="3"/>
  <c r="BJ669" i="3"/>
  <c r="BK665" i="3"/>
  <c r="BK661" i="3"/>
  <c r="BN657" i="3"/>
  <c r="BJ653" i="3"/>
  <c r="BM653" i="3"/>
  <c r="BM649" i="3"/>
  <c r="BL649" i="3"/>
  <c r="BN641" i="3"/>
  <c r="BM637" i="3"/>
  <c r="BL637" i="3"/>
  <c r="BK672" i="3"/>
  <c r="BN672" i="3"/>
  <c r="BM668" i="3"/>
  <c r="BK656" i="3"/>
  <c r="BN656" i="3"/>
  <c r="BL656" i="3"/>
  <c r="BN652" i="3"/>
  <c r="BL652" i="3"/>
  <c r="BJ652" i="3"/>
  <c r="BJ679" i="3"/>
  <c r="BM679" i="3"/>
  <c r="BK674" i="3"/>
  <c r="BN674" i="3"/>
  <c r="BL674" i="3"/>
  <c r="L546" i="3"/>
  <c r="L544" i="3"/>
  <c r="K542" i="3"/>
  <c r="K505" i="3"/>
  <c r="K503" i="3"/>
  <c r="K497" i="3"/>
  <c r="K495" i="3"/>
  <c r="L484" i="3"/>
  <c r="L482" i="3"/>
  <c r="K480" i="3"/>
  <c r="K478" i="3"/>
  <c r="K471" i="3"/>
  <c r="AQ634" i="3"/>
  <c r="AY635" i="3"/>
  <c r="AI635" i="3"/>
  <c r="S635" i="3"/>
  <c r="AZ635" i="3"/>
  <c r="AJ635" i="3"/>
  <c r="T635" i="3"/>
  <c r="BJ635" i="3" s="1"/>
  <c r="AX635" i="3"/>
  <c r="AH635" i="3"/>
  <c r="R635" i="3"/>
  <c r="BA635" i="3"/>
  <c r="U635" i="3"/>
  <c r="BM675" i="3"/>
  <c r="BL675" i="3"/>
  <c r="BN667" i="3"/>
  <c r="BM663" i="3"/>
  <c r="BL663" i="3"/>
  <c r="BM659" i="3"/>
  <c r="BL659" i="3"/>
  <c r="BN651" i="3"/>
  <c r="BJ647" i="3"/>
  <c r="BL643" i="3"/>
  <c r="BK639" i="3"/>
  <c r="BK670" i="3"/>
  <c r="BJ666" i="3"/>
  <c r="BM666" i="3"/>
  <c r="BK654" i="3"/>
  <c r="BN654" i="3"/>
  <c r="BJ650" i="3"/>
  <c r="BK680" i="3"/>
  <c r="BN680" i="3"/>
  <c r="BM676" i="3"/>
  <c r="BN669" i="3"/>
  <c r="BM665" i="3"/>
  <c r="BL665" i="3"/>
  <c r="BL661" i="3"/>
  <c r="BK657" i="3"/>
  <c r="BN653" i="3"/>
  <c r="BJ649" i="3"/>
  <c r="BK645" i="3"/>
  <c r="BK641" i="3"/>
  <c r="BJ637" i="3"/>
  <c r="BK668" i="3"/>
  <c r="BN668" i="3"/>
  <c r="BL668" i="3"/>
  <c r="BJ668" i="3"/>
  <c r="BJ664" i="3"/>
  <c r="BM664" i="3"/>
  <c r="BM660" i="3"/>
  <c r="BK652" i="3"/>
  <c r="BM648" i="3"/>
  <c r="BN638" i="3"/>
  <c r="BN679" i="3"/>
  <c r="BK679" i="3"/>
  <c r="BJ682" i="3"/>
  <c r="BM682" i="3"/>
  <c r="BM678" i="3"/>
  <c r="BJ638" i="3"/>
  <c r="AC635" i="3"/>
  <c r="M635" i="3"/>
  <c r="BN635" i="3"/>
  <c r="Z634" i="3"/>
  <c r="AB634" i="3"/>
  <c r="AA634" i="3"/>
  <c r="BI634" i="3"/>
  <c r="AR634" i="3"/>
  <c r="BF634" i="3"/>
  <c r="AS634" i="3"/>
  <c r="BG634" i="3"/>
  <c r="AP634" i="3"/>
  <c r="AC634" i="3"/>
  <c r="BC634" i="3"/>
  <c r="AM634" i="3"/>
  <c r="W634" i="3"/>
  <c r="BB634" i="3"/>
  <c r="AL634" i="3"/>
  <c r="V634" i="3"/>
  <c r="BE634" i="3"/>
  <c r="AO634" i="3"/>
  <c r="Y634" i="3"/>
  <c r="BD634" i="3"/>
  <c r="AN634" i="3"/>
  <c r="X634" i="3"/>
  <c r="AY634" i="3"/>
  <c r="AI634" i="3"/>
  <c r="S634" i="3"/>
  <c r="AX634" i="3"/>
  <c r="AH634" i="3"/>
  <c r="R634" i="3"/>
  <c r="BA634" i="3"/>
  <c r="AK634" i="3"/>
  <c r="U634" i="3"/>
  <c r="AZ634" i="3"/>
  <c r="AJ634" i="3"/>
  <c r="T634" i="3"/>
  <c r="BH634" i="3"/>
  <c r="AU634" i="3"/>
  <c r="AE634" i="3"/>
  <c r="O634" i="3"/>
  <c r="AT634" i="3"/>
  <c r="AD634" i="3"/>
  <c r="N634" i="3"/>
  <c r="AW634" i="3"/>
  <c r="AG634" i="3"/>
  <c r="Q634" i="3"/>
  <c r="AV634" i="3"/>
  <c r="AF634" i="3"/>
  <c r="K458" i="3"/>
  <c r="K456" i="3"/>
  <c r="Z456" i="3" s="1"/>
  <c r="K631" i="3"/>
  <c r="K629" i="3"/>
  <c r="K623" i="3"/>
  <c r="L541" i="3"/>
  <c r="K534" i="3"/>
  <c r="L527" i="3"/>
  <c r="L523" i="3"/>
  <c r="K519" i="3"/>
  <c r="L509" i="3"/>
  <c r="K504" i="3"/>
  <c r="K502" i="3"/>
  <c r="L495" i="3"/>
  <c r="L491" i="3"/>
  <c r="K489" i="3"/>
  <c r="K487" i="3"/>
  <c r="L477" i="3"/>
  <c r="K476" i="3"/>
  <c r="K474" i="3"/>
  <c r="K467" i="3"/>
  <c r="K460" i="3"/>
  <c r="O460" i="3" s="1"/>
  <c r="K633" i="3"/>
  <c r="K627" i="3"/>
  <c r="K625" i="3"/>
  <c r="K621" i="3"/>
  <c r="T621" i="3" s="1"/>
  <c r="K619" i="3"/>
  <c r="Y619" i="3" s="1"/>
  <c r="K617" i="3"/>
  <c r="K615" i="3"/>
  <c r="K613" i="3"/>
  <c r="P613" i="3" s="1"/>
  <c r="K611" i="3"/>
  <c r="K609" i="3"/>
  <c r="K607" i="3"/>
  <c r="K605" i="3"/>
  <c r="Z605" i="3" s="1"/>
  <c r="K603" i="3"/>
  <c r="K599" i="3"/>
  <c r="L627" i="3"/>
  <c r="L625" i="3"/>
  <c r="AT625" i="3" s="1"/>
  <c r="L623" i="3"/>
  <c r="T623" i="3" s="1"/>
  <c r="L615" i="3"/>
  <c r="L600" i="3"/>
  <c r="L599" i="3"/>
  <c r="R599" i="3" s="1"/>
  <c r="L596" i="3"/>
  <c r="K543" i="3"/>
  <c r="L533" i="3"/>
  <c r="L530" i="3"/>
  <c r="L528" i="3"/>
  <c r="K526" i="3"/>
  <c r="L516" i="3"/>
  <c r="K513" i="3"/>
  <c r="U513" i="3" s="1"/>
  <c r="K511" i="3"/>
  <c r="L501" i="3"/>
  <c r="L500" i="3"/>
  <c r="L498" i="3"/>
  <c r="K496" i="3"/>
  <c r="K494" i="3"/>
  <c r="L487" i="3"/>
  <c r="K481" i="3"/>
  <c r="K479" i="3"/>
  <c r="L473" i="3"/>
  <c r="K472" i="3"/>
  <c r="K470" i="3"/>
  <c r="L461" i="3"/>
  <c r="L459" i="3"/>
  <c r="L457" i="3"/>
  <c r="L455" i="3"/>
  <c r="L622" i="3"/>
  <c r="V622" i="3" s="1"/>
  <c r="L620" i="3"/>
  <c r="L614" i="3"/>
  <c r="N614" i="3" s="1"/>
  <c r="L612" i="3"/>
  <c r="L610" i="3"/>
  <c r="L608" i="3"/>
  <c r="L606" i="3"/>
  <c r="X606" i="3" s="1"/>
  <c r="L604" i="3"/>
  <c r="L525" i="3"/>
  <c r="L493" i="3"/>
  <c r="L469" i="3"/>
  <c r="K466" i="3"/>
  <c r="N458" i="3"/>
  <c r="R458" i="3"/>
  <c r="V458" i="3"/>
  <c r="Z458" i="3"/>
  <c r="AD458" i="3"/>
  <c r="AH458" i="3"/>
  <c r="AL458" i="3"/>
  <c r="AP458" i="3"/>
  <c r="AT458" i="3"/>
  <c r="AX458" i="3"/>
  <c r="BB458" i="3"/>
  <c r="BF458" i="3"/>
  <c r="P458" i="3"/>
  <c r="U458" i="3"/>
  <c r="AA458" i="3"/>
  <c r="AF458" i="3"/>
  <c r="AK458" i="3"/>
  <c r="AQ458" i="3"/>
  <c r="AV458" i="3"/>
  <c r="BA458" i="3"/>
  <c r="BG458" i="3"/>
  <c r="Q458" i="3"/>
  <c r="W458" i="3"/>
  <c r="AB458" i="3"/>
  <c r="AG458" i="3"/>
  <c r="AM458" i="3"/>
  <c r="AR458" i="3"/>
  <c r="AW458" i="3"/>
  <c r="BC458" i="3"/>
  <c r="BH458" i="3"/>
  <c r="M458" i="3"/>
  <c r="X458" i="3"/>
  <c r="AI458" i="3"/>
  <c r="AS458" i="3"/>
  <c r="BD458" i="3"/>
  <c r="O458" i="3"/>
  <c r="Y458" i="3"/>
  <c r="AJ458" i="3"/>
  <c r="AU458" i="3"/>
  <c r="BE458" i="3"/>
  <c r="AC458" i="3"/>
  <c r="AY458" i="3"/>
  <c r="AE458" i="3"/>
  <c r="AZ458" i="3"/>
  <c r="AN458" i="3"/>
  <c r="AO458" i="3"/>
  <c r="BI458" i="3"/>
  <c r="S458" i="3"/>
  <c r="T458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P607" i="3"/>
  <c r="T607" i="3"/>
  <c r="X607" i="3"/>
  <c r="AB607" i="3"/>
  <c r="AF607" i="3"/>
  <c r="AJ607" i="3"/>
  <c r="AN607" i="3"/>
  <c r="AR607" i="3"/>
  <c r="AV607" i="3"/>
  <c r="AZ607" i="3"/>
  <c r="BD607" i="3"/>
  <c r="BH607" i="3"/>
  <c r="N607" i="3"/>
  <c r="V607" i="3"/>
  <c r="AD607" i="3"/>
  <c r="AL607" i="3"/>
  <c r="AT607" i="3"/>
  <c r="BB607" i="3"/>
  <c r="R607" i="3"/>
  <c r="Z607" i="3"/>
  <c r="AH607" i="3"/>
  <c r="AP607" i="3"/>
  <c r="AX607" i="3"/>
  <c r="BF607" i="3"/>
  <c r="M607" i="3"/>
  <c r="AC607" i="3"/>
  <c r="AS607" i="3"/>
  <c r="BI607" i="3"/>
  <c r="Q607" i="3"/>
  <c r="AG607" i="3"/>
  <c r="AW607" i="3"/>
  <c r="U607" i="3"/>
  <c r="AK607" i="3"/>
  <c r="BA607" i="3"/>
  <c r="Y607" i="3"/>
  <c r="AO607" i="3"/>
  <c r="BE607" i="3"/>
  <c r="L633" i="3"/>
  <c r="BF633" i="3" s="1"/>
  <c r="L631" i="3"/>
  <c r="AE631" i="3" s="1"/>
  <c r="L629" i="3"/>
  <c r="U629" i="3" s="1"/>
  <c r="L617" i="3"/>
  <c r="Z617" i="3" s="1"/>
  <c r="N599" i="3"/>
  <c r="AD599" i="3"/>
  <c r="AT599" i="3"/>
  <c r="O599" i="3"/>
  <c r="AE599" i="3"/>
  <c r="AU599" i="3"/>
  <c r="M599" i="3"/>
  <c r="AS599" i="3"/>
  <c r="Y599" i="3"/>
  <c r="BE599" i="3"/>
  <c r="P599" i="3"/>
  <c r="AJ599" i="3"/>
  <c r="BD599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P489" i="3"/>
  <c r="V489" i="3"/>
  <c r="AA489" i="3"/>
  <c r="AF489" i="3"/>
  <c r="AL489" i="3"/>
  <c r="AQ489" i="3"/>
  <c r="AV489" i="3"/>
  <c r="BB489" i="3"/>
  <c r="BG489" i="3"/>
  <c r="R489" i="3"/>
  <c r="W489" i="3"/>
  <c r="AB489" i="3"/>
  <c r="AH489" i="3"/>
  <c r="AM489" i="3"/>
  <c r="AR489" i="3"/>
  <c r="AX489" i="3"/>
  <c r="BC489" i="3"/>
  <c r="BH489" i="3"/>
  <c r="S489" i="3"/>
  <c r="AD489" i="3"/>
  <c r="AN489" i="3"/>
  <c r="AY489" i="3"/>
  <c r="T489" i="3"/>
  <c r="AE489" i="3"/>
  <c r="AP489" i="3"/>
  <c r="AZ489" i="3"/>
  <c r="N489" i="3"/>
  <c r="AI489" i="3"/>
  <c r="BD489" i="3"/>
  <c r="O489" i="3"/>
  <c r="AJ489" i="3"/>
  <c r="BF489" i="3"/>
  <c r="AT489" i="3"/>
  <c r="AU489" i="3"/>
  <c r="X489" i="3"/>
  <c r="Z489" i="3"/>
  <c r="P487" i="3"/>
  <c r="T487" i="3"/>
  <c r="X487" i="3"/>
  <c r="AB487" i="3"/>
  <c r="AF487" i="3"/>
  <c r="AJ487" i="3"/>
  <c r="AN487" i="3"/>
  <c r="AR487" i="3"/>
  <c r="AV487" i="3"/>
  <c r="AZ487" i="3"/>
  <c r="BD487" i="3"/>
  <c r="BH487" i="3"/>
  <c r="O487" i="3"/>
  <c r="U487" i="3"/>
  <c r="Z487" i="3"/>
  <c r="AE487" i="3"/>
  <c r="AK487" i="3"/>
  <c r="AP487" i="3"/>
  <c r="AU487" i="3"/>
  <c r="BA487" i="3"/>
  <c r="BF487" i="3"/>
  <c r="Q487" i="3"/>
  <c r="W487" i="3"/>
  <c r="AD487" i="3"/>
  <c r="AL487" i="3"/>
  <c r="AS487" i="3"/>
  <c r="AY487" i="3"/>
  <c r="BG487" i="3"/>
  <c r="R487" i="3"/>
  <c r="Y487" i="3"/>
  <c r="AG487" i="3"/>
  <c r="AM487" i="3"/>
  <c r="AT487" i="3"/>
  <c r="BB487" i="3"/>
  <c r="BI487" i="3"/>
  <c r="M487" i="3"/>
  <c r="AA487" i="3"/>
  <c r="AO487" i="3"/>
  <c r="BC487" i="3"/>
  <c r="N487" i="3"/>
  <c r="AC487" i="3"/>
  <c r="AQ487" i="3"/>
  <c r="BE487" i="3"/>
  <c r="S487" i="3"/>
  <c r="AW487" i="3"/>
  <c r="V487" i="3"/>
  <c r="AX487" i="3"/>
  <c r="AH487" i="3"/>
  <c r="AI487" i="3"/>
  <c r="AZ629" i="3"/>
  <c r="AJ629" i="3"/>
  <c r="T629" i="3"/>
  <c r="BE627" i="3"/>
  <c r="AO627" i="3"/>
  <c r="N625" i="3"/>
  <c r="BB622" i="3"/>
  <c r="X621" i="3"/>
  <c r="BG620" i="3"/>
  <c r="AQ620" i="3"/>
  <c r="AS619" i="3"/>
  <c r="AH617" i="3"/>
  <c r="AA460" i="3"/>
  <c r="AQ460" i="3"/>
  <c r="BG460" i="3"/>
  <c r="AF460" i="3"/>
  <c r="BA460" i="3"/>
  <c r="AB460" i="3"/>
  <c r="AW460" i="3"/>
  <c r="X460" i="3"/>
  <c r="N460" i="3"/>
  <c r="BE460" i="3"/>
  <c r="AZ460" i="3"/>
  <c r="AN460" i="3"/>
  <c r="V456" i="3"/>
  <c r="AL456" i="3"/>
  <c r="BB456" i="3"/>
  <c r="AB456" i="3"/>
  <c r="AW456" i="3"/>
  <c r="S456" i="3"/>
  <c r="AN456" i="3"/>
  <c r="BI456" i="3"/>
  <c r="AU456" i="3"/>
  <c r="AK456" i="3"/>
  <c r="AZ456" i="3"/>
  <c r="U456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P623" i="3"/>
  <c r="AF623" i="3"/>
  <c r="AV623" i="3"/>
  <c r="M623" i="3"/>
  <c r="AC623" i="3"/>
  <c r="AS623" i="3"/>
  <c r="BI623" i="3"/>
  <c r="Z623" i="3"/>
  <c r="AP623" i="3"/>
  <c r="BF623" i="3"/>
  <c r="AB613" i="3"/>
  <c r="AR613" i="3"/>
  <c r="BH613" i="3"/>
  <c r="Y613" i="3"/>
  <c r="AO613" i="3"/>
  <c r="BE613" i="3"/>
  <c r="AE613" i="3"/>
  <c r="R613" i="3"/>
  <c r="AX613" i="3"/>
  <c r="AI613" i="3"/>
  <c r="N613" i="3"/>
  <c r="AT613" i="3"/>
  <c r="V605" i="3"/>
  <c r="AL605" i="3"/>
  <c r="BB605" i="3"/>
  <c r="W605" i="3"/>
  <c r="AM605" i="3"/>
  <c r="BC605" i="3"/>
  <c r="AG605" i="3"/>
  <c r="M605" i="3"/>
  <c r="AS605" i="3"/>
  <c r="AF605" i="3"/>
  <c r="AZ605" i="3"/>
  <c r="AB605" i="3"/>
  <c r="P459" i="3"/>
  <c r="T459" i="3"/>
  <c r="X459" i="3"/>
  <c r="AB459" i="3"/>
  <c r="AF459" i="3"/>
  <c r="AJ459" i="3"/>
  <c r="AN459" i="3"/>
  <c r="AR459" i="3"/>
  <c r="AV459" i="3"/>
  <c r="AZ459" i="3"/>
  <c r="BD459" i="3"/>
  <c r="BH459" i="3"/>
  <c r="O459" i="3"/>
  <c r="U459" i="3"/>
  <c r="Z459" i="3"/>
  <c r="AE459" i="3"/>
  <c r="AK459" i="3"/>
  <c r="AP459" i="3"/>
  <c r="AU459" i="3"/>
  <c r="BA459" i="3"/>
  <c r="BF459" i="3"/>
  <c r="Q459" i="3"/>
  <c r="V459" i="3"/>
  <c r="AA459" i="3"/>
  <c r="AG459" i="3"/>
  <c r="AL459" i="3"/>
  <c r="AQ459" i="3"/>
  <c r="AW459" i="3"/>
  <c r="BB459" i="3"/>
  <c r="BG459" i="3"/>
  <c r="M459" i="3"/>
  <c r="W459" i="3"/>
  <c r="AH459" i="3"/>
  <c r="AS459" i="3"/>
  <c r="BC459" i="3"/>
  <c r="N459" i="3"/>
  <c r="Y459" i="3"/>
  <c r="AI459" i="3"/>
  <c r="AT459" i="3"/>
  <c r="BE459" i="3"/>
  <c r="R459" i="3"/>
  <c r="AM459" i="3"/>
  <c r="BI459" i="3"/>
  <c r="S459" i="3"/>
  <c r="AO459" i="3"/>
  <c r="AC459" i="3"/>
  <c r="AD459" i="3"/>
  <c r="AX459" i="3"/>
  <c r="AY459" i="3"/>
  <c r="P457" i="3"/>
  <c r="T457" i="3"/>
  <c r="X457" i="3"/>
  <c r="AB457" i="3"/>
  <c r="AF457" i="3"/>
  <c r="AJ457" i="3"/>
  <c r="AN457" i="3"/>
  <c r="AR457" i="3"/>
  <c r="AV457" i="3"/>
  <c r="AZ457" i="3"/>
  <c r="BD457" i="3"/>
  <c r="BH457" i="3"/>
  <c r="Q457" i="3"/>
  <c r="V457" i="3"/>
  <c r="AA457" i="3"/>
  <c r="AG457" i="3"/>
  <c r="AL457" i="3"/>
  <c r="AQ457" i="3"/>
  <c r="AW457" i="3"/>
  <c r="BB457" i="3"/>
  <c r="BG457" i="3"/>
  <c r="M457" i="3"/>
  <c r="R457" i="3"/>
  <c r="W457" i="3"/>
  <c r="AC457" i="3"/>
  <c r="AH457" i="3"/>
  <c r="AM457" i="3"/>
  <c r="AS457" i="3"/>
  <c r="AX457" i="3"/>
  <c r="BC457" i="3"/>
  <c r="BI457" i="3"/>
  <c r="N457" i="3"/>
  <c r="Y457" i="3"/>
  <c r="AI457" i="3"/>
  <c r="AT457" i="3"/>
  <c r="BE457" i="3"/>
  <c r="O457" i="3"/>
  <c r="Z457" i="3"/>
  <c r="AK457" i="3"/>
  <c r="AU457" i="3"/>
  <c r="BF457" i="3"/>
  <c r="S457" i="3"/>
  <c r="AO457" i="3"/>
  <c r="U457" i="3"/>
  <c r="AP457" i="3"/>
  <c r="AY457" i="3"/>
  <c r="BA457" i="3"/>
  <c r="AD457" i="3"/>
  <c r="AE457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M455" i="3"/>
  <c r="R455" i="3"/>
  <c r="W455" i="3"/>
  <c r="AC455" i="3"/>
  <c r="AH455" i="3"/>
  <c r="AM455" i="3"/>
  <c r="AS455" i="3"/>
  <c r="AX455" i="3"/>
  <c r="BC455" i="3"/>
  <c r="BI455" i="3"/>
  <c r="N455" i="3"/>
  <c r="S455" i="3"/>
  <c r="Y455" i="3"/>
  <c r="AD455" i="3"/>
  <c r="AI455" i="3"/>
  <c r="AO455" i="3"/>
  <c r="AT455" i="3"/>
  <c r="AY455" i="3"/>
  <c r="BE455" i="3"/>
  <c r="O455" i="3"/>
  <c r="Z455" i="3"/>
  <c r="AK455" i="3"/>
  <c r="AU455" i="3"/>
  <c r="BF455" i="3"/>
  <c r="Q455" i="3"/>
  <c r="AA455" i="3"/>
  <c r="AL455" i="3"/>
  <c r="AW455" i="3"/>
  <c r="BG455" i="3"/>
  <c r="U455" i="3"/>
  <c r="AP455" i="3"/>
  <c r="V455" i="3"/>
  <c r="AQ455" i="3"/>
  <c r="AE455" i="3"/>
  <c r="AG455" i="3"/>
  <c r="BA455" i="3"/>
  <c r="BB455" i="3"/>
  <c r="W622" i="3"/>
  <c r="AM622" i="3"/>
  <c r="BC622" i="3"/>
  <c r="X622" i="3"/>
  <c r="AN622" i="3"/>
  <c r="BD622" i="3"/>
  <c r="U622" i="3"/>
  <c r="AK622" i="3"/>
  <c r="BA622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P614" i="3"/>
  <c r="AA614" i="3"/>
  <c r="AQ614" i="3"/>
  <c r="BG614" i="3"/>
  <c r="AB614" i="3"/>
  <c r="AR614" i="3"/>
  <c r="BH614" i="3"/>
  <c r="AC614" i="3"/>
  <c r="AS614" i="3"/>
  <c r="BI614" i="3"/>
  <c r="Z614" i="3"/>
  <c r="AP614" i="3"/>
  <c r="BF614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Q612" i="3"/>
  <c r="Y612" i="3"/>
  <c r="AG612" i="3"/>
  <c r="AO612" i="3"/>
  <c r="AW612" i="3"/>
  <c r="BE612" i="3"/>
  <c r="T612" i="3"/>
  <c r="AB612" i="3"/>
  <c r="AJ612" i="3"/>
  <c r="AR612" i="3"/>
  <c r="AZ612" i="3"/>
  <c r="BH612" i="3"/>
  <c r="M612" i="3"/>
  <c r="U612" i="3"/>
  <c r="AC612" i="3"/>
  <c r="AK612" i="3"/>
  <c r="AS612" i="3"/>
  <c r="BA612" i="3"/>
  <c r="BI612" i="3"/>
  <c r="P612" i="3"/>
  <c r="X612" i="3"/>
  <c r="AF612" i="3"/>
  <c r="AN612" i="3"/>
  <c r="AV612" i="3"/>
  <c r="BD612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S610" i="3"/>
  <c r="AA610" i="3"/>
  <c r="AI610" i="3"/>
  <c r="AQ610" i="3"/>
  <c r="AY610" i="3"/>
  <c r="BG610" i="3"/>
  <c r="N610" i="3"/>
  <c r="V610" i="3"/>
  <c r="AD610" i="3"/>
  <c r="AL610" i="3"/>
  <c r="AT610" i="3"/>
  <c r="BB610" i="3"/>
  <c r="O610" i="3"/>
  <c r="W610" i="3"/>
  <c r="AE610" i="3"/>
  <c r="AM610" i="3"/>
  <c r="AU610" i="3"/>
  <c r="BC610" i="3"/>
  <c r="R610" i="3"/>
  <c r="Z610" i="3"/>
  <c r="AH610" i="3"/>
  <c r="AP610" i="3"/>
  <c r="AX610" i="3"/>
  <c r="BF610" i="3"/>
  <c r="N608" i="3"/>
  <c r="R608" i="3"/>
  <c r="V608" i="3"/>
  <c r="Z608" i="3"/>
  <c r="AD608" i="3"/>
  <c r="AH608" i="3"/>
  <c r="AL608" i="3"/>
  <c r="AP608" i="3"/>
  <c r="AT608" i="3"/>
  <c r="AX608" i="3"/>
  <c r="BB608" i="3"/>
  <c r="BF608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M608" i="3"/>
  <c r="U608" i="3"/>
  <c r="AC608" i="3"/>
  <c r="AK608" i="3"/>
  <c r="AS608" i="3"/>
  <c r="Q608" i="3"/>
  <c r="Y608" i="3"/>
  <c r="AG608" i="3"/>
  <c r="AO608" i="3"/>
  <c r="AB608" i="3"/>
  <c r="AR608" i="3"/>
  <c r="BA608" i="3"/>
  <c r="BI608" i="3"/>
  <c r="P608" i="3"/>
  <c r="AF608" i="3"/>
  <c r="AV608" i="3"/>
  <c r="BD608" i="3"/>
  <c r="T608" i="3"/>
  <c r="AJ608" i="3"/>
  <c r="AW608" i="3"/>
  <c r="BE608" i="3"/>
  <c r="X608" i="3"/>
  <c r="AN608" i="3"/>
  <c r="AZ608" i="3"/>
  <c r="BH608" i="3"/>
  <c r="P606" i="3"/>
  <c r="T606" i="3"/>
  <c r="AF606" i="3"/>
  <c r="AJ606" i="3"/>
  <c r="AV606" i="3"/>
  <c r="AZ606" i="3"/>
  <c r="BD606" i="3"/>
  <c r="M606" i="3"/>
  <c r="Q606" i="3"/>
  <c r="U606" i="3"/>
  <c r="AC606" i="3"/>
  <c r="AG606" i="3"/>
  <c r="AK606" i="3"/>
  <c r="AS606" i="3"/>
  <c r="AW606" i="3"/>
  <c r="BA606" i="3"/>
  <c r="BE606" i="3"/>
  <c r="BI606" i="3"/>
  <c r="O606" i="3"/>
  <c r="W606" i="3"/>
  <c r="AE606" i="3"/>
  <c r="AM606" i="3"/>
  <c r="AU606" i="3"/>
  <c r="BC606" i="3"/>
  <c r="S606" i="3"/>
  <c r="AA606" i="3"/>
  <c r="AI606" i="3"/>
  <c r="AQ606" i="3"/>
  <c r="AY606" i="3"/>
  <c r="BG606" i="3"/>
  <c r="N606" i="3"/>
  <c r="AD606" i="3"/>
  <c r="AT606" i="3"/>
  <c r="R606" i="3"/>
  <c r="AH606" i="3"/>
  <c r="AX606" i="3"/>
  <c r="V606" i="3"/>
  <c r="AL606" i="3"/>
  <c r="BB606" i="3"/>
  <c r="Z606" i="3"/>
  <c r="AP606" i="3"/>
  <c r="BF606" i="3"/>
  <c r="P604" i="3"/>
  <c r="T604" i="3"/>
  <c r="X604" i="3"/>
  <c r="AB604" i="3"/>
  <c r="AF604" i="3"/>
  <c r="AJ604" i="3"/>
  <c r="AN604" i="3"/>
  <c r="AR604" i="3"/>
  <c r="AV604" i="3"/>
  <c r="AZ604" i="3"/>
  <c r="BD604" i="3"/>
  <c r="BH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S604" i="3"/>
  <c r="AA604" i="3"/>
  <c r="AI604" i="3"/>
  <c r="AQ604" i="3"/>
  <c r="AY604" i="3"/>
  <c r="BG604" i="3"/>
  <c r="O604" i="3"/>
  <c r="W604" i="3"/>
  <c r="AE604" i="3"/>
  <c r="AM604" i="3"/>
  <c r="AU604" i="3"/>
  <c r="BC604" i="3"/>
  <c r="R604" i="3"/>
  <c r="AH604" i="3"/>
  <c r="AX604" i="3"/>
  <c r="V604" i="3"/>
  <c r="AL604" i="3"/>
  <c r="BB604" i="3"/>
  <c r="Z604" i="3"/>
  <c r="AP604" i="3"/>
  <c r="BF604" i="3"/>
  <c r="N604" i="3"/>
  <c r="AD604" i="3"/>
  <c r="AT604" i="3"/>
  <c r="L595" i="3"/>
  <c r="M472" i="3"/>
  <c r="Q472" i="3"/>
  <c r="U472" i="3"/>
  <c r="Y472" i="3"/>
  <c r="AC472" i="3"/>
  <c r="AG472" i="3"/>
  <c r="AK472" i="3"/>
  <c r="AO472" i="3"/>
  <c r="AS472" i="3"/>
  <c r="AW472" i="3"/>
  <c r="BA472" i="3"/>
  <c r="BE472" i="3"/>
  <c r="BI472" i="3"/>
  <c r="N472" i="3"/>
  <c r="R472" i="3"/>
  <c r="V472" i="3"/>
  <c r="Z472" i="3"/>
  <c r="AD472" i="3"/>
  <c r="AH472" i="3"/>
  <c r="AL472" i="3"/>
  <c r="AP472" i="3"/>
  <c r="AT472" i="3"/>
  <c r="AX472" i="3"/>
  <c r="BB472" i="3"/>
  <c r="BF472" i="3"/>
  <c r="O472" i="3"/>
  <c r="W472" i="3"/>
  <c r="AE472" i="3"/>
  <c r="AM472" i="3"/>
  <c r="AU472" i="3"/>
  <c r="BC472" i="3"/>
  <c r="P472" i="3"/>
  <c r="X472" i="3"/>
  <c r="AF472" i="3"/>
  <c r="AN472" i="3"/>
  <c r="AV472" i="3"/>
  <c r="BD472" i="3"/>
  <c r="AA472" i="3"/>
  <c r="AQ472" i="3"/>
  <c r="BG472" i="3"/>
  <c r="AB472" i="3"/>
  <c r="AR472" i="3"/>
  <c r="BH472" i="3"/>
  <c r="AI472" i="3"/>
  <c r="AJ472" i="3"/>
  <c r="AY472" i="3"/>
  <c r="AZ472" i="3"/>
  <c r="S472" i="3"/>
  <c r="T472" i="3"/>
  <c r="BB633" i="3"/>
  <c r="AL633" i="3"/>
  <c r="V633" i="3"/>
  <c r="BG631" i="3"/>
  <c r="AQ631" i="3"/>
  <c r="AV629" i="3"/>
  <c r="AF629" i="3"/>
  <c r="P629" i="3"/>
  <c r="BA627" i="3"/>
  <c r="AK627" i="3"/>
  <c r="U627" i="3"/>
  <c r="BF625" i="3"/>
  <c r="AP625" i="3"/>
  <c r="AU623" i="3"/>
  <c r="AE623" i="3"/>
  <c r="O623" i="3"/>
  <c r="AX622" i="3"/>
  <c r="AH622" i="3"/>
  <c r="R622" i="3"/>
  <c r="AZ621" i="3"/>
  <c r="AJ621" i="3"/>
  <c r="BC620" i="3"/>
  <c r="AM620" i="3"/>
  <c r="W620" i="3"/>
  <c r="BE619" i="3"/>
  <c r="AO619" i="3"/>
  <c r="AT617" i="3"/>
  <c r="AD617" i="3"/>
  <c r="N617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M631" i="3"/>
  <c r="Q631" i="3"/>
  <c r="U631" i="3"/>
  <c r="Y631" i="3"/>
  <c r="AC631" i="3"/>
  <c r="AG631" i="3"/>
  <c r="AK631" i="3"/>
  <c r="AO631" i="3"/>
  <c r="AS631" i="3"/>
  <c r="AW631" i="3"/>
  <c r="BA631" i="3"/>
  <c r="BE631" i="3"/>
  <c r="BI631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R611" i="3"/>
  <c r="Z611" i="3"/>
  <c r="AH611" i="3"/>
  <c r="AP611" i="3"/>
  <c r="AX611" i="3"/>
  <c r="BF611" i="3"/>
  <c r="M611" i="3"/>
  <c r="U611" i="3"/>
  <c r="AC611" i="3"/>
  <c r="AK611" i="3"/>
  <c r="AS611" i="3"/>
  <c r="BA611" i="3"/>
  <c r="BI611" i="3"/>
  <c r="N611" i="3"/>
  <c r="V611" i="3"/>
  <c r="AD611" i="3"/>
  <c r="AL611" i="3"/>
  <c r="AT611" i="3"/>
  <c r="BB611" i="3"/>
  <c r="Q611" i="3"/>
  <c r="Y611" i="3"/>
  <c r="AG611" i="3"/>
  <c r="AO611" i="3"/>
  <c r="AW611" i="3"/>
  <c r="BE611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M603" i="3"/>
  <c r="U603" i="3"/>
  <c r="AC603" i="3"/>
  <c r="AK603" i="3"/>
  <c r="AS603" i="3"/>
  <c r="BA603" i="3"/>
  <c r="BI603" i="3"/>
  <c r="Q603" i="3"/>
  <c r="Y603" i="3"/>
  <c r="AG603" i="3"/>
  <c r="AO603" i="3"/>
  <c r="AW603" i="3"/>
  <c r="BE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N461" i="3"/>
  <c r="R461" i="3"/>
  <c r="V461" i="3"/>
  <c r="Z461" i="3"/>
  <c r="AD461" i="3"/>
  <c r="P461" i="3"/>
  <c r="U461" i="3"/>
  <c r="Q461" i="3"/>
  <c r="W461" i="3"/>
  <c r="AB461" i="3"/>
  <c r="AG461" i="3"/>
  <c r="AK461" i="3"/>
  <c r="AO461" i="3"/>
  <c r="AS461" i="3"/>
  <c r="AW461" i="3"/>
  <c r="BA461" i="3"/>
  <c r="BE461" i="3"/>
  <c r="BI461" i="3"/>
  <c r="M461" i="3"/>
  <c r="X461" i="3"/>
  <c r="AE461" i="3"/>
  <c r="AJ461" i="3"/>
  <c r="AP461" i="3"/>
  <c r="AU461" i="3"/>
  <c r="AZ461" i="3"/>
  <c r="BF461" i="3"/>
  <c r="O461" i="3"/>
  <c r="Y461" i="3"/>
  <c r="AF461" i="3"/>
  <c r="AL461" i="3"/>
  <c r="AQ461" i="3"/>
  <c r="AV461" i="3"/>
  <c r="BB461" i="3"/>
  <c r="BG461" i="3"/>
  <c r="S461" i="3"/>
  <c r="AH461" i="3"/>
  <c r="AR461" i="3"/>
  <c r="BC461" i="3"/>
  <c r="T461" i="3"/>
  <c r="AI461" i="3"/>
  <c r="AT461" i="3"/>
  <c r="BD461" i="3"/>
  <c r="AM461" i="3"/>
  <c r="BH461" i="3"/>
  <c r="AN461" i="3"/>
  <c r="AX461" i="3"/>
  <c r="AY461" i="3"/>
  <c r="AA461" i="3"/>
  <c r="AC461" i="3"/>
  <c r="L632" i="3"/>
  <c r="Z632" i="3" s="1"/>
  <c r="L630" i="3"/>
  <c r="AH630" i="3" s="1"/>
  <c r="L628" i="3"/>
  <c r="BC628" i="3" s="1"/>
  <c r="L626" i="3"/>
  <c r="AB626" i="3" s="1"/>
  <c r="L624" i="3"/>
  <c r="N624" i="3" s="1"/>
  <c r="L618" i="3"/>
  <c r="AV618" i="3" s="1"/>
  <c r="L616" i="3"/>
  <c r="R616" i="3" s="1"/>
  <c r="L602" i="3"/>
  <c r="P602" i="3" s="1"/>
  <c r="K598" i="3"/>
  <c r="O505" i="3"/>
  <c r="S505" i="3"/>
  <c r="W505" i="3"/>
  <c r="AA505" i="3"/>
  <c r="AE505" i="3"/>
  <c r="AI505" i="3"/>
  <c r="AM505" i="3"/>
  <c r="AQ505" i="3"/>
  <c r="AU505" i="3"/>
  <c r="AY505" i="3"/>
  <c r="BC505" i="3"/>
  <c r="BG505" i="3"/>
  <c r="Q505" i="3"/>
  <c r="V505" i="3"/>
  <c r="AB505" i="3"/>
  <c r="AG505" i="3"/>
  <c r="AL505" i="3"/>
  <c r="AR505" i="3"/>
  <c r="AW505" i="3"/>
  <c r="BB505" i="3"/>
  <c r="BH505" i="3"/>
  <c r="M505" i="3"/>
  <c r="R505" i="3"/>
  <c r="X505" i="3"/>
  <c r="AC505" i="3"/>
  <c r="AH505" i="3"/>
  <c r="AN505" i="3"/>
  <c r="AS505" i="3"/>
  <c r="AX505" i="3"/>
  <c r="BD505" i="3"/>
  <c r="BI505" i="3"/>
  <c r="N505" i="3"/>
  <c r="Y505" i="3"/>
  <c r="AJ505" i="3"/>
  <c r="AT505" i="3"/>
  <c r="BE505" i="3"/>
  <c r="P505" i="3"/>
  <c r="Z505" i="3"/>
  <c r="AK505" i="3"/>
  <c r="AV505" i="3"/>
  <c r="BF505" i="3"/>
  <c r="T505" i="3"/>
  <c r="AO505" i="3"/>
  <c r="U505" i="3"/>
  <c r="AP505" i="3"/>
  <c r="AD505" i="3"/>
  <c r="AZ505" i="3"/>
  <c r="AF505" i="3"/>
  <c r="BA505" i="3"/>
  <c r="AX633" i="3"/>
  <c r="AH633" i="3"/>
  <c r="BA632" i="3"/>
  <c r="BC631" i="3"/>
  <c r="AM631" i="3"/>
  <c r="W631" i="3"/>
  <c r="BH629" i="3"/>
  <c r="AR629" i="3"/>
  <c r="AB629" i="3"/>
  <c r="AW627" i="3"/>
  <c r="AG627" i="3"/>
  <c r="Q627" i="3"/>
  <c r="AZ626" i="3"/>
  <c r="AJ626" i="3"/>
  <c r="T626" i="3"/>
  <c r="BB625" i="3"/>
  <c r="AL625" i="3"/>
  <c r="V625" i="3"/>
  <c r="BG623" i="3"/>
  <c r="AQ623" i="3"/>
  <c r="AA623" i="3"/>
  <c r="AT622" i="3"/>
  <c r="AD622" i="3"/>
  <c r="N622" i="3"/>
  <c r="AV621" i="3"/>
  <c r="AF621" i="3"/>
  <c r="P621" i="3"/>
  <c r="BK621" i="3" s="1"/>
  <c r="AY620" i="3"/>
  <c r="AI620" i="3"/>
  <c r="S620" i="3"/>
  <c r="BA619" i="3"/>
  <c r="AK619" i="3"/>
  <c r="U619" i="3"/>
  <c r="BF617" i="3"/>
  <c r="AP617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M609" i="3"/>
  <c r="Q609" i="3"/>
  <c r="U609" i="3"/>
  <c r="Y609" i="3"/>
  <c r="AC609" i="3"/>
  <c r="AG609" i="3"/>
  <c r="AK609" i="3"/>
  <c r="AO609" i="3"/>
  <c r="AS609" i="3"/>
  <c r="AW609" i="3"/>
  <c r="BA609" i="3"/>
  <c r="BE609" i="3"/>
  <c r="BI609" i="3"/>
  <c r="N609" i="3"/>
  <c r="R609" i="3"/>
  <c r="V609" i="3"/>
  <c r="Z609" i="3"/>
  <c r="AD609" i="3"/>
  <c r="AH609" i="3"/>
  <c r="AL609" i="3"/>
  <c r="AP609" i="3"/>
  <c r="AT609" i="3"/>
  <c r="AX609" i="3"/>
  <c r="BB609" i="3"/>
  <c r="BF609" i="3"/>
  <c r="T609" i="3"/>
  <c r="AB609" i="3"/>
  <c r="AJ609" i="3"/>
  <c r="AR609" i="3"/>
  <c r="AZ609" i="3"/>
  <c r="BH609" i="3"/>
  <c r="O609" i="3"/>
  <c r="W609" i="3"/>
  <c r="AE609" i="3"/>
  <c r="AM609" i="3"/>
  <c r="AU609" i="3"/>
  <c r="BC609" i="3"/>
  <c r="P609" i="3"/>
  <c r="X609" i="3"/>
  <c r="AF609" i="3"/>
  <c r="AN609" i="3"/>
  <c r="AV609" i="3"/>
  <c r="BD609" i="3"/>
  <c r="S609" i="3"/>
  <c r="AA609" i="3"/>
  <c r="AI609" i="3"/>
  <c r="AQ609" i="3"/>
  <c r="AY609" i="3"/>
  <c r="BG609" i="3"/>
  <c r="AT633" i="3"/>
  <c r="AD633" i="3"/>
  <c r="N633" i="3"/>
  <c r="AY631" i="3"/>
  <c r="AI631" i="3"/>
  <c r="S631" i="3"/>
  <c r="BB630" i="3"/>
  <c r="BD629" i="3"/>
  <c r="AN629" i="3"/>
  <c r="X629" i="3"/>
  <c r="AA628" i="3"/>
  <c r="BI627" i="3"/>
  <c r="AS627" i="3"/>
  <c r="AC627" i="3"/>
  <c r="M627" i="3"/>
  <c r="AV626" i="3"/>
  <c r="AF626" i="3"/>
  <c r="P626" i="3"/>
  <c r="AX625" i="3"/>
  <c r="AH625" i="3"/>
  <c r="R625" i="3"/>
  <c r="BA624" i="3"/>
  <c r="BC623" i="3"/>
  <c r="AM623" i="3"/>
  <c r="W623" i="3"/>
  <c r="BF622" i="3"/>
  <c r="AP622" i="3"/>
  <c r="Z622" i="3"/>
  <c r="BH621" i="3"/>
  <c r="AR621" i="3"/>
  <c r="AB621" i="3"/>
  <c r="AU620" i="3"/>
  <c r="AE620" i="3"/>
  <c r="O620" i="3"/>
  <c r="AW619" i="3"/>
  <c r="AG619" i="3"/>
  <c r="Q619" i="3"/>
  <c r="BB617" i="3"/>
  <c r="AL617" i="3"/>
  <c r="V617" i="3"/>
  <c r="BE616" i="3"/>
  <c r="AO616" i="3"/>
  <c r="K595" i="3"/>
  <c r="L563" i="3"/>
  <c r="K563" i="3"/>
  <c r="L561" i="3"/>
  <c r="K561" i="3"/>
  <c r="L559" i="3"/>
  <c r="K559" i="3"/>
  <c r="L557" i="3"/>
  <c r="K557" i="3"/>
  <c r="L555" i="3"/>
  <c r="K555" i="3"/>
  <c r="L553" i="3"/>
  <c r="K553" i="3"/>
  <c r="L551" i="3"/>
  <c r="K551" i="3"/>
  <c r="L549" i="3"/>
  <c r="K549" i="3"/>
  <c r="L547" i="3"/>
  <c r="K547" i="3"/>
  <c r="L542" i="3"/>
  <c r="AA542" i="3" s="1"/>
  <c r="K538" i="3"/>
  <c r="K531" i="3"/>
  <c r="L526" i="3"/>
  <c r="X526" i="3" s="1"/>
  <c r="K522" i="3"/>
  <c r="K515" i="3"/>
  <c r="L512" i="3"/>
  <c r="W512" i="3" s="1"/>
  <c r="L510" i="3"/>
  <c r="S510" i="3" s="1"/>
  <c r="K508" i="3"/>
  <c r="K506" i="3"/>
  <c r="L503" i="3"/>
  <c r="S503" i="3" s="1"/>
  <c r="K501" i="3"/>
  <c r="K499" i="3"/>
  <c r="L496" i="3"/>
  <c r="T496" i="3" s="1"/>
  <c r="L494" i="3"/>
  <c r="N494" i="3" s="1"/>
  <c r="K492" i="3"/>
  <c r="K490" i="3"/>
  <c r="K485" i="3"/>
  <c r="K483" i="3"/>
  <c r="L480" i="3"/>
  <c r="M480" i="3" s="1"/>
  <c r="L478" i="3"/>
  <c r="AA478" i="3" s="1"/>
  <c r="L475" i="3"/>
  <c r="W475" i="3" s="1"/>
  <c r="K473" i="3"/>
  <c r="L470" i="3"/>
  <c r="W470" i="3" s="1"/>
  <c r="L467" i="3"/>
  <c r="Z467" i="3" s="1"/>
  <c r="K465" i="3"/>
  <c r="K463" i="3"/>
  <c r="L538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N527" i="3"/>
  <c r="S527" i="3"/>
  <c r="Y527" i="3"/>
  <c r="AD527" i="3"/>
  <c r="AI527" i="3"/>
  <c r="AO527" i="3"/>
  <c r="AT527" i="3"/>
  <c r="AY527" i="3"/>
  <c r="BE527" i="3"/>
  <c r="O527" i="3"/>
  <c r="U527" i="3"/>
  <c r="Z527" i="3"/>
  <c r="AE527" i="3"/>
  <c r="AK527" i="3"/>
  <c r="AP527" i="3"/>
  <c r="AU527" i="3"/>
  <c r="BA527" i="3"/>
  <c r="BF527" i="3"/>
  <c r="V527" i="3"/>
  <c r="AG527" i="3"/>
  <c r="AQ527" i="3"/>
  <c r="BB527" i="3"/>
  <c r="M527" i="3"/>
  <c r="W527" i="3"/>
  <c r="AH527" i="3"/>
  <c r="AS527" i="3"/>
  <c r="BC527" i="3"/>
  <c r="AC527" i="3"/>
  <c r="AX527" i="3"/>
  <c r="Q527" i="3"/>
  <c r="AL527" i="3"/>
  <c r="BG527" i="3"/>
  <c r="R527" i="3"/>
  <c r="AM527" i="3"/>
  <c r="BI527" i="3"/>
  <c r="AA527" i="3"/>
  <c r="AW527" i="3"/>
  <c r="L522" i="3"/>
  <c r="L515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Q513" i="3"/>
  <c r="V513" i="3"/>
  <c r="AA513" i="3"/>
  <c r="AG513" i="3"/>
  <c r="AL513" i="3"/>
  <c r="AQ513" i="3"/>
  <c r="AW513" i="3"/>
  <c r="BB513" i="3"/>
  <c r="BG513" i="3"/>
  <c r="M513" i="3"/>
  <c r="R513" i="3"/>
  <c r="W513" i="3"/>
  <c r="AC513" i="3"/>
  <c r="AH513" i="3"/>
  <c r="AM513" i="3"/>
  <c r="AS513" i="3"/>
  <c r="AX513" i="3"/>
  <c r="BC513" i="3"/>
  <c r="BI513" i="3"/>
  <c r="N513" i="3"/>
  <c r="Y513" i="3"/>
  <c r="AI513" i="3"/>
  <c r="AT513" i="3"/>
  <c r="BE513" i="3"/>
  <c r="O513" i="3"/>
  <c r="Z513" i="3"/>
  <c r="AK513" i="3"/>
  <c r="AU513" i="3"/>
  <c r="BF513" i="3"/>
  <c r="S513" i="3"/>
  <c r="AD513" i="3"/>
  <c r="AO513" i="3"/>
  <c r="AY513" i="3"/>
  <c r="AE513" i="3"/>
  <c r="AP513" i="3"/>
  <c r="BA513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P511" i="3"/>
  <c r="T511" i="3"/>
  <c r="X511" i="3"/>
  <c r="AB511" i="3"/>
  <c r="AF511" i="3"/>
  <c r="AJ511" i="3"/>
  <c r="AN511" i="3"/>
  <c r="AR511" i="3"/>
  <c r="AV511" i="3"/>
  <c r="AZ511" i="3"/>
  <c r="BD511" i="3"/>
  <c r="BH511" i="3"/>
  <c r="M511" i="3"/>
  <c r="U511" i="3"/>
  <c r="AC511" i="3"/>
  <c r="AK511" i="3"/>
  <c r="AS511" i="3"/>
  <c r="BA511" i="3"/>
  <c r="BI511" i="3"/>
  <c r="N511" i="3"/>
  <c r="V511" i="3"/>
  <c r="AD511" i="3"/>
  <c r="AL511" i="3"/>
  <c r="AT511" i="3"/>
  <c r="BB511" i="3"/>
  <c r="Y511" i="3"/>
  <c r="AO511" i="3"/>
  <c r="BE511" i="3"/>
  <c r="Z511" i="3"/>
  <c r="AP511" i="3"/>
  <c r="BF511" i="3"/>
  <c r="Q511" i="3"/>
  <c r="AG511" i="3"/>
  <c r="AW511" i="3"/>
  <c r="AH511" i="3"/>
  <c r="AX511" i="3"/>
  <c r="R511" i="3"/>
  <c r="L508" i="3"/>
  <c r="L506" i="3"/>
  <c r="L499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P497" i="3"/>
  <c r="V497" i="3"/>
  <c r="AA497" i="3"/>
  <c r="AF497" i="3"/>
  <c r="AL497" i="3"/>
  <c r="AQ497" i="3"/>
  <c r="AV497" i="3"/>
  <c r="BB497" i="3"/>
  <c r="BG497" i="3"/>
  <c r="S497" i="3"/>
  <c r="Z497" i="3"/>
  <c r="AH497" i="3"/>
  <c r="AN497" i="3"/>
  <c r="AU497" i="3"/>
  <c r="BC497" i="3"/>
  <c r="N497" i="3"/>
  <c r="T497" i="3"/>
  <c r="AB497" i="3"/>
  <c r="AI497" i="3"/>
  <c r="AP497" i="3"/>
  <c r="AX497" i="3"/>
  <c r="BD497" i="3"/>
  <c r="W497" i="3"/>
  <c r="AJ497" i="3"/>
  <c r="AY497" i="3"/>
  <c r="X497" i="3"/>
  <c r="AM497" i="3"/>
  <c r="AZ497" i="3"/>
  <c r="O497" i="3"/>
  <c r="AR497" i="3"/>
  <c r="R497" i="3"/>
  <c r="AT497" i="3"/>
  <c r="AD497" i="3"/>
  <c r="BF497" i="3"/>
  <c r="AE497" i="3"/>
  <c r="BH497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Q495" i="3"/>
  <c r="V495" i="3"/>
  <c r="AB495" i="3"/>
  <c r="AG495" i="3"/>
  <c r="AL495" i="3"/>
  <c r="AR495" i="3"/>
  <c r="AW495" i="3"/>
  <c r="BB495" i="3"/>
  <c r="BH495" i="3"/>
  <c r="N495" i="3"/>
  <c r="U495" i="3"/>
  <c r="AC495" i="3"/>
  <c r="AJ495" i="3"/>
  <c r="AP495" i="3"/>
  <c r="AX495" i="3"/>
  <c r="BE495" i="3"/>
  <c r="P495" i="3"/>
  <c r="X495" i="3"/>
  <c r="AD495" i="3"/>
  <c r="AK495" i="3"/>
  <c r="AS495" i="3"/>
  <c r="AZ495" i="3"/>
  <c r="BF495" i="3"/>
  <c r="Y495" i="3"/>
  <c r="AN495" i="3"/>
  <c r="BA495" i="3"/>
  <c r="M495" i="3"/>
  <c r="Z495" i="3"/>
  <c r="AO495" i="3"/>
  <c r="BD495" i="3"/>
  <c r="AF495" i="3"/>
  <c r="BI495" i="3"/>
  <c r="AH495" i="3"/>
  <c r="R495" i="3"/>
  <c r="AT495" i="3"/>
  <c r="T495" i="3"/>
  <c r="AV495" i="3"/>
  <c r="L492" i="3"/>
  <c r="L490" i="3"/>
  <c r="L483" i="3"/>
  <c r="N481" i="3"/>
  <c r="R481" i="3"/>
  <c r="V481" i="3"/>
  <c r="Z481" i="3"/>
  <c r="AD481" i="3"/>
  <c r="AH481" i="3"/>
  <c r="AL481" i="3"/>
  <c r="AP481" i="3"/>
  <c r="AT481" i="3"/>
  <c r="AX481" i="3"/>
  <c r="O481" i="3"/>
  <c r="S481" i="3"/>
  <c r="W481" i="3"/>
  <c r="AA481" i="3"/>
  <c r="AE481" i="3"/>
  <c r="AI481" i="3"/>
  <c r="AM481" i="3"/>
  <c r="AQ481" i="3"/>
  <c r="AU481" i="3"/>
  <c r="AY481" i="3"/>
  <c r="BC481" i="3"/>
  <c r="BG481" i="3"/>
  <c r="P481" i="3"/>
  <c r="X481" i="3"/>
  <c r="AF481" i="3"/>
  <c r="AN481" i="3"/>
  <c r="AV481" i="3"/>
  <c r="BB481" i="3"/>
  <c r="BH481" i="3"/>
  <c r="Q481" i="3"/>
  <c r="AB481" i="3"/>
  <c r="AK481" i="3"/>
  <c r="AW481" i="3"/>
  <c r="BE481" i="3"/>
  <c r="T481" i="3"/>
  <c r="AC481" i="3"/>
  <c r="AO481" i="3"/>
  <c r="AZ481" i="3"/>
  <c r="BF481" i="3"/>
  <c r="AG481" i="3"/>
  <c r="BA481" i="3"/>
  <c r="M481" i="3"/>
  <c r="AJ481" i="3"/>
  <c r="BD481" i="3"/>
  <c r="AR481" i="3"/>
  <c r="AS481" i="3"/>
  <c r="U481" i="3"/>
  <c r="Y481" i="3"/>
  <c r="BI481" i="3"/>
  <c r="M476" i="3"/>
  <c r="Q476" i="3"/>
  <c r="U476" i="3"/>
  <c r="Y476" i="3"/>
  <c r="AC476" i="3"/>
  <c r="AG476" i="3"/>
  <c r="AK476" i="3"/>
  <c r="AO476" i="3"/>
  <c r="AS476" i="3"/>
  <c r="AW476" i="3"/>
  <c r="BA476" i="3"/>
  <c r="BE476" i="3"/>
  <c r="BI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O476" i="3"/>
  <c r="W476" i="3"/>
  <c r="AE476" i="3"/>
  <c r="AM476" i="3"/>
  <c r="AU476" i="3"/>
  <c r="BC476" i="3"/>
  <c r="P476" i="3"/>
  <c r="X476" i="3"/>
  <c r="AF476" i="3"/>
  <c r="AN476" i="3"/>
  <c r="AV476" i="3"/>
  <c r="BD476" i="3"/>
  <c r="AA476" i="3"/>
  <c r="AQ476" i="3"/>
  <c r="BG476" i="3"/>
  <c r="AB476" i="3"/>
  <c r="AR476" i="3"/>
  <c r="BH476" i="3"/>
  <c r="AI476" i="3"/>
  <c r="AJ476" i="3"/>
  <c r="AY476" i="3"/>
  <c r="AZ476" i="3"/>
  <c r="S476" i="3"/>
  <c r="T476" i="3"/>
  <c r="M468" i="3"/>
  <c r="Q468" i="3"/>
  <c r="U468" i="3"/>
  <c r="Y468" i="3"/>
  <c r="AC468" i="3"/>
  <c r="AG468" i="3"/>
  <c r="AK468" i="3"/>
  <c r="AO468" i="3"/>
  <c r="AS468" i="3"/>
  <c r="AW468" i="3"/>
  <c r="BA468" i="3"/>
  <c r="BE468" i="3"/>
  <c r="BI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S468" i="3"/>
  <c r="AA468" i="3"/>
  <c r="AI468" i="3"/>
  <c r="AQ468" i="3"/>
  <c r="AY468" i="3"/>
  <c r="BG468" i="3"/>
  <c r="T468" i="3"/>
  <c r="AB468" i="3"/>
  <c r="AJ468" i="3"/>
  <c r="AR468" i="3"/>
  <c r="AZ468" i="3"/>
  <c r="BH468" i="3"/>
  <c r="O468" i="3"/>
  <c r="AE468" i="3"/>
  <c r="AU468" i="3"/>
  <c r="P468" i="3"/>
  <c r="AF468" i="3"/>
  <c r="AV468" i="3"/>
  <c r="W468" i="3"/>
  <c r="BC468" i="3"/>
  <c r="X468" i="3"/>
  <c r="BD468" i="3"/>
  <c r="AM468" i="3"/>
  <c r="AN468" i="3"/>
  <c r="L463" i="3"/>
  <c r="L598" i="3"/>
  <c r="L594" i="3"/>
  <c r="K594" i="3"/>
  <c r="L592" i="3"/>
  <c r="K592" i="3"/>
  <c r="L590" i="3"/>
  <c r="K590" i="3"/>
  <c r="L588" i="3"/>
  <c r="K588" i="3"/>
  <c r="L586" i="3"/>
  <c r="K586" i="3"/>
  <c r="L584" i="3"/>
  <c r="K584" i="3"/>
  <c r="L582" i="3"/>
  <c r="K582" i="3"/>
  <c r="L580" i="3"/>
  <c r="K580" i="3"/>
  <c r="L578" i="3"/>
  <c r="K578" i="3"/>
  <c r="L576" i="3"/>
  <c r="K576" i="3"/>
  <c r="L574" i="3"/>
  <c r="K574" i="3"/>
  <c r="L572" i="3"/>
  <c r="K572" i="3"/>
  <c r="L570" i="3"/>
  <c r="K570" i="3"/>
  <c r="L568" i="3"/>
  <c r="K568" i="3"/>
  <c r="L566" i="3"/>
  <c r="K566" i="3"/>
  <c r="L564" i="3"/>
  <c r="K564" i="3"/>
  <c r="L562" i="3"/>
  <c r="K562" i="3"/>
  <c r="L560" i="3"/>
  <c r="K560" i="3"/>
  <c r="L558" i="3"/>
  <c r="K558" i="3"/>
  <c r="L556" i="3"/>
  <c r="K556" i="3"/>
  <c r="L554" i="3"/>
  <c r="K554" i="3"/>
  <c r="L552" i="3"/>
  <c r="K552" i="3"/>
  <c r="L550" i="3"/>
  <c r="K550" i="3"/>
  <c r="L548" i="3"/>
  <c r="K548" i="3"/>
  <c r="K546" i="3"/>
  <c r="K539" i="3"/>
  <c r="L534" i="3"/>
  <c r="AP534" i="3" s="1"/>
  <c r="K530" i="3"/>
  <c r="K523" i="3"/>
  <c r="L518" i="3"/>
  <c r="X518" i="3" s="1"/>
  <c r="K516" i="3"/>
  <c r="K514" i="3"/>
  <c r="K509" i="3"/>
  <c r="K507" i="3"/>
  <c r="L504" i="3"/>
  <c r="W504" i="3" s="1"/>
  <c r="L502" i="3"/>
  <c r="Q502" i="3" s="1"/>
  <c r="K500" i="3"/>
  <c r="K498" i="3"/>
  <c r="K493" i="3"/>
  <c r="K491" i="3"/>
  <c r="L488" i="3"/>
  <c r="X488" i="3" s="1"/>
  <c r="L486" i="3"/>
  <c r="W486" i="3" s="1"/>
  <c r="K484" i="3"/>
  <c r="K482" i="3"/>
  <c r="L479" i="3"/>
  <c r="Z479" i="3" s="1"/>
  <c r="K477" i="3"/>
  <c r="L474" i="3"/>
  <c r="W474" i="3" s="1"/>
  <c r="L471" i="3"/>
  <c r="N471" i="3" s="1"/>
  <c r="K469" i="3"/>
  <c r="L466" i="3"/>
  <c r="X466" i="3" s="1"/>
  <c r="K464" i="3"/>
  <c r="K462" i="3"/>
  <c r="BK620" i="3"/>
  <c r="BJ612" i="3"/>
  <c r="BM612" i="3"/>
  <c r="BL612" i="3"/>
  <c r="BN611" i="3"/>
  <c r="BJ610" i="3"/>
  <c r="BM610" i="3"/>
  <c r="BL610" i="3"/>
  <c r="BN610" i="3"/>
  <c r="BJ608" i="3"/>
  <c r="BM608" i="3"/>
  <c r="BL608" i="3"/>
  <c r="BN608" i="3"/>
  <c r="BL607" i="3"/>
  <c r="BJ607" i="3"/>
  <c r="BN607" i="3"/>
  <c r="BK607" i="3"/>
  <c r="BK612" i="3"/>
  <c r="BK610" i="3"/>
  <c r="BK608" i="3"/>
  <c r="BN606" i="3"/>
  <c r="BN604" i="3"/>
  <c r="BK603" i="3"/>
  <c r="K600" i="3"/>
  <c r="K596" i="3"/>
  <c r="L593" i="3"/>
  <c r="K593" i="3"/>
  <c r="L591" i="3"/>
  <c r="K591" i="3"/>
  <c r="L589" i="3"/>
  <c r="K589" i="3"/>
  <c r="L587" i="3"/>
  <c r="K587" i="3"/>
  <c r="L585" i="3"/>
  <c r="K585" i="3"/>
  <c r="L583" i="3"/>
  <c r="K583" i="3"/>
  <c r="L581" i="3"/>
  <c r="K581" i="3"/>
  <c r="L579" i="3"/>
  <c r="K579" i="3"/>
  <c r="L577" i="3"/>
  <c r="K577" i="3"/>
  <c r="L575" i="3"/>
  <c r="K575" i="3"/>
  <c r="L573" i="3"/>
  <c r="K573" i="3"/>
  <c r="L571" i="3"/>
  <c r="K571" i="3"/>
  <c r="L569" i="3"/>
  <c r="K569" i="3"/>
  <c r="L567" i="3"/>
  <c r="K567" i="3"/>
  <c r="L565" i="3"/>
  <c r="K565" i="3"/>
  <c r="L540" i="3"/>
  <c r="L535" i="3"/>
  <c r="L524" i="3"/>
  <c r="L519" i="3"/>
  <c r="K601" i="3"/>
  <c r="K597" i="3"/>
  <c r="L536" i="3"/>
  <c r="L531" i="3"/>
  <c r="L520" i="3"/>
  <c r="L543" i="3"/>
  <c r="L532" i="3"/>
  <c r="K544" i="3"/>
  <c r="K540" i="3"/>
  <c r="K536" i="3"/>
  <c r="K532" i="3"/>
  <c r="K528" i="3"/>
  <c r="K524" i="3"/>
  <c r="K520" i="3"/>
  <c r="K545" i="3"/>
  <c r="K541" i="3"/>
  <c r="K537" i="3"/>
  <c r="K533" i="3"/>
  <c r="K529" i="3"/>
  <c r="K525" i="3"/>
  <c r="K521" i="3"/>
  <c r="K517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L288" i="3" s="1"/>
  <c r="E289" i="3"/>
  <c r="F289" i="3"/>
  <c r="G289" i="3"/>
  <c r="H289" i="3"/>
  <c r="I289" i="3"/>
  <c r="J289" i="3"/>
  <c r="E290" i="3"/>
  <c r="F290" i="3"/>
  <c r="G290" i="3"/>
  <c r="H290" i="3"/>
  <c r="I290" i="3"/>
  <c r="J290" i="3"/>
  <c r="L290" i="3" s="1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L448" i="3" l="1"/>
  <c r="L370" i="3"/>
  <c r="L314" i="3"/>
  <c r="L310" i="3"/>
  <c r="L298" i="3"/>
  <c r="K294" i="3"/>
  <c r="AS616" i="3"/>
  <c r="O628" i="3"/>
  <c r="BK505" i="3"/>
  <c r="AQ628" i="3"/>
  <c r="BI616" i="3"/>
  <c r="AE628" i="3"/>
  <c r="BK635" i="3"/>
  <c r="BM635" i="3"/>
  <c r="BI466" i="3"/>
  <c r="BG628" i="3"/>
  <c r="BK609" i="3"/>
  <c r="BN609" i="3"/>
  <c r="AU628" i="3"/>
  <c r="L358" i="3"/>
  <c r="AS466" i="3"/>
  <c r="Q632" i="3"/>
  <c r="BJ609" i="3"/>
  <c r="BL609" i="3"/>
  <c r="Y624" i="3"/>
  <c r="BD605" i="3"/>
  <c r="AJ605" i="3"/>
  <c r="P605" i="3"/>
  <c r="AK605" i="3"/>
  <c r="BE605" i="3"/>
  <c r="Y605" i="3"/>
  <c r="AY605" i="3"/>
  <c r="AI605" i="3"/>
  <c r="S605" i="3"/>
  <c r="AX605" i="3"/>
  <c r="AH605" i="3"/>
  <c r="R605" i="3"/>
  <c r="AL613" i="3"/>
  <c r="BG613" i="3"/>
  <c r="AA613" i="3"/>
  <c r="AP613" i="3"/>
  <c r="BC613" i="3"/>
  <c r="W613" i="3"/>
  <c r="BA613" i="3"/>
  <c r="AK613" i="3"/>
  <c r="U613" i="3"/>
  <c r="BD613" i="3"/>
  <c r="AN613" i="3"/>
  <c r="X613" i="3"/>
  <c r="T456" i="3"/>
  <c r="AE456" i="3"/>
  <c r="AA456" i="3"/>
  <c r="AJ456" i="3"/>
  <c r="BD456" i="3"/>
  <c r="AI456" i="3"/>
  <c r="M456" i="3"/>
  <c r="AR456" i="3"/>
  <c r="W456" i="3"/>
  <c r="AX456" i="3"/>
  <c r="AH456" i="3"/>
  <c r="R456" i="3"/>
  <c r="T460" i="3"/>
  <c r="AD460" i="3"/>
  <c r="AT460" i="3"/>
  <c r="BD460" i="3"/>
  <c r="M460" i="3"/>
  <c r="AR460" i="3"/>
  <c r="V460" i="3"/>
  <c r="AV460" i="3"/>
  <c r="Z460" i="3"/>
  <c r="BC460" i="3"/>
  <c r="AM460" i="3"/>
  <c r="W460" i="3"/>
  <c r="AN621" i="3"/>
  <c r="AD625" i="3"/>
  <c r="AN599" i="3"/>
  <c r="T599" i="3"/>
  <c r="BH599" i="3"/>
  <c r="AW599" i="3"/>
  <c r="Q599" i="3"/>
  <c r="AK599" i="3"/>
  <c r="BG599" i="3"/>
  <c r="AQ599" i="3"/>
  <c r="AA599" i="3"/>
  <c r="BF599" i="3"/>
  <c r="AP599" i="3"/>
  <c r="Z599" i="3"/>
  <c r="Z625" i="3"/>
  <c r="BL635" i="3"/>
  <c r="AA466" i="3"/>
  <c r="AV466" i="3"/>
  <c r="BL497" i="3"/>
  <c r="U624" i="3"/>
  <c r="AG632" i="3"/>
  <c r="AO624" i="3"/>
  <c r="U632" i="3"/>
  <c r="BH605" i="3"/>
  <c r="AN605" i="3"/>
  <c r="T605" i="3"/>
  <c r="BI605" i="3"/>
  <c r="AC605" i="3"/>
  <c r="AW605" i="3"/>
  <c r="Q605" i="3"/>
  <c r="AU605" i="3"/>
  <c r="AE605" i="3"/>
  <c r="O605" i="3"/>
  <c r="AT605" i="3"/>
  <c r="AD605" i="3"/>
  <c r="N605" i="3"/>
  <c r="AD613" i="3"/>
  <c r="AY613" i="3"/>
  <c r="S613" i="3"/>
  <c r="AH613" i="3"/>
  <c r="AU613" i="3"/>
  <c r="O613" i="3"/>
  <c r="AW613" i="3"/>
  <c r="AG613" i="3"/>
  <c r="Q613" i="3"/>
  <c r="AZ613" i="3"/>
  <c r="AJ613" i="3"/>
  <c r="T613" i="3"/>
  <c r="AQ456" i="3"/>
  <c r="BA456" i="3"/>
  <c r="BG456" i="3"/>
  <c r="P456" i="3"/>
  <c r="Y456" i="3"/>
  <c r="AY456" i="3"/>
  <c r="AC456" i="3"/>
  <c r="BH456" i="3"/>
  <c r="AM456" i="3"/>
  <c r="Q456" i="3"/>
  <c r="AT456" i="3"/>
  <c r="AD456" i="3"/>
  <c r="N456" i="3"/>
  <c r="BI460" i="3"/>
  <c r="AX460" i="3"/>
  <c r="AJ460" i="3"/>
  <c r="AS460" i="3"/>
  <c r="BH460" i="3"/>
  <c r="AL460" i="3"/>
  <c r="Q460" i="3"/>
  <c r="AP460" i="3"/>
  <c r="U460" i="3"/>
  <c r="AY460" i="3"/>
  <c r="AI460" i="3"/>
  <c r="S460" i="3"/>
  <c r="BD621" i="3"/>
  <c r="X599" i="3"/>
  <c r="AV599" i="3"/>
  <c r="AR599" i="3"/>
  <c r="AO599" i="3"/>
  <c r="BI599" i="3"/>
  <c r="AC599" i="3"/>
  <c r="BC599" i="3"/>
  <c r="AM599" i="3"/>
  <c r="W599" i="3"/>
  <c r="BB599" i="3"/>
  <c r="AL599" i="3"/>
  <c r="V599" i="3"/>
  <c r="AA620" i="3"/>
  <c r="L287" i="3"/>
  <c r="K287" i="3"/>
  <c r="BC466" i="3"/>
  <c r="AF466" i="3"/>
  <c r="AK624" i="3"/>
  <c r="AW632" i="3"/>
  <c r="BE624" i="3"/>
  <c r="AK632" i="3"/>
  <c r="BJ611" i="3"/>
  <c r="BK611" i="3"/>
  <c r="BL611" i="3"/>
  <c r="AR605" i="3"/>
  <c r="X605" i="3"/>
  <c r="AV605" i="3"/>
  <c r="BA605" i="3"/>
  <c r="U605" i="3"/>
  <c r="AO605" i="3"/>
  <c r="BG605" i="3"/>
  <c r="AQ605" i="3"/>
  <c r="AA605" i="3"/>
  <c r="BF605" i="3"/>
  <c r="AP605" i="3"/>
  <c r="BB613" i="3"/>
  <c r="V613" i="3"/>
  <c r="AQ613" i="3"/>
  <c r="BF613" i="3"/>
  <c r="Z613" i="3"/>
  <c r="AM613" i="3"/>
  <c r="BI613" i="3"/>
  <c r="AS613" i="3"/>
  <c r="AC613" i="3"/>
  <c r="M613" i="3"/>
  <c r="AV613" i="3"/>
  <c r="AF613" i="3"/>
  <c r="AO456" i="3"/>
  <c r="AF456" i="3"/>
  <c r="AV456" i="3"/>
  <c r="BE456" i="3"/>
  <c r="O456" i="3"/>
  <c r="AS456" i="3"/>
  <c r="X456" i="3"/>
  <c r="BC456" i="3"/>
  <c r="AG456" i="3"/>
  <c r="BF456" i="3"/>
  <c r="AP456" i="3"/>
  <c r="AO460" i="3"/>
  <c r="R460" i="3"/>
  <c r="AC460" i="3"/>
  <c r="Y460" i="3"/>
  <c r="AH460" i="3"/>
  <c r="BB460" i="3"/>
  <c r="AG460" i="3"/>
  <c r="BF460" i="3"/>
  <c r="AK460" i="3"/>
  <c r="P460" i="3"/>
  <c r="AU460" i="3"/>
  <c r="AE460" i="3"/>
  <c r="AZ599" i="3"/>
  <c r="AF599" i="3"/>
  <c r="AB599" i="3"/>
  <c r="AG599" i="3"/>
  <c r="BA599" i="3"/>
  <c r="U599" i="3"/>
  <c r="AY599" i="3"/>
  <c r="AI599" i="3"/>
  <c r="S599" i="3"/>
  <c r="AX599" i="3"/>
  <c r="AH599" i="3"/>
  <c r="AP633" i="3"/>
  <c r="O631" i="3"/>
  <c r="BN634" i="3"/>
  <c r="BK634" i="3"/>
  <c r="BL634" i="3"/>
  <c r="BM634" i="3"/>
  <c r="BJ634" i="3"/>
  <c r="Z474" i="3"/>
  <c r="Q474" i="3"/>
  <c r="BA474" i="3"/>
  <c r="AZ474" i="3"/>
  <c r="T474" i="3"/>
  <c r="AI474" i="3"/>
  <c r="K290" i="3"/>
  <c r="K288" i="3"/>
  <c r="S466" i="3"/>
  <c r="W466" i="3"/>
  <c r="AC466" i="3"/>
  <c r="P466" i="3"/>
  <c r="BL468" i="3"/>
  <c r="Y474" i="3"/>
  <c r="AT474" i="3"/>
  <c r="AK474" i="3"/>
  <c r="AR474" i="3"/>
  <c r="BG474" i="3"/>
  <c r="AA474" i="3"/>
  <c r="T618" i="3"/>
  <c r="X618" i="3"/>
  <c r="Z630" i="3"/>
  <c r="AO606" i="3"/>
  <c r="Y606" i="3"/>
  <c r="BH606" i="3"/>
  <c r="AR606" i="3"/>
  <c r="AB606" i="3"/>
  <c r="BB614" i="3"/>
  <c r="AL614" i="3"/>
  <c r="V614" i="3"/>
  <c r="BE614" i="3"/>
  <c r="AO614" i="3"/>
  <c r="Y614" i="3"/>
  <c r="BD614" i="3"/>
  <c r="AN614" i="3"/>
  <c r="X614" i="3"/>
  <c r="BC614" i="3"/>
  <c r="AM614" i="3"/>
  <c r="W614" i="3"/>
  <c r="AW622" i="3"/>
  <c r="AG622" i="3"/>
  <c r="Q622" i="3"/>
  <c r="AZ622" i="3"/>
  <c r="AJ622" i="3"/>
  <c r="T622" i="3"/>
  <c r="AY622" i="3"/>
  <c r="AI622" i="3"/>
  <c r="S622" i="3"/>
  <c r="BB623" i="3"/>
  <c r="AL623" i="3"/>
  <c r="V623" i="3"/>
  <c r="BE623" i="3"/>
  <c r="AO623" i="3"/>
  <c r="Y623" i="3"/>
  <c r="BH623" i="3"/>
  <c r="AR623" i="3"/>
  <c r="AB623" i="3"/>
  <c r="AX617" i="3"/>
  <c r="BI619" i="3"/>
  <c r="AI623" i="3"/>
  <c r="AU631" i="3"/>
  <c r="K273" i="3"/>
  <c r="L447" i="3"/>
  <c r="L318" i="3"/>
  <c r="L289" i="3"/>
  <c r="AI466" i="3"/>
  <c r="AL466" i="3"/>
  <c r="M466" i="3"/>
  <c r="AH474" i="3"/>
  <c r="AD474" i="3"/>
  <c r="U474" i="3"/>
  <c r="AJ474" i="3"/>
  <c r="AY474" i="3"/>
  <c r="S474" i="3"/>
  <c r="AJ618" i="3"/>
  <c r="V630" i="3"/>
  <c r="AN618" i="3"/>
  <c r="AP630" i="3"/>
  <c r="AN606" i="3"/>
  <c r="AX614" i="3"/>
  <c r="AH614" i="3"/>
  <c r="R614" i="3"/>
  <c r="BA614" i="3"/>
  <c r="AK614" i="3"/>
  <c r="U614" i="3"/>
  <c r="AZ614" i="3"/>
  <c r="AJ614" i="3"/>
  <c r="T614" i="3"/>
  <c r="AY614" i="3"/>
  <c r="AI614" i="3"/>
  <c r="S614" i="3"/>
  <c r="BI622" i="3"/>
  <c r="AS622" i="3"/>
  <c r="AC622" i="3"/>
  <c r="M622" i="3"/>
  <c r="AV622" i="3"/>
  <c r="AF622" i="3"/>
  <c r="P622" i="3"/>
  <c r="AU622" i="3"/>
  <c r="AE622" i="3"/>
  <c r="O622" i="3"/>
  <c r="AX623" i="3"/>
  <c r="AH623" i="3"/>
  <c r="R623" i="3"/>
  <c r="BA623" i="3"/>
  <c r="AK623" i="3"/>
  <c r="U623" i="3"/>
  <c r="BD623" i="3"/>
  <c r="AN623" i="3"/>
  <c r="X623" i="3"/>
  <c r="M619" i="3"/>
  <c r="AY623" i="3"/>
  <c r="Z633" i="3"/>
  <c r="AA631" i="3"/>
  <c r="S623" i="3"/>
  <c r="L325" i="3"/>
  <c r="K293" i="3"/>
  <c r="K291" i="3"/>
  <c r="K289" i="3"/>
  <c r="AO474" i="3"/>
  <c r="AW474" i="3"/>
  <c r="N474" i="3"/>
  <c r="BH474" i="3"/>
  <c r="AB474" i="3"/>
  <c r="AQ474" i="3"/>
  <c r="AZ618" i="3"/>
  <c r="BL620" i="3"/>
  <c r="AL630" i="3"/>
  <c r="BD618" i="3"/>
  <c r="BF630" i="3"/>
  <c r="BM621" i="3"/>
  <c r="AT614" i="3"/>
  <c r="AD614" i="3"/>
  <c r="M614" i="3"/>
  <c r="AW614" i="3"/>
  <c r="AG614" i="3"/>
  <c r="Q614" i="3"/>
  <c r="AV614" i="3"/>
  <c r="AF614" i="3"/>
  <c r="O614" i="3"/>
  <c r="AU614" i="3"/>
  <c r="AE614" i="3"/>
  <c r="BE622" i="3"/>
  <c r="AO622" i="3"/>
  <c r="Y622" i="3"/>
  <c r="BH622" i="3"/>
  <c r="AR622" i="3"/>
  <c r="AB622" i="3"/>
  <c r="BG622" i="3"/>
  <c r="AQ622" i="3"/>
  <c r="AA622" i="3"/>
  <c r="AT623" i="3"/>
  <c r="AD623" i="3"/>
  <c r="N623" i="3"/>
  <c r="AW623" i="3"/>
  <c r="AG623" i="3"/>
  <c r="Q623" i="3"/>
  <c r="AZ623" i="3"/>
  <c r="AJ623" i="3"/>
  <c r="R617" i="3"/>
  <c r="AC619" i="3"/>
  <c r="AL622" i="3"/>
  <c r="R633" i="3"/>
  <c r="BM458" i="3"/>
  <c r="Y627" i="3"/>
  <c r="BJ627" i="3" s="1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Q529" i="3"/>
  <c r="V529" i="3"/>
  <c r="AA529" i="3"/>
  <c r="AG529" i="3"/>
  <c r="AL529" i="3"/>
  <c r="AQ529" i="3"/>
  <c r="AW529" i="3"/>
  <c r="BB529" i="3"/>
  <c r="BG529" i="3"/>
  <c r="M529" i="3"/>
  <c r="R529" i="3"/>
  <c r="W529" i="3"/>
  <c r="AC529" i="3"/>
  <c r="AH529" i="3"/>
  <c r="AM529" i="3"/>
  <c r="AS529" i="3"/>
  <c r="AX529" i="3"/>
  <c r="BC529" i="3"/>
  <c r="BI529" i="3"/>
  <c r="N529" i="3"/>
  <c r="Y529" i="3"/>
  <c r="AI529" i="3"/>
  <c r="AT529" i="3"/>
  <c r="BE529" i="3"/>
  <c r="O529" i="3"/>
  <c r="Z529" i="3"/>
  <c r="AK529" i="3"/>
  <c r="AU529" i="3"/>
  <c r="BF529" i="3"/>
  <c r="AE529" i="3"/>
  <c r="BA529" i="3"/>
  <c r="S529" i="3"/>
  <c r="AO529" i="3"/>
  <c r="U529" i="3"/>
  <c r="AP529" i="3"/>
  <c r="AD529" i="3"/>
  <c r="AY529" i="3"/>
  <c r="N545" i="3"/>
  <c r="R545" i="3"/>
  <c r="V545" i="3"/>
  <c r="Z545" i="3"/>
  <c r="AD545" i="3"/>
  <c r="AH545" i="3"/>
  <c r="AL545" i="3"/>
  <c r="AP545" i="3"/>
  <c r="AT545" i="3"/>
  <c r="AX545" i="3"/>
  <c r="BB545" i="3"/>
  <c r="BF545" i="3"/>
  <c r="P545" i="3"/>
  <c r="U545" i="3"/>
  <c r="AA545" i="3"/>
  <c r="AF545" i="3"/>
  <c r="AK545" i="3"/>
  <c r="AQ545" i="3"/>
  <c r="AV545" i="3"/>
  <c r="BA545" i="3"/>
  <c r="BG545" i="3"/>
  <c r="S545" i="3"/>
  <c r="Y545" i="3"/>
  <c r="AG545" i="3"/>
  <c r="AN545" i="3"/>
  <c r="AU545" i="3"/>
  <c r="BC545" i="3"/>
  <c r="BI545" i="3"/>
  <c r="M545" i="3"/>
  <c r="T545" i="3"/>
  <c r="AB545" i="3"/>
  <c r="AI545" i="3"/>
  <c r="AO545" i="3"/>
  <c r="AW545" i="3"/>
  <c r="BD545" i="3"/>
  <c r="Q545" i="3"/>
  <c r="AE545" i="3"/>
  <c r="AS545" i="3"/>
  <c r="BH545" i="3"/>
  <c r="W545" i="3"/>
  <c r="AJ545" i="3"/>
  <c r="AY545" i="3"/>
  <c r="X545" i="3"/>
  <c r="AM545" i="3"/>
  <c r="AZ545" i="3"/>
  <c r="O545" i="3"/>
  <c r="AC545" i="3"/>
  <c r="AR545" i="3"/>
  <c r="BE545" i="3"/>
  <c r="M532" i="3"/>
  <c r="Q532" i="3"/>
  <c r="U532" i="3"/>
  <c r="Y532" i="3"/>
  <c r="AC532" i="3"/>
  <c r="AG532" i="3"/>
  <c r="AK532" i="3"/>
  <c r="AO532" i="3"/>
  <c r="AS532" i="3"/>
  <c r="AW532" i="3"/>
  <c r="BA532" i="3"/>
  <c r="BE532" i="3"/>
  <c r="BI532" i="3"/>
  <c r="P532" i="3"/>
  <c r="V532" i="3"/>
  <c r="AA532" i="3"/>
  <c r="AF532" i="3"/>
  <c r="AL532" i="3"/>
  <c r="AQ532" i="3"/>
  <c r="AV532" i="3"/>
  <c r="BB532" i="3"/>
  <c r="BG532" i="3"/>
  <c r="R532" i="3"/>
  <c r="W532" i="3"/>
  <c r="AB532" i="3"/>
  <c r="AH532" i="3"/>
  <c r="AM532" i="3"/>
  <c r="AR532" i="3"/>
  <c r="AX532" i="3"/>
  <c r="BC532" i="3"/>
  <c r="BH532" i="3"/>
  <c r="S532" i="3"/>
  <c r="AD532" i="3"/>
  <c r="AN532" i="3"/>
  <c r="AY532" i="3"/>
  <c r="T532" i="3"/>
  <c r="AE532" i="3"/>
  <c r="AP532" i="3"/>
  <c r="AZ532" i="3"/>
  <c r="Z532" i="3"/>
  <c r="AU532" i="3"/>
  <c r="N532" i="3"/>
  <c r="AI532" i="3"/>
  <c r="BD532" i="3"/>
  <c r="O532" i="3"/>
  <c r="AJ532" i="3"/>
  <c r="BF532" i="3"/>
  <c r="X532" i="3"/>
  <c r="AT532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N469" i="3"/>
  <c r="V469" i="3"/>
  <c r="AD469" i="3"/>
  <c r="AL469" i="3"/>
  <c r="AT469" i="3"/>
  <c r="BB469" i="3"/>
  <c r="O469" i="3"/>
  <c r="W469" i="3"/>
  <c r="AE469" i="3"/>
  <c r="AM469" i="3"/>
  <c r="AU469" i="3"/>
  <c r="BC469" i="3"/>
  <c r="Z469" i="3"/>
  <c r="AP469" i="3"/>
  <c r="BF469" i="3"/>
  <c r="AA469" i="3"/>
  <c r="AQ469" i="3"/>
  <c r="BG469" i="3"/>
  <c r="AH469" i="3"/>
  <c r="AI469" i="3"/>
  <c r="R469" i="3"/>
  <c r="S469" i="3"/>
  <c r="AX469" i="3"/>
  <c r="AY469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O500" i="3"/>
  <c r="T500" i="3"/>
  <c r="Z500" i="3"/>
  <c r="AE500" i="3"/>
  <c r="AJ500" i="3"/>
  <c r="AP500" i="3"/>
  <c r="AU500" i="3"/>
  <c r="AZ500" i="3"/>
  <c r="BF500" i="3"/>
  <c r="S500" i="3"/>
  <c r="AA500" i="3"/>
  <c r="AH500" i="3"/>
  <c r="AN500" i="3"/>
  <c r="AV500" i="3"/>
  <c r="BC500" i="3"/>
  <c r="N500" i="3"/>
  <c r="V500" i="3"/>
  <c r="AB500" i="3"/>
  <c r="AI500" i="3"/>
  <c r="AQ500" i="3"/>
  <c r="AX500" i="3"/>
  <c r="BD500" i="3"/>
  <c r="W500" i="3"/>
  <c r="AL500" i="3"/>
  <c r="AY500" i="3"/>
  <c r="X500" i="3"/>
  <c r="AM500" i="3"/>
  <c r="BB500" i="3"/>
  <c r="AD500" i="3"/>
  <c r="BG500" i="3"/>
  <c r="AF500" i="3"/>
  <c r="BH500" i="3"/>
  <c r="P500" i="3"/>
  <c r="AR500" i="3"/>
  <c r="R500" i="3"/>
  <c r="AT500" i="3"/>
  <c r="O509" i="3"/>
  <c r="S509" i="3"/>
  <c r="W509" i="3"/>
  <c r="AA509" i="3"/>
  <c r="AE509" i="3"/>
  <c r="AI509" i="3"/>
  <c r="AM509" i="3"/>
  <c r="AQ509" i="3"/>
  <c r="AU509" i="3"/>
  <c r="AY509" i="3"/>
  <c r="BC509" i="3"/>
  <c r="BG509" i="3"/>
  <c r="Q509" i="3"/>
  <c r="V509" i="3"/>
  <c r="AB509" i="3"/>
  <c r="AG509" i="3"/>
  <c r="AL509" i="3"/>
  <c r="AR509" i="3"/>
  <c r="AW509" i="3"/>
  <c r="BB509" i="3"/>
  <c r="BH509" i="3"/>
  <c r="M509" i="3"/>
  <c r="R509" i="3"/>
  <c r="X509" i="3"/>
  <c r="AC509" i="3"/>
  <c r="AH509" i="3"/>
  <c r="AN509" i="3"/>
  <c r="AS509" i="3"/>
  <c r="AX509" i="3"/>
  <c r="BD509" i="3"/>
  <c r="BI509" i="3"/>
  <c r="T509" i="3"/>
  <c r="AD509" i="3"/>
  <c r="AO509" i="3"/>
  <c r="AZ509" i="3"/>
  <c r="U509" i="3"/>
  <c r="AF509" i="3"/>
  <c r="AP509" i="3"/>
  <c r="BA509" i="3"/>
  <c r="Y509" i="3"/>
  <c r="AT509" i="3"/>
  <c r="Z509" i="3"/>
  <c r="AV509" i="3"/>
  <c r="N509" i="3"/>
  <c r="BJ509" i="3" s="1"/>
  <c r="AJ509" i="3"/>
  <c r="BE509" i="3"/>
  <c r="BF509" i="3"/>
  <c r="P509" i="3"/>
  <c r="BK509" i="3" s="1"/>
  <c r="AK509" i="3"/>
  <c r="P523" i="3"/>
  <c r="T523" i="3"/>
  <c r="X523" i="3"/>
  <c r="AB523" i="3"/>
  <c r="AF523" i="3"/>
  <c r="AJ523" i="3"/>
  <c r="AN523" i="3"/>
  <c r="AR523" i="3"/>
  <c r="AV523" i="3"/>
  <c r="AZ523" i="3"/>
  <c r="BD523" i="3"/>
  <c r="BH523" i="3"/>
  <c r="N523" i="3"/>
  <c r="S523" i="3"/>
  <c r="Y523" i="3"/>
  <c r="AD523" i="3"/>
  <c r="AI523" i="3"/>
  <c r="AO523" i="3"/>
  <c r="AT523" i="3"/>
  <c r="AY523" i="3"/>
  <c r="BE523" i="3"/>
  <c r="O523" i="3"/>
  <c r="U523" i="3"/>
  <c r="Z523" i="3"/>
  <c r="AE523" i="3"/>
  <c r="AK523" i="3"/>
  <c r="AP523" i="3"/>
  <c r="AU523" i="3"/>
  <c r="BA523" i="3"/>
  <c r="BF523" i="3"/>
  <c r="Q523" i="3"/>
  <c r="AA523" i="3"/>
  <c r="AL523" i="3"/>
  <c r="AW523" i="3"/>
  <c r="BG523" i="3"/>
  <c r="R523" i="3"/>
  <c r="AC523" i="3"/>
  <c r="AM523" i="3"/>
  <c r="AX523" i="3"/>
  <c r="BI523" i="3"/>
  <c r="W523" i="3"/>
  <c r="AS523" i="3"/>
  <c r="AG523" i="3"/>
  <c r="BB523" i="3"/>
  <c r="M523" i="3"/>
  <c r="AH523" i="3"/>
  <c r="BC523" i="3"/>
  <c r="V523" i="3"/>
  <c r="AQ523" i="3"/>
  <c r="O546" i="3"/>
  <c r="S546" i="3"/>
  <c r="W546" i="3"/>
  <c r="AA546" i="3"/>
  <c r="AE546" i="3"/>
  <c r="AI546" i="3"/>
  <c r="AM546" i="3"/>
  <c r="AQ546" i="3"/>
  <c r="M546" i="3"/>
  <c r="R546" i="3"/>
  <c r="X546" i="3"/>
  <c r="AC546" i="3"/>
  <c r="AH546" i="3"/>
  <c r="AN546" i="3"/>
  <c r="AS546" i="3"/>
  <c r="AW546" i="3"/>
  <c r="BA546" i="3"/>
  <c r="BE546" i="3"/>
  <c r="BI546" i="3"/>
  <c r="Q546" i="3"/>
  <c r="Y546" i="3"/>
  <c r="AF546" i="3"/>
  <c r="AL546" i="3"/>
  <c r="AT546" i="3"/>
  <c r="AY546" i="3"/>
  <c r="BD546" i="3"/>
  <c r="T546" i="3"/>
  <c r="Z546" i="3"/>
  <c r="AG546" i="3"/>
  <c r="AO546" i="3"/>
  <c r="AU546" i="3"/>
  <c r="AZ546" i="3"/>
  <c r="BF546" i="3"/>
  <c r="V546" i="3"/>
  <c r="AK546" i="3"/>
  <c r="AX546" i="3"/>
  <c r="BH546" i="3"/>
  <c r="N546" i="3"/>
  <c r="AB546" i="3"/>
  <c r="AP546" i="3"/>
  <c r="BB546" i="3"/>
  <c r="P546" i="3"/>
  <c r="BK546" i="3" s="1"/>
  <c r="AD546" i="3"/>
  <c r="AR546" i="3"/>
  <c r="BC546" i="3"/>
  <c r="U546" i="3"/>
  <c r="AJ546" i="3"/>
  <c r="AV546" i="3"/>
  <c r="BG546" i="3"/>
  <c r="AX466" i="3"/>
  <c r="AQ466" i="3"/>
  <c r="Z466" i="3"/>
  <c r="AE466" i="3"/>
  <c r="AT466" i="3"/>
  <c r="N466" i="3"/>
  <c r="AW466" i="3"/>
  <c r="AG466" i="3"/>
  <c r="Q466" i="3"/>
  <c r="AZ466" i="3"/>
  <c r="AJ466" i="3"/>
  <c r="T466" i="3"/>
  <c r="AN471" i="3"/>
  <c r="X471" i="3"/>
  <c r="AV471" i="3"/>
  <c r="BA471" i="3"/>
  <c r="U471" i="3"/>
  <c r="AR471" i="3"/>
  <c r="BG471" i="3"/>
  <c r="AQ471" i="3"/>
  <c r="AA471" i="3"/>
  <c r="BF471" i="3"/>
  <c r="AP471" i="3"/>
  <c r="Z471" i="3"/>
  <c r="AP474" i="3"/>
  <c r="BE474" i="3"/>
  <c r="R474" i="3"/>
  <c r="BB474" i="3"/>
  <c r="V474" i="3"/>
  <c r="AS474" i="3"/>
  <c r="M474" i="3"/>
  <c r="AV474" i="3"/>
  <c r="AF474" i="3"/>
  <c r="P474" i="3"/>
  <c r="AU474" i="3"/>
  <c r="AE474" i="3"/>
  <c r="O474" i="3"/>
  <c r="BL476" i="3"/>
  <c r="BJ476" i="3"/>
  <c r="U479" i="3"/>
  <c r="AG479" i="3"/>
  <c r="AW479" i="3"/>
  <c r="BE479" i="3"/>
  <c r="Q479" i="3"/>
  <c r="AF479" i="3"/>
  <c r="BC479" i="3"/>
  <c r="AM479" i="3"/>
  <c r="W479" i="3"/>
  <c r="BB479" i="3"/>
  <c r="AL479" i="3"/>
  <c r="V479" i="3"/>
  <c r="BE486" i="3"/>
  <c r="N486" i="3"/>
  <c r="AW486" i="3"/>
  <c r="AV486" i="3"/>
  <c r="T486" i="3"/>
  <c r="AL486" i="3"/>
  <c r="BI486" i="3"/>
  <c r="AN486" i="3"/>
  <c r="R486" i="3"/>
  <c r="AY486" i="3"/>
  <c r="AI486" i="3"/>
  <c r="S486" i="3"/>
  <c r="BC488" i="3"/>
  <c r="AQ488" i="3"/>
  <c r="AM488" i="3"/>
  <c r="AW488" i="3"/>
  <c r="BF488" i="3"/>
  <c r="AK488" i="3"/>
  <c r="N488" i="3"/>
  <c r="AO488" i="3"/>
  <c r="S488" i="3"/>
  <c r="AZ488" i="3"/>
  <c r="AJ488" i="3"/>
  <c r="T488" i="3"/>
  <c r="BJ495" i="3"/>
  <c r="BD502" i="3"/>
  <c r="AP502" i="3"/>
  <c r="AI502" i="3"/>
  <c r="S502" i="3"/>
  <c r="AL502" i="3"/>
  <c r="BF502" i="3"/>
  <c r="AD502" i="3"/>
  <c r="BC502" i="3"/>
  <c r="AH502" i="3"/>
  <c r="BI502" i="3"/>
  <c r="AS502" i="3"/>
  <c r="AC502" i="3"/>
  <c r="M502" i="3"/>
  <c r="AN504" i="3"/>
  <c r="AX504" i="3"/>
  <c r="AJ504" i="3"/>
  <c r="AS504" i="3"/>
  <c r="BH504" i="3"/>
  <c r="AL504" i="3"/>
  <c r="Q504" i="3"/>
  <c r="AP504" i="3"/>
  <c r="U504" i="3"/>
  <c r="AY504" i="3"/>
  <c r="AI504" i="3"/>
  <c r="S504" i="3"/>
  <c r="BN511" i="3"/>
  <c r="BK511" i="3"/>
  <c r="BL511" i="3"/>
  <c r="BL513" i="3"/>
  <c r="BK513" i="3"/>
  <c r="AL518" i="3"/>
  <c r="O518" i="3"/>
  <c r="AQ518" i="3"/>
  <c r="BE518" i="3"/>
  <c r="N518" i="3"/>
  <c r="W518" i="3"/>
  <c r="AN518" i="3"/>
  <c r="AN534" i="3"/>
  <c r="N534" i="3"/>
  <c r="AW534" i="3"/>
  <c r="BA534" i="3"/>
  <c r="L357" i="3"/>
  <c r="L349" i="3"/>
  <c r="L341" i="3"/>
  <c r="L333" i="3"/>
  <c r="L302" i="3"/>
  <c r="P517" i="3"/>
  <c r="T517" i="3"/>
  <c r="X517" i="3"/>
  <c r="AB517" i="3"/>
  <c r="AF517" i="3"/>
  <c r="AJ517" i="3"/>
  <c r="AN517" i="3"/>
  <c r="AR517" i="3"/>
  <c r="AV517" i="3"/>
  <c r="AZ517" i="3"/>
  <c r="BD517" i="3"/>
  <c r="BH517" i="3"/>
  <c r="Q517" i="3"/>
  <c r="V517" i="3"/>
  <c r="AA517" i="3"/>
  <c r="AG517" i="3"/>
  <c r="AL517" i="3"/>
  <c r="AQ517" i="3"/>
  <c r="AW517" i="3"/>
  <c r="BB517" i="3"/>
  <c r="BG517" i="3"/>
  <c r="M517" i="3"/>
  <c r="R517" i="3"/>
  <c r="W517" i="3"/>
  <c r="AC517" i="3"/>
  <c r="AH517" i="3"/>
  <c r="AM517" i="3"/>
  <c r="AS517" i="3"/>
  <c r="AX517" i="3"/>
  <c r="BC517" i="3"/>
  <c r="BI517" i="3"/>
  <c r="S517" i="3"/>
  <c r="AD517" i="3"/>
  <c r="AO517" i="3"/>
  <c r="AY517" i="3"/>
  <c r="U517" i="3"/>
  <c r="AE517" i="3"/>
  <c r="AP517" i="3"/>
  <c r="BA517" i="3"/>
  <c r="N517" i="3"/>
  <c r="Y517" i="3"/>
  <c r="AI517" i="3"/>
  <c r="AK517" i="3"/>
  <c r="BF517" i="3"/>
  <c r="AT517" i="3"/>
  <c r="O517" i="3"/>
  <c r="BL517" i="3" s="1"/>
  <c r="AU517" i="3"/>
  <c r="Z517" i="3"/>
  <c r="BE517" i="3"/>
  <c r="N533" i="3"/>
  <c r="R533" i="3"/>
  <c r="V533" i="3"/>
  <c r="Z533" i="3"/>
  <c r="AD533" i="3"/>
  <c r="AH533" i="3"/>
  <c r="AL533" i="3"/>
  <c r="AP533" i="3"/>
  <c r="AT533" i="3"/>
  <c r="AX533" i="3"/>
  <c r="BB533" i="3"/>
  <c r="BF533" i="3"/>
  <c r="M533" i="3"/>
  <c r="S533" i="3"/>
  <c r="X533" i="3"/>
  <c r="AC533" i="3"/>
  <c r="AI533" i="3"/>
  <c r="AN533" i="3"/>
  <c r="AS533" i="3"/>
  <c r="AY533" i="3"/>
  <c r="BD533" i="3"/>
  <c r="BI533" i="3"/>
  <c r="O533" i="3"/>
  <c r="T533" i="3"/>
  <c r="Y533" i="3"/>
  <c r="AE533" i="3"/>
  <c r="AJ533" i="3"/>
  <c r="AO533" i="3"/>
  <c r="AU533" i="3"/>
  <c r="AZ533" i="3"/>
  <c r="BE533" i="3"/>
  <c r="U533" i="3"/>
  <c r="AF533" i="3"/>
  <c r="AQ533" i="3"/>
  <c r="BA533" i="3"/>
  <c r="W533" i="3"/>
  <c r="AG533" i="3"/>
  <c r="AR533" i="3"/>
  <c r="BC533" i="3"/>
  <c r="Q533" i="3"/>
  <c r="AM533" i="3"/>
  <c r="BH533" i="3"/>
  <c r="AA533" i="3"/>
  <c r="AV533" i="3"/>
  <c r="AB533" i="3"/>
  <c r="AW533" i="3"/>
  <c r="BG533" i="3"/>
  <c r="P533" i="3"/>
  <c r="BK533" i="3" s="1"/>
  <c r="AK533" i="3"/>
  <c r="P520" i="3"/>
  <c r="T520" i="3"/>
  <c r="X520" i="3"/>
  <c r="AB520" i="3"/>
  <c r="AF520" i="3"/>
  <c r="AJ520" i="3"/>
  <c r="AN520" i="3"/>
  <c r="AR520" i="3"/>
  <c r="AV520" i="3"/>
  <c r="AZ520" i="3"/>
  <c r="BD520" i="3"/>
  <c r="BH520" i="3"/>
  <c r="O520" i="3"/>
  <c r="U520" i="3"/>
  <c r="Z520" i="3"/>
  <c r="AE520" i="3"/>
  <c r="AK520" i="3"/>
  <c r="AP520" i="3"/>
  <c r="AU520" i="3"/>
  <c r="BA520" i="3"/>
  <c r="BF520" i="3"/>
  <c r="Q520" i="3"/>
  <c r="V520" i="3"/>
  <c r="AA520" i="3"/>
  <c r="AG520" i="3"/>
  <c r="AL520" i="3"/>
  <c r="AQ520" i="3"/>
  <c r="AW520" i="3"/>
  <c r="BB520" i="3"/>
  <c r="BG520" i="3"/>
  <c r="M520" i="3"/>
  <c r="W520" i="3"/>
  <c r="AH520" i="3"/>
  <c r="AS520" i="3"/>
  <c r="BC520" i="3"/>
  <c r="N520" i="3"/>
  <c r="Y520" i="3"/>
  <c r="AI520" i="3"/>
  <c r="AT520" i="3"/>
  <c r="BE520" i="3"/>
  <c r="AD520" i="3"/>
  <c r="AY520" i="3"/>
  <c r="R520" i="3"/>
  <c r="AM520" i="3"/>
  <c r="BI520" i="3"/>
  <c r="S520" i="3"/>
  <c r="AO520" i="3"/>
  <c r="AX520" i="3"/>
  <c r="AC520" i="3"/>
  <c r="M536" i="3"/>
  <c r="Q536" i="3"/>
  <c r="U536" i="3"/>
  <c r="Y536" i="3"/>
  <c r="AC536" i="3"/>
  <c r="AG536" i="3"/>
  <c r="AK536" i="3"/>
  <c r="AO536" i="3"/>
  <c r="AS536" i="3"/>
  <c r="AW536" i="3"/>
  <c r="BA536" i="3"/>
  <c r="BE536" i="3"/>
  <c r="BI536" i="3"/>
  <c r="O536" i="3"/>
  <c r="T536" i="3"/>
  <c r="Z536" i="3"/>
  <c r="AE536" i="3"/>
  <c r="AJ536" i="3"/>
  <c r="AP536" i="3"/>
  <c r="AU536" i="3"/>
  <c r="AZ536" i="3"/>
  <c r="BF536" i="3"/>
  <c r="P536" i="3"/>
  <c r="V536" i="3"/>
  <c r="AA536" i="3"/>
  <c r="AF536" i="3"/>
  <c r="AL536" i="3"/>
  <c r="AQ536" i="3"/>
  <c r="AV536" i="3"/>
  <c r="BB536" i="3"/>
  <c r="BG536" i="3"/>
  <c r="R536" i="3"/>
  <c r="AB536" i="3"/>
  <c r="AM536" i="3"/>
  <c r="AX536" i="3"/>
  <c r="BH536" i="3"/>
  <c r="S536" i="3"/>
  <c r="AD536" i="3"/>
  <c r="AN536" i="3"/>
  <c r="AY536" i="3"/>
  <c r="N536" i="3"/>
  <c r="AI536" i="3"/>
  <c r="BD536" i="3"/>
  <c r="W536" i="3"/>
  <c r="AR536" i="3"/>
  <c r="X536" i="3"/>
  <c r="AT536" i="3"/>
  <c r="AH536" i="3"/>
  <c r="BC536" i="3"/>
  <c r="X543" i="3"/>
  <c r="AN543" i="3"/>
  <c r="BD543" i="3"/>
  <c r="AA543" i="3"/>
  <c r="AW543" i="3"/>
  <c r="U543" i="3"/>
  <c r="AX543" i="3"/>
  <c r="AD543" i="3"/>
  <c r="BF543" i="3"/>
  <c r="Y543" i="3"/>
  <c r="Z543" i="3"/>
  <c r="R543" i="3"/>
  <c r="AB543" i="3"/>
  <c r="AR543" i="3"/>
  <c r="BH543" i="3"/>
  <c r="AG543" i="3"/>
  <c r="BB543" i="3"/>
  <c r="AC543" i="3"/>
  <c r="BE543" i="3"/>
  <c r="AK543" i="3"/>
  <c r="S543" i="3"/>
  <c r="AM543" i="3"/>
  <c r="AO543" i="3"/>
  <c r="AE543" i="3"/>
  <c r="P543" i="3"/>
  <c r="AF543" i="3"/>
  <c r="AV543" i="3"/>
  <c r="Q543" i="3"/>
  <c r="AL543" i="3"/>
  <c r="BG543" i="3"/>
  <c r="AI543" i="3"/>
  <c r="O543" i="3"/>
  <c r="AS543" i="3"/>
  <c r="AH543" i="3"/>
  <c r="BA543" i="3"/>
  <c r="BC543" i="3"/>
  <c r="T543" i="3"/>
  <c r="AJ543" i="3"/>
  <c r="AZ543" i="3"/>
  <c r="V543" i="3"/>
  <c r="AQ543" i="3"/>
  <c r="N543" i="3"/>
  <c r="BJ543" i="3" s="1"/>
  <c r="AP543" i="3"/>
  <c r="W543" i="3"/>
  <c r="AY543" i="3"/>
  <c r="AU543" i="3"/>
  <c r="M543" i="3"/>
  <c r="BI543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Q597" i="3"/>
  <c r="Y597" i="3"/>
  <c r="AG597" i="3"/>
  <c r="AO597" i="3"/>
  <c r="AW597" i="3"/>
  <c r="BE597" i="3"/>
  <c r="M597" i="3"/>
  <c r="U597" i="3"/>
  <c r="AC597" i="3"/>
  <c r="AK597" i="3"/>
  <c r="AS597" i="3"/>
  <c r="BA597" i="3"/>
  <c r="BI597" i="3"/>
  <c r="P597" i="3"/>
  <c r="AF597" i="3"/>
  <c r="AV597" i="3"/>
  <c r="T597" i="3"/>
  <c r="AJ597" i="3"/>
  <c r="AZ597" i="3"/>
  <c r="X597" i="3"/>
  <c r="AN597" i="3"/>
  <c r="BD597" i="3"/>
  <c r="AB597" i="3"/>
  <c r="AR597" i="3"/>
  <c r="BH597" i="3"/>
  <c r="T535" i="3"/>
  <c r="AJ535" i="3"/>
  <c r="AZ535" i="3"/>
  <c r="R535" i="3"/>
  <c r="AM535" i="3"/>
  <c r="BI535" i="3"/>
  <c r="AD535" i="3"/>
  <c r="AY535" i="3"/>
  <c r="AK535" i="3"/>
  <c r="AA535" i="3"/>
  <c r="V535" i="3"/>
  <c r="AG535" i="3"/>
  <c r="X535" i="3"/>
  <c r="AN535" i="3"/>
  <c r="BD535" i="3"/>
  <c r="W535" i="3"/>
  <c r="AS535" i="3"/>
  <c r="N535" i="3"/>
  <c r="AI535" i="3"/>
  <c r="BE535" i="3"/>
  <c r="AU535" i="3"/>
  <c r="AL535" i="3"/>
  <c r="AQ535" i="3"/>
  <c r="BB535" i="3"/>
  <c r="AB535" i="3"/>
  <c r="AR535" i="3"/>
  <c r="BH535" i="3"/>
  <c r="AC535" i="3"/>
  <c r="AX535" i="3"/>
  <c r="S535" i="3"/>
  <c r="AO535" i="3"/>
  <c r="O535" i="3"/>
  <c r="BF535" i="3"/>
  <c r="AW535" i="3"/>
  <c r="AE535" i="3"/>
  <c r="AP535" i="3"/>
  <c r="P535" i="3"/>
  <c r="BK535" i="3" s="1"/>
  <c r="AF535" i="3"/>
  <c r="AV535" i="3"/>
  <c r="M535" i="3"/>
  <c r="AH535" i="3"/>
  <c r="BC535" i="3"/>
  <c r="Y535" i="3"/>
  <c r="AT535" i="3"/>
  <c r="Z535" i="3"/>
  <c r="Q535" i="3"/>
  <c r="BG535" i="3"/>
  <c r="BA535" i="3"/>
  <c r="U535" i="3"/>
  <c r="N567" i="3"/>
  <c r="R567" i="3"/>
  <c r="V567" i="3"/>
  <c r="Z567" i="3"/>
  <c r="AD567" i="3"/>
  <c r="AH567" i="3"/>
  <c r="AL567" i="3"/>
  <c r="AP567" i="3"/>
  <c r="AT567" i="3"/>
  <c r="AX567" i="3"/>
  <c r="BB567" i="3"/>
  <c r="BF567" i="3"/>
  <c r="O567" i="3"/>
  <c r="S567" i="3"/>
  <c r="W567" i="3"/>
  <c r="AA567" i="3"/>
  <c r="AE567" i="3"/>
  <c r="AI567" i="3"/>
  <c r="AM567" i="3"/>
  <c r="AQ567" i="3"/>
  <c r="AU567" i="3"/>
  <c r="AY567" i="3"/>
  <c r="BC567" i="3"/>
  <c r="BG567" i="3"/>
  <c r="M567" i="3"/>
  <c r="U567" i="3"/>
  <c r="AC567" i="3"/>
  <c r="AK567" i="3"/>
  <c r="AS567" i="3"/>
  <c r="BA567" i="3"/>
  <c r="BI567" i="3"/>
  <c r="P567" i="3"/>
  <c r="X567" i="3"/>
  <c r="AF567" i="3"/>
  <c r="AN567" i="3"/>
  <c r="AV567" i="3"/>
  <c r="BD567" i="3"/>
  <c r="Q567" i="3"/>
  <c r="Y567" i="3"/>
  <c r="AG567" i="3"/>
  <c r="AO567" i="3"/>
  <c r="AW567" i="3"/>
  <c r="BE567" i="3"/>
  <c r="AR567" i="3"/>
  <c r="T567" i="3"/>
  <c r="AZ567" i="3"/>
  <c r="AB567" i="3"/>
  <c r="BH567" i="3"/>
  <c r="AJ567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M571" i="3"/>
  <c r="U571" i="3"/>
  <c r="AC571" i="3"/>
  <c r="AK571" i="3"/>
  <c r="AS571" i="3"/>
  <c r="BA571" i="3"/>
  <c r="BI571" i="3"/>
  <c r="P571" i="3"/>
  <c r="X571" i="3"/>
  <c r="AF571" i="3"/>
  <c r="AN571" i="3"/>
  <c r="AV571" i="3"/>
  <c r="BD571" i="3"/>
  <c r="Q571" i="3"/>
  <c r="Y571" i="3"/>
  <c r="AG571" i="3"/>
  <c r="AO571" i="3"/>
  <c r="AW571" i="3"/>
  <c r="BE571" i="3"/>
  <c r="AJ571" i="3"/>
  <c r="AR571" i="3"/>
  <c r="T571" i="3"/>
  <c r="AZ571" i="3"/>
  <c r="AB571" i="3"/>
  <c r="BH571" i="3"/>
  <c r="N575" i="3"/>
  <c r="R575" i="3"/>
  <c r="V575" i="3"/>
  <c r="Z575" i="3"/>
  <c r="AD575" i="3"/>
  <c r="AH575" i="3"/>
  <c r="AL575" i="3"/>
  <c r="AP575" i="3"/>
  <c r="AT575" i="3"/>
  <c r="AX575" i="3"/>
  <c r="BB575" i="3"/>
  <c r="BF575" i="3"/>
  <c r="O575" i="3"/>
  <c r="S575" i="3"/>
  <c r="W575" i="3"/>
  <c r="AA575" i="3"/>
  <c r="AE575" i="3"/>
  <c r="AI575" i="3"/>
  <c r="AM575" i="3"/>
  <c r="AQ575" i="3"/>
  <c r="AU575" i="3"/>
  <c r="AY575" i="3"/>
  <c r="BC575" i="3"/>
  <c r="BG575" i="3"/>
  <c r="M575" i="3"/>
  <c r="U575" i="3"/>
  <c r="AC575" i="3"/>
  <c r="AK575" i="3"/>
  <c r="AS575" i="3"/>
  <c r="BA575" i="3"/>
  <c r="BI575" i="3"/>
  <c r="P575" i="3"/>
  <c r="X575" i="3"/>
  <c r="AF575" i="3"/>
  <c r="AN575" i="3"/>
  <c r="AV575" i="3"/>
  <c r="BD575" i="3"/>
  <c r="Q575" i="3"/>
  <c r="Y575" i="3"/>
  <c r="AG575" i="3"/>
  <c r="AO575" i="3"/>
  <c r="AW575" i="3"/>
  <c r="BE575" i="3"/>
  <c r="AB575" i="3"/>
  <c r="BH575" i="3"/>
  <c r="AJ575" i="3"/>
  <c r="AR575" i="3"/>
  <c r="T575" i="3"/>
  <c r="AZ575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M579" i="3"/>
  <c r="U579" i="3"/>
  <c r="AC579" i="3"/>
  <c r="AK579" i="3"/>
  <c r="AS579" i="3"/>
  <c r="BA579" i="3"/>
  <c r="BI579" i="3"/>
  <c r="P579" i="3"/>
  <c r="X579" i="3"/>
  <c r="AF579" i="3"/>
  <c r="AN579" i="3"/>
  <c r="AV579" i="3"/>
  <c r="BD579" i="3"/>
  <c r="Q579" i="3"/>
  <c r="Y579" i="3"/>
  <c r="AG579" i="3"/>
  <c r="AO579" i="3"/>
  <c r="AW579" i="3"/>
  <c r="BE579" i="3"/>
  <c r="T579" i="3"/>
  <c r="AZ579" i="3"/>
  <c r="AB579" i="3"/>
  <c r="BH579" i="3"/>
  <c r="AJ579" i="3"/>
  <c r="AR579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S583" i="3"/>
  <c r="W583" i="3"/>
  <c r="AA583" i="3"/>
  <c r="AE583" i="3"/>
  <c r="AI583" i="3"/>
  <c r="AM583" i="3"/>
  <c r="AQ583" i="3"/>
  <c r="AU583" i="3"/>
  <c r="AY583" i="3"/>
  <c r="BC583" i="3"/>
  <c r="BG583" i="3"/>
  <c r="M583" i="3"/>
  <c r="U583" i="3"/>
  <c r="AC583" i="3"/>
  <c r="AK583" i="3"/>
  <c r="AS583" i="3"/>
  <c r="BA583" i="3"/>
  <c r="BI583" i="3"/>
  <c r="P583" i="3"/>
  <c r="X583" i="3"/>
  <c r="AF583" i="3"/>
  <c r="AN583" i="3"/>
  <c r="AV583" i="3"/>
  <c r="BD583" i="3"/>
  <c r="Q583" i="3"/>
  <c r="Y583" i="3"/>
  <c r="AG583" i="3"/>
  <c r="AO583" i="3"/>
  <c r="AW583" i="3"/>
  <c r="BE583" i="3"/>
  <c r="AR583" i="3"/>
  <c r="T583" i="3"/>
  <c r="AZ583" i="3"/>
  <c r="AB583" i="3"/>
  <c r="BH583" i="3"/>
  <c r="AJ583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M587" i="3"/>
  <c r="U587" i="3"/>
  <c r="AC587" i="3"/>
  <c r="AK587" i="3"/>
  <c r="AS587" i="3"/>
  <c r="BA587" i="3"/>
  <c r="BI587" i="3"/>
  <c r="P587" i="3"/>
  <c r="X587" i="3"/>
  <c r="AF587" i="3"/>
  <c r="AN587" i="3"/>
  <c r="AV587" i="3"/>
  <c r="BD587" i="3"/>
  <c r="Q587" i="3"/>
  <c r="Y587" i="3"/>
  <c r="AG587" i="3"/>
  <c r="AO587" i="3"/>
  <c r="AW587" i="3"/>
  <c r="BE587" i="3"/>
  <c r="AJ587" i="3"/>
  <c r="AR587" i="3"/>
  <c r="T587" i="3"/>
  <c r="AZ587" i="3"/>
  <c r="AB587" i="3"/>
  <c r="BH587" i="3"/>
  <c r="N591" i="3"/>
  <c r="R591" i="3"/>
  <c r="V591" i="3"/>
  <c r="Z591" i="3"/>
  <c r="AD591" i="3"/>
  <c r="AH591" i="3"/>
  <c r="AL591" i="3"/>
  <c r="AP591" i="3"/>
  <c r="AT591" i="3"/>
  <c r="AX591" i="3"/>
  <c r="BB591" i="3"/>
  <c r="BF591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M591" i="3"/>
  <c r="U591" i="3"/>
  <c r="AC591" i="3"/>
  <c r="AK591" i="3"/>
  <c r="AS591" i="3"/>
  <c r="BA591" i="3"/>
  <c r="BI591" i="3"/>
  <c r="P591" i="3"/>
  <c r="X591" i="3"/>
  <c r="AF591" i="3"/>
  <c r="AN591" i="3"/>
  <c r="AV591" i="3"/>
  <c r="BD591" i="3"/>
  <c r="Q591" i="3"/>
  <c r="BJ591" i="3" s="1"/>
  <c r="Y591" i="3"/>
  <c r="AG591" i="3"/>
  <c r="AO591" i="3"/>
  <c r="AW591" i="3"/>
  <c r="BE591" i="3"/>
  <c r="AB591" i="3"/>
  <c r="BH591" i="3"/>
  <c r="AJ591" i="3"/>
  <c r="AR591" i="3"/>
  <c r="T591" i="3"/>
  <c r="AZ591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S596" i="3"/>
  <c r="AA596" i="3"/>
  <c r="AI596" i="3"/>
  <c r="AQ596" i="3"/>
  <c r="AY596" i="3"/>
  <c r="BG596" i="3"/>
  <c r="O596" i="3"/>
  <c r="W596" i="3"/>
  <c r="AE596" i="3"/>
  <c r="AM596" i="3"/>
  <c r="AU596" i="3"/>
  <c r="BC596" i="3"/>
  <c r="R596" i="3"/>
  <c r="AH596" i="3"/>
  <c r="AX596" i="3"/>
  <c r="V596" i="3"/>
  <c r="AL596" i="3"/>
  <c r="BB596" i="3"/>
  <c r="Z596" i="3"/>
  <c r="AP596" i="3"/>
  <c r="BF596" i="3"/>
  <c r="N596" i="3"/>
  <c r="AD596" i="3"/>
  <c r="AT596" i="3"/>
  <c r="O462" i="3"/>
  <c r="S462" i="3"/>
  <c r="W462" i="3"/>
  <c r="AA462" i="3"/>
  <c r="AE462" i="3"/>
  <c r="AI462" i="3"/>
  <c r="AM462" i="3"/>
  <c r="AQ462" i="3"/>
  <c r="AU462" i="3"/>
  <c r="AY462" i="3"/>
  <c r="BC462" i="3"/>
  <c r="BG462" i="3"/>
  <c r="N462" i="3"/>
  <c r="T462" i="3"/>
  <c r="Y462" i="3"/>
  <c r="AD462" i="3"/>
  <c r="AJ462" i="3"/>
  <c r="AO462" i="3"/>
  <c r="AT462" i="3"/>
  <c r="AZ462" i="3"/>
  <c r="BE462" i="3"/>
  <c r="P462" i="3"/>
  <c r="U462" i="3"/>
  <c r="Z462" i="3"/>
  <c r="AF462" i="3"/>
  <c r="AK462" i="3"/>
  <c r="AP462" i="3"/>
  <c r="AV462" i="3"/>
  <c r="BA462" i="3"/>
  <c r="BF462" i="3"/>
  <c r="V462" i="3"/>
  <c r="AG462" i="3"/>
  <c r="AR462" i="3"/>
  <c r="BB462" i="3"/>
  <c r="M462" i="3"/>
  <c r="X462" i="3"/>
  <c r="AH462" i="3"/>
  <c r="AS462" i="3"/>
  <c r="BD462" i="3"/>
  <c r="AB462" i="3"/>
  <c r="AW462" i="3"/>
  <c r="AC462" i="3"/>
  <c r="AX462" i="3"/>
  <c r="AL462" i="3"/>
  <c r="AN462" i="3"/>
  <c r="Q462" i="3"/>
  <c r="R462" i="3"/>
  <c r="BH462" i="3"/>
  <c r="BM462" i="3" s="1"/>
  <c r="BI46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Q482" i="3"/>
  <c r="W482" i="3"/>
  <c r="AB482" i="3"/>
  <c r="AG482" i="3"/>
  <c r="AM482" i="3"/>
  <c r="AR482" i="3"/>
  <c r="AW482" i="3"/>
  <c r="BC482" i="3"/>
  <c r="BH482" i="3"/>
  <c r="S482" i="3"/>
  <c r="Y482" i="3"/>
  <c r="AF482" i="3"/>
  <c r="AN482" i="3"/>
  <c r="AU482" i="3"/>
  <c r="BA482" i="3"/>
  <c r="BI482" i="3"/>
  <c r="M482" i="3"/>
  <c r="T482" i="3"/>
  <c r="AA482" i="3"/>
  <c r="AI482" i="3"/>
  <c r="AO482" i="3"/>
  <c r="AV482" i="3"/>
  <c r="BD482" i="3"/>
  <c r="O482" i="3"/>
  <c r="AC482" i="3"/>
  <c r="AQ482" i="3"/>
  <c r="BE482" i="3"/>
  <c r="P482" i="3"/>
  <c r="AE482" i="3"/>
  <c r="AS482" i="3"/>
  <c r="BG482" i="3"/>
  <c r="U482" i="3"/>
  <c r="AY482" i="3"/>
  <c r="X482" i="3"/>
  <c r="AZ482" i="3"/>
  <c r="AJ482" i="3"/>
  <c r="AK482" i="3"/>
  <c r="M491" i="3"/>
  <c r="Q491" i="3"/>
  <c r="U491" i="3"/>
  <c r="Y491" i="3"/>
  <c r="AC491" i="3"/>
  <c r="AG491" i="3"/>
  <c r="AK491" i="3"/>
  <c r="AO491" i="3"/>
  <c r="AS491" i="3"/>
  <c r="AW491" i="3"/>
  <c r="BA491" i="3"/>
  <c r="BE491" i="3"/>
  <c r="BI491" i="3"/>
  <c r="N491" i="3"/>
  <c r="S491" i="3"/>
  <c r="X491" i="3"/>
  <c r="AD491" i="3"/>
  <c r="AI491" i="3"/>
  <c r="AN491" i="3"/>
  <c r="AT491" i="3"/>
  <c r="AY491" i="3"/>
  <c r="BD491" i="3"/>
  <c r="O491" i="3"/>
  <c r="T491" i="3"/>
  <c r="Z491" i="3"/>
  <c r="AE491" i="3"/>
  <c r="AJ491" i="3"/>
  <c r="AP491" i="3"/>
  <c r="AU491" i="3"/>
  <c r="AZ491" i="3"/>
  <c r="BF491" i="3"/>
  <c r="V491" i="3"/>
  <c r="AF491" i="3"/>
  <c r="AQ491" i="3"/>
  <c r="BB491" i="3"/>
  <c r="W491" i="3"/>
  <c r="AH491" i="3"/>
  <c r="AR491" i="3"/>
  <c r="BC491" i="3"/>
  <c r="P491" i="3"/>
  <c r="AL491" i="3"/>
  <c r="BG491" i="3"/>
  <c r="R491" i="3"/>
  <c r="AM491" i="3"/>
  <c r="BH491" i="3"/>
  <c r="AA491" i="3"/>
  <c r="AB491" i="3"/>
  <c r="AV491" i="3"/>
  <c r="AX491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M514" i="3"/>
  <c r="R514" i="3"/>
  <c r="W514" i="3"/>
  <c r="AC514" i="3"/>
  <c r="AH514" i="3"/>
  <c r="AM514" i="3"/>
  <c r="AS514" i="3"/>
  <c r="AX514" i="3"/>
  <c r="BC514" i="3"/>
  <c r="BI514" i="3"/>
  <c r="N514" i="3"/>
  <c r="S514" i="3"/>
  <c r="Y514" i="3"/>
  <c r="AD514" i="3"/>
  <c r="AI514" i="3"/>
  <c r="AO514" i="3"/>
  <c r="AT514" i="3"/>
  <c r="AY514" i="3"/>
  <c r="BE514" i="3"/>
  <c r="O514" i="3"/>
  <c r="Z514" i="3"/>
  <c r="AK514" i="3"/>
  <c r="AU514" i="3"/>
  <c r="BF514" i="3"/>
  <c r="Q514" i="3"/>
  <c r="AA514" i="3"/>
  <c r="AL514" i="3"/>
  <c r="AW514" i="3"/>
  <c r="BG514" i="3"/>
  <c r="U514" i="3"/>
  <c r="AE514" i="3"/>
  <c r="AP514" i="3"/>
  <c r="BA514" i="3"/>
  <c r="V514" i="3"/>
  <c r="AG514" i="3"/>
  <c r="AQ514" i="3"/>
  <c r="BB514" i="3"/>
  <c r="P530" i="3"/>
  <c r="T530" i="3"/>
  <c r="X530" i="3"/>
  <c r="AB530" i="3"/>
  <c r="AF530" i="3"/>
  <c r="AJ530" i="3"/>
  <c r="AN530" i="3"/>
  <c r="AR530" i="3"/>
  <c r="AV530" i="3"/>
  <c r="AZ530" i="3"/>
  <c r="BD530" i="3"/>
  <c r="BH530" i="3"/>
  <c r="M530" i="3"/>
  <c r="R530" i="3"/>
  <c r="W530" i="3"/>
  <c r="AC530" i="3"/>
  <c r="AH530" i="3"/>
  <c r="AM530" i="3"/>
  <c r="AS530" i="3"/>
  <c r="AX530" i="3"/>
  <c r="BC530" i="3"/>
  <c r="BI530" i="3"/>
  <c r="N530" i="3"/>
  <c r="S530" i="3"/>
  <c r="Y530" i="3"/>
  <c r="AD530" i="3"/>
  <c r="AI530" i="3"/>
  <c r="AO530" i="3"/>
  <c r="AT530" i="3"/>
  <c r="AY530" i="3"/>
  <c r="BE530" i="3"/>
  <c r="O530" i="3"/>
  <c r="Z530" i="3"/>
  <c r="AK530" i="3"/>
  <c r="AU530" i="3"/>
  <c r="BF530" i="3"/>
  <c r="Q530" i="3"/>
  <c r="AA530" i="3"/>
  <c r="AL530" i="3"/>
  <c r="AW530" i="3"/>
  <c r="BG530" i="3"/>
  <c r="V530" i="3"/>
  <c r="AQ530" i="3"/>
  <c r="AE530" i="3"/>
  <c r="BA530" i="3"/>
  <c r="AG530" i="3"/>
  <c r="BB530" i="3"/>
  <c r="AP530" i="3"/>
  <c r="U530" i="3"/>
  <c r="O548" i="3"/>
  <c r="S548" i="3"/>
  <c r="W548" i="3"/>
  <c r="AA548" i="3"/>
  <c r="AE548" i="3"/>
  <c r="AI548" i="3"/>
  <c r="AM548" i="3"/>
  <c r="AQ548" i="3"/>
  <c r="AU548" i="3"/>
  <c r="AY548" i="3"/>
  <c r="BC548" i="3"/>
  <c r="BG548" i="3"/>
  <c r="M548" i="3"/>
  <c r="R548" i="3"/>
  <c r="X548" i="3"/>
  <c r="AC548" i="3"/>
  <c r="AH548" i="3"/>
  <c r="AN548" i="3"/>
  <c r="AS548" i="3"/>
  <c r="AX548" i="3"/>
  <c r="BD548" i="3"/>
  <c r="BI548" i="3"/>
  <c r="N548" i="3"/>
  <c r="T548" i="3"/>
  <c r="Y548" i="3"/>
  <c r="AD548" i="3"/>
  <c r="AJ548" i="3"/>
  <c r="AO548" i="3"/>
  <c r="AT548" i="3"/>
  <c r="AZ548" i="3"/>
  <c r="BE548" i="3"/>
  <c r="V548" i="3"/>
  <c r="AG548" i="3"/>
  <c r="AR548" i="3"/>
  <c r="BB548" i="3"/>
  <c r="P548" i="3"/>
  <c r="Z548" i="3"/>
  <c r="AK548" i="3"/>
  <c r="AV548" i="3"/>
  <c r="BF548" i="3"/>
  <c r="Q548" i="3"/>
  <c r="AB548" i="3"/>
  <c r="AL548" i="3"/>
  <c r="AW548" i="3"/>
  <c r="BH548" i="3"/>
  <c r="BA548" i="3"/>
  <c r="U548" i="3"/>
  <c r="AF548" i="3"/>
  <c r="AP548" i="3"/>
  <c r="M552" i="3"/>
  <c r="Q552" i="3"/>
  <c r="U552" i="3"/>
  <c r="Y552" i="3"/>
  <c r="AC552" i="3"/>
  <c r="AG552" i="3"/>
  <c r="AK552" i="3"/>
  <c r="AO552" i="3"/>
  <c r="AS552" i="3"/>
  <c r="AW552" i="3"/>
  <c r="BA552" i="3"/>
  <c r="BE552" i="3"/>
  <c r="BI552" i="3"/>
  <c r="N552" i="3"/>
  <c r="S552" i="3"/>
  <c r="X552" i="3"/>
  <c r="AD552" i="3"/>
  <c r="AI552" i="3"/>
  <c r="AN552" i="3"/>
  <c r="AT552" i="3"/>
  <c r="AY552" i="3"/>
  <c r="BD552" i="3"/>
  <c r="O552" i="3"/>
  <c r="T552" i="3"/>
  <c r="Z552" i="3"/>
  <c r="AE552" i="3"/>
  <c r="AJ552" i="3"/>
  <c r="AP552" i="3"/>
  <c r="AU552" i="3"/>
  <c r="AZ552" i="3"/>
  <c r="BF552" i="3"/>
  <c r="W552" i="3"/>
  <c r="AH552" i="3"/>
  <c r="AR552" i="3"/>
  <c r="BC552" i="3"/>
  <c r="P552" i="3"/>
  <c r="AA552" i="3"/>
  <c r="R552" i="3"/>
  <c r="AB552" i="3"/>
  <c r="AM552" i="3"/>
  <c r="AX552" i="3"/>
  <c r="BH552" i="3"/>
  <c r="V552" i="3"/>
  <c r="AV552" i="3"/>
  <c r="AF552" i="3"/>
  <c r="BB552" i="3"/>
  <c r="AL552" i="3"/>
  <c r="BG552" i="3"/>
  <c r="AQ552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R556" i="3"/>
  <c r="W556" i="3"/>
  <c r="AB556" i="3"/>
  <c r="AH556" i="3"/>
  <c r="AM556" i="3"/>
  <c r="AR556" i="3"/>
  <c r="AX556" i="3"/>
  <c r="BC556" i="3"/>
  <c r="BH556" i="3"/>
  <c r="N556" i="3"/>
  <c r="S556" i="3"/>
  <c r="X556" i="3"/>
  <c r="AD556" i="3"/>
  <c r="AI556" i="3"/>
  <c r="AN556" i="3"/>
  <c r="AT556" i="3"/>
  <c r="AY556" i="3"/>
  <c r="BD556" i="3"/>
  <c r="V556" i="3"/>
  <c r="AF556" i="3"/>
  <c r="AQ556" i="3"/>
  <c r="BB556" i="3"/>
  <c r="P556" i="3"/>
  <c r="AA556" i="3"/>
  <c r="AL556" i="3"/>
  <c r="AV556" i="3"/>
  <c r="BG556" i="3"/>
  <c r="O556" i="3"/>
  <c r="AJ556" i="3"/>
  <c r="BF556" i="3"/>
  <c r="T556" i="3"/>
  <c r="AP556" i="3"/>
  <c r="Z556" i="3"/>
  <c r="AU556" i="3"/>
  <c r="AE556" i="3"/>
  <c r="AZ556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O560" i="3"/>
  <c r="T560" i="3"/>
  <c r="Z560" i="3"/>
  <c r="AE560" i="3"/>
  <c r="AJ560" i="3"/>
  <c r="AP560" i="3"/>
  <c r="AU560" i="3"/>
  <c r="AZ560" i="3"/>
  <c r="BF560" i="3"/>
  <c r="P560" i="3"/>
  <c r="V560" i="3"/>
  <c r="AA560" i="3"/>
  <c r="AF560" i="3"/>
  <c r="AL560" i="3"/>
  <c r="AQ560" i="3"/>
  <c r="AV560" i="3"/>
  <c r="BB560" i="3"/>
  <c r="BG560" i="3"/>
  <c r="N560" i="3"/>
  <c r="X560" i="3"/>
  <c r="AI560" i="3"/>
  <c r="AT560" i="3"/>
  <c r="BD560" i="3"/>
  <c r="S560" i="3"/>
  <c r="AD560" i="3"/>
  <c r="AN560" i="3"/>
  <c r="AY560" i="3"/>
  <c r="AB560" i="3"/>
  <c r="AX560" i="3"/>
  <c r="AH560" i="3"/>
  <c r="BC560" i="3"/>
  <c r="R560" i="3"/>
  <c r="AM560" i="3"/>
  <c r="BH560" i="3"/>
  <c r="W560" i="3"/>
  <c r="AR560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R564" i="3"/>
  <c r="W564" i="3"/>
  <c r="AB564" i="3"/>
  <c r="AH564" i="3"/>
  <c r="AM564" i="3"/>
  <c r="AR564" i="3"/>
  <c r="AX564" i="3"/>
  <c r="BC564" i="3"/>
  <c r="BH564" i="3"/>
  <c r="N564" i="3"/>
  <c r="S564" i="3"/>
  <c r="X564" i="3"/>
  <c r="AD564" i="3"/>
  <c r="AI564" i="3"/>
  <c r="AN564" i="3"/>
  <c r="AT564" i="3"/>
  <c r="AY564" i="3"/>
  <c r="BD564" i="3"/>
  <c r="BI564" i="3"/>
  <c r="P564" i="3"/>
  <c r="AA564" i="3"/>
  <c r="AL564" i="3"/>
  <c r="AV564" i="3"/>
  <c r="BG564" i="3"/>
  <c r="T564" i="3"/>
  <c r="AE564" i="3"/>
  <c r="AP564" i="3"/>
  <c r="AZ564" i="3"/>
  <c r="V564" i="3"/>
  <c r="AF564" i="3"/>
  <c r="AQ564" i="3"/>
  <c r="BB564" i="3"/>
  <c r="Z564" i="3"/>
  <c r="AJ564" i="3"/>
  <c r="AU564" i="3"/>
  <c r="O564" i="3"/>
  <c r="BF564" i="3"/>
  <c r="P568" i="3"/>
  <c r="T568" i="3"/>
  <c r="X568" i="3"/>
  <c r="AB568" i="3"/>
  <c r="AF568" i="3"/>
  <c r="AJ568" i="3"/>
  <c r="AN568" i="3"/>
  <c r="AR568" i="3"/>
  <c r="AV568" i="3"/>
  <c r="AZ568" i="3"/>
  <c r="BD568" i="3"/>
  <c r="BH568" i="3"/>
  <c r="M568" i="3"/>
  <c r="Q568" i="3"/>
  <c r="U568" i="3"/>
  <c r="Y568" i="3"/>
  <c r="AC568" i="3"/>
  <c r="AG568" i="3"/>
  <c r="AK568" i="3"/>
  <c r="AO568" i="3"/>
  <c r="AS568" i="3"/>
  <c r="AW568" i="3"/>
  <c r="BA568" i="3"/>
  <c r="BE568" i="3"/>
  <c r="BI568" i="3"/>
  <c r="S568" i="3"/>
  <c r="AA568" i="3"/>
  <c r="AI568" i="3"/>
  <c r="AQ568" i="3"/>
  <c r="AY568" i="3"/>
  <c r="BG568" i="3"/>
  <c r="N568" i="3"/>
  <c r="V568" i="3"/>
  <c r="AD568" i="3"/>
  <c r="AL568" i="3"/>
  <c r="AT568" i="3"/>
  <c r="BB568" i="3"/>
  <c r="O568" i="3"/>
  <c r="W568" i="3"/>
  <c r="AE568" i="3"/>
  <c r="AM568" i="3"/>
  <c r="AU568" i="3"/>
  <c r="BC568" i="3"/>
  <c r="Z568" i="3"/>
  <c r="BF568" i="3"/>
  <c r="AH568" i="3"/>
  <c r="AP568" i="3"/>
  <c r="R568" i="3"/>
  <c r="AX568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S572" i="3"/>
  <c r="AA572" i="3"/>
  <c r="AI572" i="3"/>
  <c r="AQ572" i="3"/>
  <c r="AY572" i="3"/>
  <c r="BG572" i="3"/>
  <c r="N572" i="3"/>
  <c r="V572" i="3"/>
  <c r="AD572" i="3"/>
  <c r="AL572" i="3"/>
  <c r="AT572" i="3"/>
  <c r="BB572" i="3"/>
  <c r="O572" i="3"/>
  <c r="W572" i="3"/>
  <c r="AE572" i="3"/>
  <c r="AM572" i="3"/>
  <c r="AU572" i="3"/>
  <c r="BC572" i="3"/>
  <c r="R572" i="3"/>
  <c r="AX572" i="3"/>
  <c r="Z572" i="3"/>
  <c r="BF572" i="3"/>
  <c r="AH572" i="3"/>
  <c r="AP572" i="3"/>
  <c r="P576" i="3"/>
  <c r="T576" i="3"/>
  <c r="X576" i="3"/>
  <c r="AB576" i="3"/>
  <c r="AF576" i="3"/>
  <c r="AJ576" i="3"/>
  <c r="AN576" i="3"/>
  <c r="AR576" i="3"/>
  <c r="AV576" i="3"/>
  <c r="AZ576" i="3"/>
  <c r="BD576" i="3"/>
  <c r="BH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S576" i="3"/>
  <c r="AA576" i="3"/>
  <c r="AI576" i="3"/>
  <c r="AQ576" i="3"/>
  <c r="AY576" i="3"/>
  <c r="BG576" i="3"/>
  <c r="N576" i="3"/>
  <c r="V576" i="3"/>
  <c r="AD576" i="3"/>
  <c r="AL576" i="3"/>
  <c r="AT576" i="3"/>
  <c r="BB576" i="3"/>
  <c r="O576" i="3"/>
  <c r="W576" i="3"/>
  <c r="AE576" i="3"/>
  <c r="AM576" i="3"/>
  <c r="AU576" i="3"/>
  <c r="BC576" i="3"/>
  <c r="AP576" i="3"/>
  <c r="R576" i="3"/>
  <c r="AX576" i="3"/>
  <c r="Z576" i="3"/>
  <c r="BF576" i="3"/>
  <c r="AH576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S580" i="3"/>
  <c r="AA580" i="3"/>
  <c r="AI580" i="3"/>
  <c r="AQ580" i="3"/>
  <c r="AY580" i="3"/>
  <c r="BG580" i="3"/>
  <c r="N580" i="3"/>
  <c r="V580" i="3"/>
  <c r="AD580" i="3"/>
  <c r="AL580" i="3"/>
  <c r="AT580" i="3"/>
  <c r="BB580" i="3"/>
  <c r="O580" i="3"/>
  <c r="W580" i="3"/>
  <c r="AE580" i="3"/>
  <c r="AM580" i="3"/>
  <c r="AU580" i="3"/>
  <c r="BC580" i="3"/>
  <c r="AH580" i="3"/>
  <c r="AP580" i="3"/>
  <c r="R580" i="3"/>
  <c r="AX580" i="3"/>
  <c r="Z580" i="3"/>
  <c r="BF580" i="3"/>
  <c r="P584" i="3"/>
  <c r="T584" i="3"/>
  <c r="X584" i="3"/>
  <c r="AB584" i="3"/>
  <c r="AF584" i="3"/>
  <c r="AJ584" i="3"/>
  <c r="AN584" i="3"/>
  <c r="AR584" i="3"/>
  <c r="AV584" i="3"/>
  <c r="AZ584" i="3"/>
  <c r="BD584" i="3"/>
  <c r="BH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S584" i="3"/>
  <c r="AA584" i="3"/>
  <c r="AI584" i="3"/>
  <c r="AQ584" i="3"/>
  <c r="AY584" i="3"/>
  <c r="BG584" i="3"/>
  <c r="N584" i="3"/>
  <c r="V584" i="3"/>
  <c r="AD584" i="3"/>
  <c r="AL584" i="3"/>
  <c r="AT584" i="3"/>
  <c r="BB584" i="3"/>
  <c r="O584" i="3"/>
  <c r="W584" i="3"/>
  <c r="AE584" i="3"/>
  <c r="AM584" i="3"/>
  <c r="AU584" i="3"/>
  <c r="BC584" i="3"/>
  <c r="Z584" i="3"/>
  <c r="BF584" i="3"/>
  <c r="AH584" i="3"/>
  <c r="AP584" i="3"/>
  <c r="R584" i="3"/>
  <c r="AX584" i="3"/>
  <c r="P588" i="3"/>
  <c r="T588" i="3"/>
  <c r="X588" i="3"/>
  <c r="AB588" i="3"/>
  <c r="AF588" i="3"/>
  <c r="AJ588" i="3"/>
  <c r="AN588" i="3"/>
  <c r="AR588" i="3"/>
  <c r="AV588" i="3"/>
  <c r="AZ588" i="3"/>
  <c r="BD588" i="3"/>
  <c r="BH588" i="3"/>
  <c r="M588" i="3"/>
  <c r="Q588" i="3"/>
  <c r="U588" i="3"/>
  <c r="Y588" i="3"/>
  <c r="AC588" i="3"/>
  <c r="AG588" i="3"/>
  <c r="AK588" i="3"/>
  <c r="AO588" i="3"/>
  <c r="AS588" i="3"/>
  <c r="AW588" i="3"/>
  <c r="BA588" i="3"/>
  <c r="BE588" i="3"/>
  <c r="BI588" i="3"/>
  <c r="S588" i="3"/>
  <c r="AA588" i="3"/>
  <c r="AI588" i="3"/>
  <c r="AQ588" i="3"/>
  <c r="AY588" i="3"/>
  <c r="BG588" i="3"/>
  <c r="N588" i="3"/>
  <c r="V588" i="3"/>
  <c r="AD588" i="3"/>
  <c r="AL588" i="3"/>
  <c r="AT588" i="3"/>
  <c r="BB588" i="3"/>
  <c r="O588" i="3"/>
  <c r="W588" i="3"/>
  <c r="AE588" i="3"/>
  <c r="AM588" i="3"/>
  <c r="AU588" i="3"/>
  <c r="BC588" i="3"/>
  <c r="R588" i="3"/>
  <c r="AX588" i="3"/>
  <c r="Z588" i="3"/>
  <c r="BF588" i="3"/>
  <c r="AH588" i="3"/>
  <c r="AP588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S592" i="3"/>
  <c r="AA592" i="3"/>
  <c r="AI592" i="3"/>
  <c r="AQ592" i="3"/>
  <c r="AY592" i="3"/>
  <c r="BG592" i="3"/>
  <c r="N592" i="3"/>
  <c r="V592" i="3"/>
  <c r="AD592" i="3"/>
  <c r="AL592" i="3"/>
  <c r="AT592" i="3"/>
  <c r="BB592" i="3"/>
  <c r="O592" i="3"/>
  <c r="W592" i="3"/>
  <c r="AE592" i="3"/>
  <c r="AM592" i="3"/>
  <c r="AU592" i="3"/>
  <c r="BC592" i="3"/>
  <c r="AP592" i="3"/>
  <c r="R592" i="3"/>
  <c r="AX592" i="3"/>
  <c r="Z592" i="3"/>
  <c r="BF592" i="3"/>
  <c r="AH592" i="3"/>
  <c r="BJ468" i="3"/>
  <c r="BE471" i="3"/>
  <c r="AW471" i="3"/>
  <c r="AF471" i="3"/>
  <c r="AS471" i="3"/>
  <c r="M471" i="3"/>
  <c r="AJ471" i="3"/>
  <c r="BC471" i="3"/>
  <c r="AM471" i="3"/>
  <c r="W471" i="3"/>
  <c r="BB471" i="3"/>
  <c r="AL471" i="3"/>
  <c r="V471" i="3"/>
  <c r="BN476" i="3"/>
  <c r="BK476" i="3"/>
  <c r="BI479" i="3"/>
  <c r="AZ479" i="3"/>
  <c r="AK479" i="3"/>
  <c r="AS479" i="3"/>
  <c r="BD479" i="3"/>
  <c r="X479" i="3"/>
  <c r="AY479" i="3"/>
  <c r="AI479" i="3"/>
  <c r="S479" i="3"/>
  <c r="AX479" i="3"/>
  <c r="AH479" i="3"/>
  <c r="R479" i="3"/>
  <c r="BL481" i="3"/>
  <c r="AD486" i="3"/>
  <c r="AR486" i="3"/>
  <c r="AZ486" i="3"/>
  <c r="AJ486" i="3"/>
  <c r="AO486" i="3"/>
  <c r="BH486" i="3"/>
  <c r="AF486" i="3"/>
  <c r="BD486" i="3"/>
  <c r="AH486" i="3"/>
  <c r="M486" i="3"/>
  <c r="AU486" i="3"/>
  <c r="AE486" i="3"/>
  <c r="O486" i="3"/>
  <c r="BB488" i="3"/>
  <c r="V488" i="3"/>
  <c r="AC488" i="3"/>
  <c r="AL488" i="3"/>
  <c r="BA488" i="3"/>
  <c r="AE488" i="3"/>
  <c r="BE488" i="3"/>
  <c r="AI488" i="3"/>
  <c r="M488" i="3"/>
  <c r="AV488" i="3"/>
  <c r="AF488" i="3"/>
  <c r="P488" i="3"/>
  <c r="BK495" i="3"/>
  <c r="BL495" i="3"/>
  <c r="BM497" i="3"/>
  <c r="BK497" i="3"/>
  <c r="AA502" i="3"/>
  <c r="N502" i="3"/>
  <c r="T502" i="3"/>
  <c r="BG502" i="3"/>
  <c r="AE502" i="3"/>
  <c r="AY502" i="3"/>
  <c r="V502" i="3"/>
  <c r="AX502" i="3"/>
  <c r="AB502" i="3"/>
  <c r="BE502" i="3"/>
  <c r="AO502" i="3"/>
  <c r="Y502" i="3"/>
  <c r="AO504" i="3"/>
  <c r="R504" i="3"/>
  <c r="AC504" i="3"/>
  <c r="Y504" i="3"/>
  <c r="AH504" i="3"/>
  <c r="BB504" i="3"/>
  <c r="AG504" i="3"/>
  <c r="BF504" i="3"/>
  <c r="AK504" i="3"/>
  <c r="P504" i="3"/>
  <c r="AU504" i="3"/>
  <c r="AE504" i="3"/>
  <c r="O504" i="3"/>
  <c r="BJ511" i="3"/>
  <c r="BJ513" i="3"/>
  <c r="Q518" i="3"/>
  <c r="AW518" i="3"/>
  <c r="AG518" i="3"/>
  <c r="AT518" i="3"/>
  <c r="BC518" i="3"/>
  <c r="M518" i="3"/>
  <c r="AF518" i="3"/>
  <c r="BJ527" i="3"/>
  <c r="BK527" i="3"/>
  <c r="AZ534" i="3"/>
  <c r="AS534" i="3"/>
  <c r="AL534" i="3"/>
  <c r="L309" i="3"/>
  <c r="P521" i="3"/>
  <c r="T521" i="3"/>
  <c r="X521" i="3"/>
  <c r="AB521" i="3"/>
  <c r="AF521" i="3"/>
  <c r="AJ521" i="3"/>
  <c r="AN521" i="3"/>
  <c r="AR521" i="3"/>
  <c r="AV521" i="3"/>
  <c r="AZ521" i="3"/>
  <c r="BD521" i="3"/>
  <c r="BH521" i="3"/>
  <c r="Q521" i="3"/>
  <c r="V521" i="3"/>
  <c r="AA521" i="3"/>
  <c r="AG521" i="3"/>
  <c r="AL521" i="3"/>
  <c r="AQ521" i="3"/>
  <c r="AW521" i="3"/>
  <c r="BB521" i="3"/>
  <c r="BG521" i="3"/>
  <c r="M521" i="3"/>
  <c r="R521" i="3"/>
  <c r="W521" i="3"/>
  <c r="AC521" i="3"/>
  <c r="AH521" i="3"/>
  <c r="AM521" i="3"/>
  <c r="AS521" i="3"/>
  <c r="AX521" i="3"/>
  <c r="BC521" i="3"/>
  <c r="BI521" i="3"/>
  <c r="N521" i="3"/>
  <c r="Y521" i="3"/>
  <c r="AI521" i="3"/>
  <c r="AT521" i="3"/>
  <c r="BE521" i="3"/>
  <c r="O521" i="3"/>
  <c r="Z521" i="3"/>
  <c r="AK521" i="3"/>
  <c r="AU521" i="3"/>
  <c r="BF521" i="3"/>
  <c r="U521" i="3"/>
  <c r="AP521" i="3"/>
  <c r="AD521" i="3"/>
  <c r="AY521" i="3"/>
  <c r="AE521" i="3"/>
  <c r="BA521" i="3"/>
  <c r="S521" i="3"/>
  <c r="AO521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Q537" i="3"/>
  <c r="W537" i="3"/>
  <c r="AB537" i="3"/>
  <c r="AG537" i="3"/>
  <c r="AM537" i="3"/>
  <c r="AR537" i="3"/>
  <c r="AW537" i="3"/>
  <c r="BC537" i="3"/>
  <c r="BH537" i="3"/>
  <c r="M537" i="3"/>
  <c r="S537" i="3"/>
  <c r="X537" i="3"/>
  <c r="AC537" i="3"/>
  <c r="AI537" i="3"/>
  <c r="AN537" i="3"/>
  <c r="AS537" i="3"/>
  <c r="AY537" i="3"/>
  <c r="BD537" i="3"/>
  <c r="BI537" i="3"/>
  <c r="T537" i="3"/>
  <c r="AE537" i="3"/>
  <c r="AO537" i="3"/>
  <c r="AZ537" i="3"/>
  <c r="U537" i="3"/>
  <c r="AF537" i="3"/>
  <c r="AQ537" i="3"/>
  <c r="BA537" i="3"/>
  <c r="AA537" i="3"/>
  <c r="AV537" i="3"/>
  <c r="O537" i="3"/>
  <c r="AJ537" i="3"/>
  <c r="BE537" i="3"/>
  <c r="P537" i="3"/>
  <c r="AK537" i="3"/>
  <c r="BG537" i="3"/>
  <c r="Y537" i="3"/>
  <c r="AU537" i="3"/>
  <c r="P524" i="3"/>
  <c r="T524" i="3"/>
  <c r="X524" i="3"/>
  <c r="AB524" i="3"/>
  <c r="AF524" i="3"/>
  <c r="AJ524" i="3"/>
  <c r="AN524" i="3"/>
  <c r="AR524" i="3"/>
  <c r="AV524" i="3"/>
  <c r="AZ524" i="3"/>
  <c r="BD524" i="3"/>
  <c r="BH524" i="3"/>
  <c r="O524" i="3"/>
  <c r="U524" i="3"/>
  <c r="Z524" i="3"/>
  <c r="AE524" i="3"/>
  <c r="AK524" i="3"/>
  <c r="AP524" i="3"/>
  <c r="AU524" i="3"/>
  <c r="BA524" i="3"/>
  <c r="BF524" i="3"/>
  <c r="Q524" i="3"/>
  <c r="V524" i="3"/>
  <c r="AA524" i="3"/>
  <c r="AG524" i="3"/>
  <c r="AL524" i="3"/>
  <c r="AQ524" i="3"/>
  <c r="AW524" i="3"/>
  <c r="BB524" i="3"/>
  <c r="BG524" i="3"/>
  <c r="R524" i="3"/>
  <c r="AC524" i="3"/>
  <c r="AM524" i="3"/>
  <c r="AX524" i="3"/>
  <c r="BI524" i="3"/>
  <c r="S524" i="3"/>
  <c r="AD524" i="3"/>
  <c r="AO524" i="3"/>
  <c r="AY524" i="3"/>
  <c r="N524" i="3"/>
  <c r="AI524" i="3"/>
  <c r="BE524" i="3"/>
  <c r="W524" i="3"/>
  <c r="AS524" i="3"/>
  <c r="Y524" i="3"/>
  <c r="AT524" i="3"/>
  <c r="M524" i="3"/>
  <c r="AH524" i="3"/>
  <c r="BC524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N540" i="3"/>
  <c r="S540" i="3"/>
  <c r="X540" i="3"/>
  <c r="AD540" i="3"/>
  <c r="AI540" i="3"/>
  <c r="AN540" i="3"/>
  <c r="O540" i="3"/>
  <c r="T540" i="3"/>
  <c r="Z540" i="3"/>
  <c r="AE540" i="3"/>
  <c r="AJ540" i="3"/>
  <c r="AP540" i="3"/>
  <c r="AU540" i="3"/>
  <c r="AZ540" i="3"/>
  <c r="BF540" i="3"/>
  <c r="P540" i="3"/>
  <c r="AA540" i="3"/>
  <c r="AL540" i="3"/>
  <c r="AT540" i="3"/>
  <c r="BB540" i="3"/>
  <c r="BH540" i="3"/>
  <c r="R540" i="3"/>
  <c r="AB540" i="3"/>
  <c r="AM540" i="3"/>
  <c r="AV540" i="3"/>
  <c r="BC540" i="3"/>
  <c r="W540" i="3"/>
  <c r="AR540" i="3"/>
  <c r="BG540" i="3"/>
  <c r="AF540" i="3"/>
  <c r="AX540" i="3"/>
  <c r="AH540" i="3"/>
  <c r="AY540" i="3"/>
  <c r="AQ540" i="3"/>
  <c r="BD540" i="3"/>
  <c r="V540" i="3"/>
  <c r="N601" i="3"/>
  <c r="R601" i="3"/>
  <c r="V601" i="3"/>
  <c r="Z601" i="3"/>
  <c r="AD601" i="3"/>
  <c r="AH601" i="3"/>
  <c r="AL601" i="3"/>
  <c r="AP601" i="3"/>
  <c r="AT601" i="3"/>
  <c r="AX601" i="3"/>
  <c r="BB601" i="3"/>
  <c r="BF601" i="3"/>
  <c r="O601" i="3"/>
  <c r="S601" i="3"/>
  <c r="W601" i="3"/>
  <c r="AA601" i="3"/>
  <c r="AE601" i="3"/>
  <c r="AI601" i="3"/>
  <c r="AM601" i="3"/>
  <c r="AQ601" i="3"/>
  <c r="AU601" i="3"/>
  <c r="AY601" i="3"/>
  <c r="BC601" i="3"/>
  <c r="BG601" i="3"/>
  <c r="Q601" i="3"/>
  <c r="Y601" i="3"/>
  <c r="AG601" i="3"/>
  <c r="AO601" i="3"/>
  <c r="AW601" i="3"/>
  <c r="BE601" i="3"/>
  <c r="M601" i="3"/>
  <c r="U601" i="3"/>
  <c r="AC601" i="3"/>
  <c r="AK601" i="3"/>
  <c r="AS601" i="3"/>
  <c r="BA601" i="3"/>
  <c r="BI601" i="3"/>
  <c r="X601" i="3"/>
  <c r="AN601" i="3"/>
  <c r="BD601" i="3"/>
  <c r="AB601" i="3"/>
  <c r="AR601" i="3"/>
  <c r="BH601" i="3"/>
  <c r="P601" i="3"/>
  <c r="AF601" i="3"/>
  <c r="AV601" i="3"/>
  <c r="T601" i="3"/>
  <c r="AJ601" i="3"/>
  <c r="AZ601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S600" i="3"/>
  <c r="AA600" i="3"/>
  <c r="AI600" i="3"/>
  <c r="AQ600" i="3"/>
  <c r="AY600" i="3"/>
  <c r="BG600" i="3"/>
  <c r="O600" i="3"/>
  <c r="W600" i="3"/>
  <c r="AE600" i="3"/>
  <c r="AM600" i="3"/>
  <c r="AU600" i="3"/>
  <c r="BC600" i="3"/>
  <c r="Z600" i="3"/>
  <c r="AP600" i="3"/>
  <c r="BF600" i="3"/>
  <c r="N600" i="3"/>
  <c r="AD600" i="3"/>
  <c r="AT600" i="3"/>
  <c r="R600" i="3"/>
  <c r="AH600" i="3"/>
  <c r="AX600" i="3"/>
  <c r="V600" i="3"/>
  <c r="AL600" i="3"/>
  <c r="BB600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P464" i="3"/>
  <c r="T464" i="3"/>
  <c r="X464" i="3"/>
  <c r="AB464" i="3"/>
  <c r="AF464" i="3"/>
  <c r="AJ464" i="3"/>
  <c r="AN464" i="3"/>
  <c r="AR464" i="3"/>
  <c r="AV464" i="3"/>
  <c r="AZ464" i="3"/>
  <c r="BD464" i="3"/>
  <c r="BH464" i="3"/>
  <c r="M464" i="3"/>
  <c r="U464" i="3"/>
  <c r="AC464" i="3"/>
  <c r="AK464" i="3"/>
  <c r="AS464" i="3"/>
  <c r="BA464" i="3"/>
  <c r="BI464" i="3"/>
  <c r="N464" i="3"/>
  <c r="V464" i="3"/>
  <c r="AD464" i="3"/>
  <c r="AL464" i="3"/>
  <c r="AT464" i="3"/>
  <c r="BB464" i="3"/>
  <c r="Y464" i="3"/>
  <c r="AO464" i="3"/>
  <c r="BE464" i="3"/>
  <c r="Z464" i="3"/>
  <c r="AP464" i="3"/>
  <c r="BF464" i="3"/>
  <c r="AG464" i="3"/>
  <c r="AH464" i="3"/>
  <c r="AW464" i="3"/>
  <c r="AX464" i="3"/>
  <c r="Q464" i="3"/>
  <c r="R46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P484" i="3"/>
  <c r="U484" i="3"/>
  <c r="Z484" i="3"/>
  <c r="AF484" i="3"/>
  <c r="AK484" i="3"/>
  <c r="AP484" i="3"/>
  <c r="AV484" i="3"/>
  <c r="BA484" i="3"/>
  <c r="BF484" i="3"/>
  <c r="N484" i="3"/>
  <c r="V484" i="3"/>
  <c r="AC484" i="3"/>
  <c r="AJ484" i="3"/>
  <c r="AR484" i="3"/>
  <c r="AX484" i="3"/>
  <c r="BE484" i="3"/>
  <c r="Q484" i="3"/>
  <c r="X484" i="3"/>
  <c r="AD484" i="3"/>
  <c r="AL484" i="3"/>
  <c r="AS484" i="3"/>
  <c r="AZ484" i="3"/>
  <c r="BH484" i="3"/>
  <c r="Y484" i="3"/>
  <c r="AN484" i="3"/>
  <c r="BB484" i="3"/>
  <c r="M484" i="3"/>
  <c r="AB484" i="3"/>
  <c r="AO484" i="3"/>
  <c r="BD484" i="3"/>
  <c r="AG484" i="3"/>
  <c r="BI484" i="3"/>
  <c r="AH484" i="3"/>
  <c r="AT484" i="3"/>
  <c r="AW484" i="3"/>
  <c r="R484" i="3"/>
  <c r="T484" i="3"/>
  <c r="N493" i="3"/>
  <c r="R493" i="3"/>
  <c r="V493" i="3"/>
  <c r="Z493" i="3"/>
  <c r="AD493" i="3"/>
  <c r="AH493" i="3"/>
  <c r="AL493" i="3"/>
  <c r="AP493" i="3"/>
  <c r="AT493" i="3"/>
  <c r="AX493" i="3"/>
  <c r="BB493" i="3"/>
  <c r="BF493" i="3"/>
  <c r="M493" i="3"/>
  <c r="S493" i="3"/>
  <c r="X493" i="3"/>
  <c r="AC493" i="3"/>
  <c r="AI493" i="3"/>
  <c r="AN493" i="3"/>
  <c r="AS493" i="3"/>
  <c r="AY493" i="3"/>
  <c r="BD493" i="3"/>
  <c r="BI493" i="3"/>
  <c r="Q493" i="3"/>
  <c r="Y493" i="3"/>
  <c r="AF493" i="3"/>
  <c r="AM493" i="3"/>
  <c r="AU493" i="3"/>
  <c r="BA493" i="3"/>
  <c r="BH493" i="3"/>
  <c r="T493" i="3"/>
  <c r="AA493" i="3"/>
  <c r="AG493" i="3"/>
  <c r="AO493" i="3"/>
  <c r="AV493" i="3"/>
  <c r="BC493" i="3"/>
  <c r="O493" i="3"/>
  <c r="AB493" i="3"/>
  <c r="AQ493" i="3"/>
  <c r="BE493" i="3"/>
  <c r="P493" i="3"/>
  <c r="AE493" i="3"/>
  <c r="AR493" i="3"/>
  <c r="BG493" i="3"/>
  <c r="U493" i="3"/>
  <c r="AW493" i="3"/>
  <c r="W493" i="3"/>
  <c r="AZ493" i="3"/>
  <c r="AJ493" i="3"/>
  <c r="AK493" i="3"/>
  <c r="P516" i="3"/>
  <c r="T516" i="3"/>
  <c r="X516" i="3"/>
  <c r="AB516" i="3"/>
  <c r="AF516" i="3"/>
  <c r="AJ516" i="3"/>
  <c r="AN516" i="3"/>
  <c r="AR516" i="3"/>
  <c r="AV516" i="3"/>
  <c r="AZ516" i="3"/>
  <c r="BD516" i="3"/>
  <c r="BH516" i="3"/>
  <c r="O516" i="3"/>
  <c r="U516" i="3"/>
  <c r="Z516" i="3"/>
  <c r="AE516" i="3"/>
  <c r="AK516" i="3"/>
  <c r="AP516" i="3"/>
  <c r="AU516" i="3"/>
  <c r="BA516" i="3"/>
  <c r="BF516" i="3"/>
  <c r="Q516" i="3"/>
  <c r="V516" i="3"/>
  <c r="AA516" i="3"/>
  <c r="AG516" i="3"/>
  <c r="AL516" i="3"/>
  <c r="AQ516" i="3"/>
  <c r="AW516" i="3"/>
  <c r="BB516" i="3"/>
  <c r="BG516" i="3"/>
  <c r="R516" i="3"/>
  <c r="AC516" i="3"/>
  <c r="AM516" i="3"/>
  <c r="AX516" i="3"/>
  <c r="BI516" i="3"/>
  <c r="S516" i="3"/>
  <c r="AD516" i="3"/>
  <c r="AO516" i="3"/>
  <c r="AY516" i="3"/>
  <c r="M516" i="3"/>
  <c r="W516" i="3"/>
  <c r="AH516" i="3"/>
  <c r="AS516" i="3"/>
  <c r="BC516" i="3"/>
  <c r="AT516" i="3"/>
  <c r="N516" i="3"/>
  <c r="BE516" i="3"/>
  <c r="Y516" i="3"/>
  <c r="AI516" i="3"/>
  <c r="S534" i="3"/>
  <c r="AI534" i="3"/>
  <c r="AY534" i="3"/>
  <c r="U534" i="3"/>
  <c r="W534" i="3"/>
  <c r="AM534" i="3"/>
  <c r="BC534" i="3"/>
  <c r="Z534" i="3"/>
  <c r="AV534" i="3"/>
  <c r="V534" i="3"/>
  <c r="AR534" i="3"/>
  <c r="M534" i="3"/>
  <c r="BD534" i="3"/>
  <c r="AT534" i="3"/>
  <c r="R534" i="3"/>
  <c r="AO534" i="3"/>
  <c r="AA534" i="3"/>
  <c r="AQ534" i="3"/>
  <c r="BG534" i="3"/>
  <c r="AF534" i="3"/>
  <c r="O534" i="3"/>
  <c r="AE534" i="3"/>
  <c r="AU534" i="3"/>
  <c r="P534" i="3"/>
  <c r="AK534" i="3"/>
  <c r="BF534" i="3"/>
  <c r="AG534" i="3"/>
  <c r="BB534" i="3"/>
  <c r="AH534" i="3"/>
  <c r="Y534" i="3"/>
  <c r="AD534" i="3"/>
  <c r="BI534" i="3"/>
  <c r="AX534" i="3"/>
  <c r="AU518" i="3"/>
  <c r="R466" i="3"/>
  <c r="AH466" i="3"/>
  <c r="BF466" i="3"/>
  <c r="AU466" i="3"/>
  <c r="O466" i="3"/>
  <c r="AD466" i="3"/>
  <c r="BE466" i="3"/>
  <c r="AO466" i="3"/>
  <c r="Y466" i="3"/>
  <c r="BH466" i="3"/>
  <c r="AR466" i="3"/>
  <c r="AB466" i="3"/>
  <c r="BN468" i="3"/>
  <c r="BK468" i="3"/>
  <c r="Y471" i="3"/>
  <c r="AG471" i="3"/>
  <c r="P471" i="3"/>
  <c r="AK471" i="3"/>
  <c r="BH471" i="3"/>
  <c r="AB471" i="3"/>
  <c r="AY471" i="3"/>
  <c r="AI471" i="3"/>
  <c r="S471" i="3"/>
  <c r="AX471" i="3"/>
  <c r="AH471" i="3"/>
  <c r="R471" i="3"/>
  <c r="BF474" i="3"/>
  <c r="AX474" i="3"/>
  <c r="AG474" i="3"/>
  <c r="AL474" i="3"/>
  <c r="BI474" i="3"/>
  <c r="AC474" i="3"/>
  <c r="BD474" i="3"/>
  <c r="AN474" i="3"/>
  <c r="X474" i="3"/>
  <c r="BM474" i="3" s="1"/>
  <c r="BC474" i="3"/>
  <c r="AM474" i="3"/>
  <c r="AR479" i="3"/>
  <c r="T479" i="3"/>
  <c r="AC479" i="3"/>
  <c r="AB479" i="3"/>
  <c r="AJ479" i="3"/>
  <c r="AV479" i="3"/>
  <c r="P479" i="3"/>
  <c r="AU479" i="3"/>
  <c r="AE479" i="3"/>
  <c r="O479" i="3"/>
  <c r="AT479" i="3"/>
  <c r="AD479" i="3"/>
  <c r="N479" i="3"/>
  <c r="BK481" i="3"/>
  <c r="BN481" i="3"/>
  <c r="BM481" i="3"/>
  <c r="AB486" i="3"/>
  <c r="P486" i="3"/>
  <c r="AK486" i="3"/>
  <c r="U486" i="3"/>
  <c r="AG486" i="3"/>
  <c r="BA486" i="3"/>
  <c r="Y486" i="3"/>
  <c r="AX486" i="3"/>
  <c r="AC486" i="3"/>
  <c r="BG486" i="3"/>
  <c r="AQ486" i="3"/>
  <c r="AA486" i="3"/>
  <c r="AH488" i="3"/>
  <c r="AS488" i="3"/>
  <c r="BI488" i="3"/>
  <c r="R488" i="3"/>
  <c r="AA488" i="3"/>
  <c r="AU488" i="3"/>
  <c r="Z488" i="3"/>
  <c r="AY488" i="3"/>
  <c r="AD488" i="3"/>
  <c r="BH488" i="3"/>
  <c r="AR488" i="3"/>
  <c r="AB488" i="3"/>
  <c r="O488" i="3"/>
  <c r="BM495" i="3"/>
  <c r="BJ497" i="3"/>
  <c r="BN497" i="3"/>
  <c r="BB502" i="3"/>
  <c r="AN502" i="3"/>
  <c r="AU502" i="3"/>
  <c r="AZ502" i="3"/>
  <c r="X502" i="3"/>
  <c r="AQ502" i="3"/>
  <c r="O502" i="3"/>
  <c r="AR502" i="3"/>
  <c r="W502" i="3"/>
  <c r="BA502" i="3"/>
  <c r="AK502" i="3"/>
  <c r="U502" i="3"/>
  <c r="T504" i="3"/>
  <c r="AZ504" i="3"/>
  <c r="BE504" i="3"/>
  <c r="N504" i="3"/>
  <c r="X504" i="3"/>
  <c r="AW504" i="3"/>
  <c r="AB504" i="3"/>
  <c r="BA504" i="3"/>
  <c r="AF504" i="3"/>
  <c r="BG504" i="3"/>
  <c r="AQ504" i="3"/>
  <c r="AA504" i="3"/>
  <c r="Z518" i="3"/>
  <c r="BF518" i="3"/>
  <c r="AA518" i="3"/>
  <c r="BA518" i="3"/>
  <c r="AI518" i="3"/>
  <c r="AS518" i="3"/>
  <c r="BD518" i="3"/>
  <c r="AC534" i="3"/>
  <c r="BE534" i="3"/>
  <c r="X534" i="3"/>
  <c r="AB534" i="3"/>
  <c r="K443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Q525" i="3"/>
  <c r="V525" i="3"/>
  <c r="AA525" i="3"/>
  <c r="AG525" i="3"/>
  <c r="AL525" i="3"/>
  <c r="AQ525" i="3"/>
  <c r="AW525" i="3"/>
  <c r="BB525" i="3"/>
  <c r="BG525" i="3"/>
  <c r="M525" i="3"/>
  <c r="R525" i="3"/>
  <c r="W525" i="3"/>
  <c r="AC525" i="3"/>
  <c r="AH525" i="3"/>
  <c r="AM525" i="3"/>
  <c r="AS525" i="3"/>
  <c r="AX525" i="3"/>
  <c r="BC525" i="3"/>
  <c r="BI525" i="3"/>
  <c r="S525" i="3"/>
  <c r="AD525" i="3"/>
  <c r="AO525" i="3"/>
  <c r="AY525" i="3"/>
  <c r="U525" i="3"/>
  <c r="AE525" i="3"/>
  <c r="AP525" i="3"/>
  <c r="BA525" i="3"/>
  <c r="Z525" i="3"/>
  <c r="AU525" i="3"/>
  <c r="N525" i="3"/>
  <c r="BJ525" i="3" s="1"/>
  <c r="AI525" i="3"/>
  <c r="BE525" i="3"/>
  <c r="O525" i="3"/>
  <c r="AK525" i="3"/>
  <c r="BF525" i="3"/>
  <c r="AT525" i="3"/>
  <c r="Y525" i="3"/>
  <c r="N541" i="3"/>
  <c r="R541" i="3"/>
  <c r="V541" i="3"/>
  <c r="Z541" i="3"/>
  <c r="AD541" i="3"/>
  <c r="AH541" i="3"/>
  <c r="AL541" i="3"/>
  <c r="AP541" i="3"/>
  <c r="AT541" i="3"/>
  <c r="AX541" i="3"/>
  <c r="BB541" i="3"/>
  <c r="BF541" i="3"/>
  <c r="Q541" i="3"/>
  <c r="W541" i="3"/>
  <c r="AB541" i="3"/>
  <c r="AG541" i="3"/>
  <c r="AM541" i="3"/>
  <c r="AR541" i="3"/>
  <c r="AW541" i="3"/>
  <c r="BC541" i="3"/>
  <c r="BH541" i="3"/>
  <c r="P541" i="3"/>
  <c r="X541" i="3"/>
  <c r="AE541" i="3"/>
  <c r="AK541" i="3"/>
  <c r="AS541" i="3"/>
  <c r="AZ541" i="3"/>
  <c r="BG541" i="3"/>
  <c r="S541" i="3"/>
  <c r="Y541" i="3"/>
  <c r="AF541" i="3"/>
  <c r="AN541" i="3"/>
  <c r="AU541" i="3"/>
  <c r="BA541" i="3"/>
  <c r="BI541" i="3"/>
  <c r="U541" i="3"/>
  <c r="AJ541" i="3"/>
  <c r="AY541" i="3"/>
  <c r="M541" i="3"/>
  <c r="AA541" i="3"/>
  <c r="AO541" i="3"/>
  <c r="BD541" i="3"/>
  <c r="O541" i="3"/>
  <c r="AC541" i="3"/>
  <c r="AQ541" i="3"/>
  <c r="BE541" i="3"/>
  <c r="AV541" i="3"/>
  <c r="T541" i="3"/>
  <c r="AI541" i="3"/>
  <c r="P528" i="3"/>
  <c r="T528" i="3"/>
  <c r="X528" i="3"/>
  <c r="AB528" i="3"/>
  <c r="AF528" i="3"/>
  <c r="AJ528" i="3"/>
  <c r="AN528" i="3"/>
  <c r="AR528" i="3"/>
  <c r="AV528" i="3"/>
  <c r="AZ528" i="3"/>
  <c r="BD528" i="3"/>
  <c r="BH528" i="3"/>
  <c r="O528" i="3"/>
  <c r="U528" i="3"/>
  <c r="Z528" i="3"/>
  <c r="AE528" i="3"/>
  <c r="AK528" i="3"/>
  <c r="AP528" i="3"/>
  <c r="AU528" i="3"/>
  <c r="BA528" i="3"/>
  <c r="BF528" i="3"/>
  <c r="Q528" i="3"/>
  <c r="V528" i="3"/>
  <c r="AA528" i="3"/>
  <c r="AG528" i="3"/>
  <c r="AL528" i="3"/>
  <c r="AQ528" i="3"/>
  <c r="AW528" i="3"/>
  <c r="BB528" i="3"/>
  <c r="BG528" i="3"/>
  <c r="M528" i="3"/>
  <c r="W528" i="3"/>
  <c r="AH528" i="3"/>
  <c r="AS528" i="3"/>
  <c r="BC528" i="3"/>
  <c r="N528" i="3"/>
  <c r="Y528" i="3"/>
  <c r="AI528" i="3"/>
  <c r="AT528" i="3"/>
  <c r="BE528" i="3"/>
  <c r="S528" i="3"/>
  <c r="AO528" i="3"/>
  <c r="AC528" i="3"/>
  <c r="AX528" i="3"/>
  <c r="AD528" i="3"/>
  <c r="AY528" i="3"/>
  <c r="BI528" i="3"/>
  <c r="R528" i="3"/>
  <c r="AM528" i="3"/>
  <c r="M544" i="3"/>
  <c r="Q544" i="3"/>
  <c r="U544" i="3"/>
  <c r="Y544" i="3"/>
  <c r="AC544" i="3"/>
  <c r="AG544" i="3"/>
  <c r="AK544" i="3"/>
  <c r="AO544" i="3"/>
  <c r="AS544" i="3"/>
  <c r="AW544" i="3"/>
  <c r="BA544" i="3"/>
  <c r="BE544" i="3"/>
  <c r="BI544" i="3"/>
  <c r="N544" i="3"/>
  <c r="S544" i="3"/>
  <c r="X544" i="3"/>
  <c r="AD544" i="3"/>
  <c r="AI544" i="3"/>
  <c r="AN544" i="3"/>
  <c r="AT544" i="3"/>
  <c r="AY544" i="3"/>
  <c r="BD544" i="3"/>
  <c r="T544" i="3"/>
  <c r="AA544" i="3"/>
  <c r="AH544" i="3"/>
  <c r="AP544" i="3"/>
  <c r="AV544" i="3"/>
  <c r="BC544" i="3"/>
  <c r="O544" i="3"/>
  <c r="V544" i="3"/>
  <c r="AB544" i="3"/>
  <c r="AJ544" i="3"/>
  <c r="AQ544" i="3"/>
  <c r="AX544" i="3"/>
  <c r="BF544" i="3"/>
  <c r="Z544" i="3"/>
  <c r="AM544" i="3"/>
  <c r="BB544" i="3"/>
  <c r="P544" i="3"/>
  <c r="AE544" i="3"/>
  <c r="AR544" i="3"/>
  <c r="BG544" i="3"/>
  <c r="R544" i="3"/>
  <c r="AF544" i="3"/>
  <c r="AU544" i="3"/>
  <c r="BH544" i="3"/>
  <c r="W544" i="3"/>
  <c r="AL544" i="3"/>
  <c r="AZ544" i="3"/>
  <c r="X519" i="3"/>
  <c r="AN519" i="3"/>
  <c r="BD519" i="3"/>
  <c r="Y519" i="3"/>
  <c r="AT519" i="3"/>
  <c r="U519" i="3"/>
  <c r="AP519" i="3"/>
  <c r="V519" i="3"/>
  <c r="M519" i="3"/>
  <c r="BC519" i="3"/>
  <c r="AA519" i="3"/>
  <c r="Q519" i="3"/>
  <c r="AB519" i="3"/>
  <c r="AR519" i="3"/>
  <c r="BH519" i="3"/>
  <c r="AD519" i="3"/>
  <c r="AY519" i="3"/>
  <c r="Z519" i="3"/>
  <c r="AU519" i="3"/>
  <c r="AG519" i="3"/>
  <c r="W519" i="3"/>
  <c r="R519" i="3"/>
  <c r="AW519" i="3"/>
  <c r="AL519" i="3"/>
  <c r="P519" i="3"/>
  <c r="AF519" i="3"/>
  <c r="AV519" i="3"/>
  <c r="N519" i="3"/>
  <c r="AI519" i="3"/>
  <c r="BE519" i="3"/>
  <c r="AE519" i="3"/>
  <c r="BA519" i="3"/>
  <c r="AQ519" i="3"/>
  <c r="AH519" i="3"/>
  <c r="AM519" i="3"/>
  <c r="AC519" i="3"/>
  <c r="BG519" i="3"/>
  <c r="T519" i="3"/>
  <c r="AJ519" i="3"/>
  <c r="AZ519" i="3"/>
  <c r="S519" i="3"/>
  <c r="AO519" i="3"/>
  <c r="O519" i="3"/>
  <c r="AK519" i="3"/>
  <c r="BF519" i="3"/>
  <c r="BB519" i="3"/>
  <c r="AS519" i="3"/>
  <c r="BI519" i="3"/>
  <c r="AX519" i="3"/>
  <c r="N565" i="3"/>
  <c r="R565" i="3"/>
  <c r="V565" i="3"/>
  <c r="Z565" i="3"/>
  <c r="AD565" i="3"/>
  <c r="AH565" i="3"/>
  <c r="AL565" i="3"/>
  <c r="AP565" i="3"/>
  <c r="AT565" i="3"/>
  <c r="AX565" i="3"/>
  <c r="BB565" i="3"/>
  <c r="BF565" i="3"/>
  <c r="O565" i="3"/>
  <c r="S565" i="3"/>
  <c r="W565" i="3"/>
  <c r="AA565" i="3"/>
  <c r="AE565" i="3"/>
  <c r="AI565" i="3"/>
  <c r="AM565" i="3"/>
  <c r="AQ565" i="3"/>
  <c r="AU565" i="3"/>
  <c r="AY565" i="3"/>
  <c r="BC565" i="3"/>
  <c r="BG565" i="3"/>
  <c r="Q565" i="3"/>
  <c r="Y565" i="3"/>
  <c r="AG565" i="3"/>
  <c r="AO565" i="3"/>
  <c r="AW565" i="3"/>
  <c r="BE565" i="3"/>
  <c r="T565" i="3"/>
  <c r="AB565" i="3"/>
  <c r="AJ565" i="3"/>
  <c r="AR565" i="3"/>
  <c r="AZ565" i="3"/>
  <c r="BH565" i="3"/>
  <c r="M565" i="3"/>
  <c r="U565" i="3"/>
  <c r="AC565" i="3"/>
  <c r="AK565" i="3"/>
  <c r="AS565" i="3"/>
  <c r="BA565" i="3"/>
  <c r="BI565" i="3"/>
  <c r="P565" i="3"/>
  <c r="AV565" i="3"/>
  <c r="X565" i="3"/>
  <c r="BD565" i="3"/>
  <c r="AF565" i="3"/>
  <c r="AN565" i="3"/>
  <c r="N569" i="3"/>
  <c r="R569" i="3"/>
  <c r="V569" i="3"/>
  <c r="Z569" i="3"/>
  <c r="AD569" i="3"/>
  <c r="AH569" i="3"/>
  <c r="AL569" i="3"/>
  <c r="AP569" i="3"/>
  <c r="AT569" i="3"/>
  <c r="AX569" i="3"/>
  <c r="BB569" i="3"/>
  <c r="BF569" i="3"/>
  <c r="O569" i="3"/>
  <c r="S569" i="3"/>
  <c r="W569" i="3"/>
  <c r="AA569" i="3"/>
  <c r="AE569" i="3"/>
  <c r="AI569" i="3"/>
  <c r="AM569" i="3"/>
  <c r="AQ569" i="3"/>
  <c r="AU569" i="3"/>
  <c r="AY569" i="3"/>
  <c r="BC569" i="3"/>
  <c r="BG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M569" i="3"/>
  <c r="U569" i="3"/>
  <c r="AC569" i="3"/>
  <c r="AK569" i="3"/>
  <c r="AS569" i="3"/>
  <c r="BA569" i="3"/>
  <c r="BI569" i="3"/>
  <c r="AN569" i="3"/>
  <c r="P569" i="3"/>
  <c r="AV569" i="3"/>
  <c r="X569" i="3"/>
  <c r="BD569" i="3"/>
  <c r="AF569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Q573" i="3"/>
  <c r="Y573" i="3"/>
  <c r="AG573" i="3"/>
  <c r="AO573" i="3"/>
  <c r="AW573" i="3"/>
  <c r="BE573" i="3"/>
  <c r="T573" i="3"/>
  <c r="AB573" i="3"/>
  <c r="AJ573" i="3"/>
  <c r="AR573" i="3"/>
  <c r="AZ573" i="3"/>
  <c r="BH573" i="3"/>
  <c r="M573" i="3"/>
  <c r="U573" i="3"/>
  <c r="AC573" i="3"/>
  <c r="AK573" i="3"/>
  <c r="AS573" i="3"/>
  <c r="BA573" i="3"/>
  <c r="BI573" i="3"/>
  <c r="AF573" i="3"/>
  <c r="AN573" i="3"/>
  <c r="P573" i="3"/>
  <c r="AV573" i="3"/>
  <c r="X573" i="3"/>
  <c r="BD573" i="3"/>
  <c r="N577" i="3"/>
  <c r="R577" i="3"/>
  <c r="V577" i="3"/>
  <c r="Z577" i="3"/>
  <c r="AD577" i="3"/>
  <c r="AH577" i="3"/>
  <c r="AL577" i="3"/>
  <c r="AP577" i="3"/>
  <c r="AT577" i="3"/>
  <c r="AX577" i="3"/>
  <c r="BB577" i="3"/>
  <c r="BF577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Q577" i="3"/>
  <c r="Y577" i="3"/>
  <c r="AG577" i="3"/>
  <c r="AO577" i="3"/>
  <c r="AW577" i="3"/>
  <c r="BE577" i="3"/>
  <c r="T577" i="3"/>
  <c r="AB577" i="3"/>
  <c r="AJ577" i="3"/>
  <c r="AR577" i="3"/>
  <c r="AZ577" i="3"/>
  <c r="BH577" i="3"/>
  <c r="M577" i="3"/>
  <c r="U577" i="3"/>
  <c r="AC577" i="3"/>
  <c r="AK577" i="3"/>
  <c r="AS577" i="3"/>
  <c r="BA577" i="3"/>
  <c r="BI577" i="3"/>
  <c r="X577" i="3"/>
  <c r="BD577" i="3"/>
  <c r="AF577" i="3"/>
  <c r="AN577" i="3"/>
  <c r="P577" i="3"/>
  <c r="AV577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Q581" i="3"/>
  <c r="Y581" i="3"/>
  <c r="AG581" i="3"/>
  <c r="AO581" i="3"/>
  <c r="AW581" i="3"/>
  <c r="BE581" i="3"/>
  <c r="T581" i="3"/>
  <c r="AB581" i="3"/>
  <c r="AJ581" i="3"/>
  <c r="AR581" i="3"/>
  <c r="AZ581" i="3"/>
  <c r="BH581" i="3"/>
  <c r="M581" i="3"/>
  <c r="U581" i="3"/>
  <c r="AC581" i="3"/>
  <c r="AK581" i="3"/>
  <c r="AS581" i="3"/>
  <c r="BA581" i="3"/>
  <c r="BI581" i="3"/>
  <c r="P581" i="3"/>
  <c r="AV581" i="3"/>
  <c r="X581" i="3"/>
  <c r="BD581" i="3"/>
  <c r="AF581" i="3"/>
  <c r="AN581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Q585" i="3"/>
  <c r="Y585" i="3"/>
  <c r="AG585" i="3"/>
  <c r="AO585" i="3"/>
  <c r="AW585" i="3"/>
  <c r="BE585" i="3"/>
  <c r="T585" i="3"/>
  <c r="AB585" i="3"/>
  <c r="AJ585" i="3"/>
  <c r="AR585" i="3"/>
  <c r="AZ585" i="3"/>
  <c r="BH585" i="3"/>
  <c r="M585" i="3"/>
  <c r="U585" i="3"/>
  <c r="AC585" i="3"/>
  <c r="AK585" i="3"/>
  <c r="AS585" i="3"/>
  <c r="BA585" i="3"/>
  <c r="BI585" i="3"/>
  <c r="AN585" i="3"/>
  <c r="P585" i="3"/>
  <c r="AV585" i="3"/>
  <c r="X585" i="3"/>
  <c r="BD585" i="3"/>
  <c r="AF585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Q589" i="3"/>
  <c r="Y589" i="3"/>
  <c r="AG589" i="3"/>
  <c r="AO589" i="3"/>
  <c r="AW589" i="3"/>
  <c r="BE589" i="3"/>
  <c r="T589" i="3"/>
  <c r="AB589" i="3"/>
  <c r="AJ589" i="3"/>
  <c r="AR589" i="3"/>
  <c r="AZ589" i="3"/>
  <c r="BH589" i="3"/>
  <c r="M589" i="3"/>
  <c r="U589" i="3"/>
  <c r="AC589" i="3"/>
  <c r="AK589" i="3"/>
  <c r="AS589" i="3"/>
  <c r="BA589" i="3"/>
  <c r="BI589" i="3"/>
  <c r="AF589" i="3"/>
  <c r="AN589" i="3"/>
  <c r="P589" i="3"/>
  <c r="AV589" i="3"/>
  <c r="X589" i="3"/>
  <c r="BD589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Q593" i="3"/>
  <c r="Y593" i="3"/>
  <c r="AG593" i="3"/>
  <c r="AO593" i="3"/>
  <c r="AW593" i="3"/>
  <c r="BE593" i="3"/>
  <c r="T593" i="3"/>
  <c r="AB593" i="3"/>
  <c r="AJ593" i="3"/>
  <c r="AR593" i="3"/>
  <c r="AZ593" i="3"/>
  <c r="BH593" i="3"/>
  <c r="M593" i="3"/>
  <c r="U593" i="3"/>
  <c r="BL593" i="3" s="1"/>
  <c r="AC593" i="3"/>
  <c r="AK593" i="3"/>
  <c r="AS593" i="3"/>
  <c r="BA593" i="3"/>
  <c r="BI593" i="3"/>
  <c r="X593" i="3"/>
  <c r="BD593" i="3"/>
  <c r="AF593" i="3"/>
  <c r="AN593" i="3"/>
  <c r="P593" i="3"/>
  <c r="AV593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M477" i="3"/>
  <c r="Q477" i="3"/>
  <c r="U477" i="3"/>
  <c r="Y477" i="3"/>
  <c r="AC477" i="3"/>
  <c r="AG477" i="3"/>
  <c r="AK477" i="3"/>
  <c r="AO477" i="3"/>
  <c r="AS477" i="3"/>
  <c r="AW477" i="3"/>
  <c r="BA477" i="3"/>
  <c r="BE477" i="3"/>
  <c r="BI477" i="3"/>
  <c r="R477" i="3"/>
  <c r="Z477" i="3"/>
  <c r="AH477" i="3"/>
  <c r="AP477" i="3"/>
  <c r="AX477" i="3"/>
  <c r="BF477" i="3"/>
  <c r="S477" i="3"/>
  <c r="AA477" i="3"/>
  <c r="AI477" i="3"/>
  <c r="AQ477" i="3"/>
  <c r="AY477" i="3"/>
  <c r="BG477" i="3"/>
  <c r="V477" i="3"/>
  <c r="AL477" i="3"/>
  <c r="BB477" i="3"/>
  <c r="W477" i="3"/>
  <c r="AM477" i="3"/>
  <c r="BC477" i="3"/>
  <c r="N477" i="3"/>
  <c r="AT477" i="3"/>
  <c r="O477" i="3"/>
  <c r="AU477" i="3"/>
  <c r="AD477" i="3"/>
  <c r="AE477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R498" i="3"/>
  <c r="W498" i="3"/>
  <c r="AB498" i="3"/>
  <c r="AH498" i="3"/>
  <c r="AM498" i="3"/>
  <c r="AR498" i="3"/>
  <c r="AX498" i="3"/>
  <c r="BC498" i="3"/>
  <c r="BH498" i="3"/>
  <c r="P498" i="3"/>
  <c r="X498" i="3"/>
  <c r="AE498" i="3"/>
  <c r="AL498" i="3"/>
  <c r="AT498" i="3"/>
  <c r="AZ498" i="3"/>
  <c r="BG498" i="3"/>
  <c r="S498" i="3"/>
  <c r="Z498" i="3"/>
  <c r="AF498" i="3"/>
  <c r="AN498" i="3"/>
  <c r="AU498" i="3"/>
  <c r="BB498" i="3"/>
  <c r="N498" i="3"/>
  <c r="AA498" i="3"/>
  <c r="AP498" i="3"/>
  <c r="BD498" i="3"/>
  <c r="O498" i="3"/>
  <c r="AD498" i="3"/>
  <c r="AQ498" i="3"/>
  <c r="BF498" i="3"/>
  <c r="T498" i="3"/>
  <c r="AV498" i="3"/>
  <c r="V498" i="3"/>
  <c r="AY498" i="3"/>
  <c r="AI498" i="3"/>
  <c r="AJ498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N507" i="3"/>
  <c r="T507" i="3"/>
  <c r="Y507" i="3"/>
  <c r="AD507" i="3"/>
  <c r="AJ507" i="3"/>
  <c r="AO507" i="3"/>
  <c r="AT507" i="3"/>
  <c r="AZ507" i="3"/>
  <c r="BE507" i="3"/>
  <c r="P507" i="3"/>
  <c r="U507" i="3"/>
  <c r="Z507" i="3"/>
  <c r="AF507" i="3"/>
  <c r="AK507" i="3"/>
  <c r="AP507" i="3"/>
  <c r="AV507" i="3"/>
  <c r="BA507" i="3"/>
  <c r="BF507" i="3"/>
  <c r="Q507" i="3"/>
  <c r="AB507" i="3"/>
  <c r="AL507" i="3"/>
  <c r="AW507" i="3"/>
  <c r="BH507" i="3"/>
  <c r="R507" i="3"/>
  <c r="AC507" i="3"/>
  <c r="AN507" i="3"/>
  <c r="AX507" i="3"/>
  <c r="BI507" i="3"/>
  <c r="V507" i="3"/>
  <c r="AR507" i="3"/>
  <c r="X507" i="3"/>
  <c r="AS507" i="3"/>
  <c r="AG507" i="3"/>
  <c r="BB507" i="3"/>
  <c r="M507" i="3"/>
  <c r="BN507" i="3" s="1"/>
  <c r="AH507" i="3"/>
  <c r="BD507" i="3"/>
  <c r="AB518" i="3"/>
  <c r="AR518" i="3"/>
  <c r="BH518" i="3"/>
  <c r="AC518" i="3"/>
  <c r="AX518" i="3"/>
  <c r="S518" i="3"/>
  <c r="AO518" i="3"/>
  <c r="U518" i="3"/>
  <c r="V518" i="3"/>
  <c r="T518" i="3"/>
  <c r="AJ518" i="3"/>
  <c r="AZ518" i="3"/>
  <c r="R518" i="3"/>
  <c r="AM518" i="3"/>
  <c r="BI518" i="3"/>
  <c r="AD518" i="3"/>
  <c r="AY518" i="3"/>
  <c r="AP518" i="3"/>
  <c r="P539" i="3"/>
  <c r="T539" i="3"/>
  <c r="X539" i="3"/>
  <c r="AB539" i="3"/>
  <c r="AF539" i="3"/>
  <c r="AJ539" i="3"/>
  <c r="AN539" i="3"/>
  <c r="AR539" i="3"/>
  <c r="AV539" i="3"/>
  <c r="AZ539" i="3"/>
  <c r="BD539" i="3"/>
  <c r="BH539" i="3"/>
  <c r="Q539" i="3"/>
  <c r="V539" i="3"/>
  <c r="AA539" i="3"/>
  <c r="AG539" i="3"/>
  <c r="AL539" i="3"/>
  <c r="AQ539" i="3"/>
  <c r="AW539" i="3"/>
  <c r="BB539" i="3"/>
  <c r="BG539" i="3"/>
  <c r="M539" i="3"/>
  <c r="R539" i="3"/>
  <c r="W539" i="3"/>
  <c r="AC539" i="3"/>
  <c r="AH539" i="3"/>
  <c r="AM539" i="3"/>
  <c r="AS539" i="3"/>
  <c r="AX539" i="3"/>
  <c r="BC539" i="3"/>
  <c r="BI539" i="3"/>
  <c r="N539" i="3"/>
  <c r="Y539" i="3"/>
  <c r="AI539" i="3"/>
  <c r="AT539" i="3"/>
  <c r="BE539" i="3"/>
  <c r="O539" i="3"/>
  <c r="Z539" i="3"/>
  <c r="AK539" i="3"/>
  <c r="AU539" i="3"/>
  <c r="BF539" i="3"/>
  <c r="AE539" i="3"/>
  <c r="BA539" i="3"/>
  <c r="S539" i="3"/>
  <c r="AO539" i="3"/>
  <c r="U539" i="3"/>
  <c r="AP539" i="3"/>
  <c r="AD539" i="3"/>
  <c r="AY539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M550" i="3"/>
  <c r="S550" i="3"/>
  <c r="X550" i="3"/>
  <c r="AC550" i="3"/>
  <c r="AI550" i="3"/>
  <c r="AN550" i="3"/>
  <c r="AS550" i="3"/>
  <c r="AY550" i="3"/>
  <c r="BD550" i="3"/>
  <c r="BI550" i="3"/>
  <c r="O550" i="3"/>
  <c r="T550" i="3"/>
  <c r="Y550" i="3"/>
  <c r="AE550" i="3"/>
  <c r="AJ550" i="3"/>
  <c r="AO550" i="3"/>
  <c r="AU550" i="3"/>
  <c r="AZ550" i="3"/>
  <c r="BE550" i="3"/>
  <c r="Q550" i="3"/>
  <c r="AB550" i="3"/>
  <c r="AM550" i="3"/>
  <c r="AW550" i="3"/>
  <c r="BH550" i="3"/>
  <c r="U550" i="3"/>
  <c r="AF550" i="3"/>
  <c r="AQ550" i="3"/>
  <c r="BA550" i="3"/>
  <c r="W550" i="3"/>
  <c r="AG550" i="3"/>
  <c r="AR550" i="3"/>
  <c r="BC550" i="3"/>
  <c r="AK550" i="3"/>
  <c r="AV550" i="3"/>
  <c r="P550" i="3"/>
  <c r="BK550" i="3" s="1"/>
  <c r="BG550" i="3"/>
  <c r="AA550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N554" i="3"/>
  <c r="S554" i="3"/>
  <c r="Y554" i="3"/>
  <c r="AD554" i="3"/>
  <c r="AI554" i="3"/>
  <c r="AO554" i="3"/>
  <c r="AT554" i="3"/>
  <c r="AY554" i="3"/>
  <c r="BE554" i="3"/>
  <c r="O554" i="3"/>
  <c r="U554" i="3"/>
  <c r="Z554" i="3"/>
  <c r="AE554" i="3"/>
  <c r="AK554" i="3"/>
  <c r="AP554" i="3"/>
  <c r="AU554" i="3"/>
  <c r="BA554" i="3"/>
  <c r="BF554" i="3"/>
  <c r="R554" i="3"/>
  <c r="AC554" i="3"/>
  <c r="AM554" i="3"/>
  <c r="AX554" i="3"/>
  <c r="BI554" i="3"/>
  <c r="M554" i="3"/>
  <c r="W554" i="3"/>
  <c r="AH554" i="3"/>
  <c r="AS554" i="3"/>
  <c r="BC554" i="3"/>
  <c r="AG554" i="3"/>
  <c r="BB554" i="3"/>
  <c r="Q554" i="3"/>
  <c r="AL554" i="3"/>
  <c r="BG554" i="3"/>
  <c r="V554" i="3"/>
  <c r="AQ554" i="3"/>
  <c r="AW554" i="3"/>
  <c r="AA554" i="3"/>
  <c r="M558" i="3"/>
  <c r="Q558" i="3"/>
  <c r="U558" i="3"/>
  <c r="Y558" i="3"/>
  <c r="AC558" i="3"/>
  <c r="AG558" i="3"/>
  <c r="AK558" i="3"/>
  <c r="AO558" i="3"/>
  <c r="AS558" i="3"/>
  <c r="AW558" i="3"/>
  <c r="BA558" i="3"/>
  <c r="BE558" i="3"/>
  <c r="BI558" i="3"/>
  <c r="N558" i="3"/>
  <c r="S558" i="3"/>
  <c r="X558" i="3"/>
  <c r="AD558" i="3"/>
  <c r="AI558" i="3"/>
  <c r="AN558" i="3"/>
  <c r="AT558" i="3"/>
  <c r="AY558" i="3"/>
  <c r="BD558" i="3"/>
  <c r="O558" i="3"/>
  <c r="T558" i="3"/>
  <c r="Z558" i="3"/>
  <c r="AE558" i="3"/>
  <c r="AJ558" i="3"/>
  <c r="AP558" i="3"/>
  <c r="AU558" i="3"/>
  <c r="AZ558" i="3"/>
  <c r="BF558" i="3"/>
  <c r="R558" i="3"/>
  <c r="AB558" i="3"/>
  <c r="AM558" i="3"/>
  <c r="AX558" i="3"/>
  <c r="BH558" i="3"/>
  <c r="W558" i="3"/>
  <c r="AH558" i="3"/>
  <c r="AR558" i="3"/>
  <c r="BC558" i="3"/>
  <c r="V558" i="3"/>
  <c r="AQ558" i="3"/>
  <c r="AA558" i="3"/>
  <c r="AV558" i="3"/>
  <c r="AF558" i="3"/>
  <c r="BB558" i="3"/>
  <c r="P558" i="3"/>
  <c r="AL558" i="3"/>
  <c r="BG558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P562" i="3"/>
  <c r="V562" i="3"/>
  <c r="AA562" i="3"/>
  <c r="AF562" i="3"/>
  <c r="AL562" i="3"/>
  <c r="AQ562" i="3"/>
  <c r="AV562" i="3"/>
  <c r="BB562" i="3"/>
  <c r="BG562" i="3"/>
  <c r="R562" i="3"/>
  <c r="W562" i="3"/>
  <c r="AB562" i="3"/>
  <c r="AH562" i="3"/>
  <c r="AM562" i="3"/>
  <c r="AR562" i="3"/>
  <c r="AX562" i="3"/>
  <c r="BC562" i="3"/>
  <c r="BH562" i="3"/>
  <c r="T562" i="3"/>
  <c r="AE562" i="3"/>
  <c r="AP562" i="3"/>
  <c r="AZ562" i="3"/>
  <c r="N562" i="3"/>
  <c r="X562" i="3"/>
  <c r="AI562" i="3"/>
  <c r="AT562" i="3"/>
  <c r="BD562" i="3"/>
  <c r="O562" i="3"/>
  <c r="Z562" i="3"/>
  <c r="AJ562" i="3"/>
  <c r="AU562" i="3"/>
  <c r="BF562" i="3"/>
  <c r="AN562" i="3"/>
  <c r="AY562" i="3"/>
  <c r="S562" i="3"/>
  <c r="BM562" i="3" s="1"/>
  <c r="AD562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M566" i="3"/>
  <c r="Q566" i="3"/>
  <c r="U566" i="3"/>
  <c r="Y566" i="3"/>
  <c r="AC566" i="3"/>
  <c r="AG566" i="3"/>
  <c r="AK566" i="3"/>
  <c r="AO566" i="3"/>
  <c r="AS566" i="3"/>
  <c r="AW566" i="3"/>
  <c r="BA566" i="3"/>
  <c r="BE566" i="3"/>
  <c r="BI566" i="3"/>
  <c r="O566" i="3"/>
  <c r="W566" i="3"/>
  <c r="AE566" i="3"/>
  <c r="AM566" i="3"/>
  <c r="AU566" i="3"/>
  <c r="BC566" i="3"/>
  <c r="R566" i="3"/>
  <c r="Z566" i="3"/>
  <c r="AH566" i="3"/>
  <c r="AP566" i="3"/>
  <c r="AX566" i="3"/>
  <c r="BF566" i="3"/>
  <c r="S566" i="3"/>
  <c r="AA566" i="3"/>
  <c r="AI566" i="3"/>
  <c r="AQ566" i="3"/>
  <c r="AY566" i="3"/>
  <c r="BG566" i="3"/>
  <c r="AD566" i="3"/>
  <c r="AL566" i="3"/>
  <c r="N566" i="3"/>
  <c r="AT566" i="3"/>
  <c r="V566" i="3"/>
  <c r="BB566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O570" i="3"/>
  <c r="W570" i="3"/>
  <c r="AE570" i="3"/>
  <c r="AM570" i="3"/>
  <c r="AU570" i="3"/>
  <c r="BC570" i="3"/>
  <c r="R570" i="3"/>
  <c r="Z570" i="3"/>
  <c r="AH570" i="3"/>
  <c r="AP570" i="3"/>
  <c r="AX570" i="3"/>
  <c r="BF570" i="3"/>
  <c r="S570" i="3"/>
  <c r="AA570" i="3"/>
  <c r="AI570" i="3"/>
  <c r="AQ570" i="3"/>
  <c r="AY570" i="3"/>
  <c r="BG570" i="3"/>
  <c r="V570" i="3"/>
  <c r="BB570" i="3"/>
  <c r="AD570" i="3"/>
  <c r="AL570" i="3"/>
  <c r="N570" i="3"/>
  <c r="AT570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O574" i="3"/>
  <c r="W574" i="3"/>
  <c r="AE574" i="3"/>
  <c r="AM574" i="3"/>
  <c r="AU574" i="3"/>
  <c r="BC574" i="3"/>
  <c r="R574" i="3"/>
  <c r="Z574" i="3"/>
  <c r="AH574" i="3"/>
  <c r="AP574" i="3"/>
  <c r="AX574" i="3"/>
  <c r="BF574" i="3"/>
  <c r="S574" i="3"/>
  <c r="AA574" i="3"/>
  <c r="AI574" i="3"/>
  <c r="AQ574" i="3"/>
  <c r="AY574" i="3"/>
  <c r="BG574" i="3"/>
  <c r="N574" i="3"/>
  <c r="AT574" i="3"/>
  <c r="V574" i="3"/>
  <c r="BB574" i="3"/>
  <c r="AD574" i="3"/>
  <c r="AL574" i="3"/>
  <c r="P578" i="3"/>
  <c r="T578" i="3"/>
  <c r="X578" i="3"/>
  <c r="AB578" i="3"/>
  <c r="AF578" i="3"/>
  <c r="AJ578" i="3"/>
  <c r="AN578" i="3"/>
  <c r="AR578" i="3"/>
  <c r="AV578" i="3"/>
  <c r="AZ578" i="3"/>
  <c r="BD578" i="3"/>
  <c r="BH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O578" i="3"/>
  <c r="W578" i="3"/>
  <c r="AE578" i="3"/>
  <c r="AM578" i="3"/>
  <c r="AU578" i="3"/>
  <c r="BC578" i="3"/>
  <c r="R578" i="3"/>
  <c r="Z578" i="3"/>
  <c r="AH578" i="3"/>
  <c r="AP578" i="3"/>
  <c r="AX578" i="3"/>
  <c r="BF578" i="3"/>
  <c r="S578" i="3"/>
  <c r="AA578" i="3"/>
  <c r="AI578" i="3"/>
  <c r="AQ578" i="3"/>
  <c r="AY578" i="3"/>
  <c r="BG578" i="3"/>
  <c r="AL578" i="3"/>
  <c r="N578" i="3"/>
  <c r="AT578" i="3"/>
  <c r="V578" i="3"/>
  <c r="BB578" i="3"/>
  <c r="AD578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O582" i="3"/>
  <c r="W582" i="3"/>
  <c r="AE582" i="3"/>
  <c r="AM582" i="3"/>
  <c r="AU582" i="3"/>
  <c r="BC582" i="3"/>
  <c r="R582" i="3"/>
  <c r="Z582" i="3"/>
  <c r="AH582" i="3"/>
  <c r="AP582" i="3"/>
  <c r="AX582" i="3"/>
  <c r="BF582" i="3"/>
  <c r="S582" i="3"/>
  <c r="AA582" i="3"/>
  <c r="AI582" i="3"/>
  <c r="AQ582" i="3"/>
  <c r="AY582" i="3"/>
  <c r="BG582" i="3"/>
  <c r="AD582" i="3"/>
  <c r="AL582" i="3"/>
  <c r="N582" i="3"/>
  <c r="AT582" i="3"/>
  <c r="V582" i="3"/>
  <c r="BB582" i="3"/>
  <c r="P586" i="3"/>
  <c r="T586" i="3"/>
  <c r="X586" i="3"/>
  <c r="AB586" i="3"/>
  <c r="AF586" i="3"/>
  <c r="AJ586" i="3"/>
  <c r="AN586" i="3"/>
  <c r="AR586" i="3"/>
  <c r="AV586" i="3"/>
  <c r="AZ586" i="3"/>
  <c r="BD586" i="3"/>
  <c r="BH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O586" i="3"/>
  <c r="W586" i="3"/>
  <c r="AE586" i="3"/>
  <c r="AM586" i="3"/>
  <c r="AU586" i="3"/>
  <c r="BC586" i="3"/>
  <c r="R586" i="3"/>
  <c r="Z586" i="3"/>
  <c r="AH586" i="3"/>
  <c r="AP586" i="3"/>
  <c r="AX586" i="3"/>
  <c r="BF586" i="3"/>
  <c r="S586" i="3"/>
  <c r="AA586" i="3"/>
  <c r="AI586" i="3"/>
  <c r="AQ586" i="3"/>
  <c r="AY586" i="3"/>
  <c r="BG586" i="3"/>
  <c r="V586" i="3"/>
  <c r="BB586" i="3"/>
  <c r="AD586" i="3"/>
  <c r="AL586" i="3"/>
  <c r="N586" i="3"/>
  <c r="AT586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O590" i="3"/>
  <c r="W590" i="3"/>
  <c r="AE590" i="3"/>
  <c r="AM590" i="3"/>
  <c r="AU590" i="3"/>
  <c r="BC590" i="3"/>
  <c r="R590" i="3"/>
  <c r="Z590" i="3"/>
  <c r="AH590" i="3"/>
  <c r="AP590" i="3"/>
  <c r="AX590" i="3"/>
  <c r="BF590" i="3"/>
  <c r="S590" i="3"/>
  <c r="AA590" i="3"/>
  <c r="AI590" i="3"/>
  <c r="AQ590" i="3"/>
  <c r="AY590" i="3"/>
  <c r="BG590" i="3"/>
  <c r="N590" i="3"/>
  <c r="AT590" i="3"/>
  <c r="V590" i="3"/>
  <c r="BB590" i="3"/>
  <c r="AD590" i="3"/>
  <c r="AL590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O594" i="3"/>
  <c r="W594" i="3"/>
  <c r="AE594" i="3"/>
  <c r="AM594" i="3"/>
  <c r="AU594" i="3"/>
  <c r="BC594" i="3"/>
  <c r="R594" i="3"/>
  <c r="Z594" i="3"/>
  <c r="AH594" i="3"/>
  <c r="AP594" i="3"/>
  <c r="AX594" i="3"/>
  <c r="BF594" i="3"/>
  <c r="S594" i="3"/>
  <c r="AA594" i="3"/>
  <c r="AI594" i="3"/>
  <c r="AQ594" i="3"/>
  <c r="AY594" i="3"/>
  <c r="BG594" i="3"/>
  <c r="AL594" i="3"/>
  <c r="N594" i="3"/>
  <c r="AT594" i="3"/>
  <c r="V594" i="3"/>
  <c r="BB594" i="3"/>
  <c r="AD594" i="3"/>
  <c r="AT543" i="3"/>
  <c r="AY466" i="3"/>
  <c r="BG466" i="3"/>
  <c r="AP466" i="3"/>
  <c r="AM466" i="3"/>
  <c r="BB466" i="3"/>
  <c r="V466" i="3"/>
  <c r="BK466" i="3" s="1"/>
  <c r="BA466" i="3"/>
  <c r="AK466" i="3"/>
  <c r="U466" i="3"/>
  <c r="BD466" i="3"/>
  <c r="AN466" i="3"/>
  <c r="BM468" i="3"/>
  <c r="AO471" i="3"/>
  <c r="BD471" i="3"/>
  <c r="Q471" i="3"/>
  <c r="BI471" i="3"/>
  <c r="AC471" i="3"/>
  <c r="AZ471" i="3"/>
  <c r="T471" i="3"/>
  <c r="AU471" i="3"/>
  <c r="AE471" i="3"/>
  <c r="O471" i="3"/>
  <c r="BL471" i="3" s="1"/>
  <c r="AT471" i="3"/>
  <c r="AD471" i="3"/>
  <c r="BM476" i="3"/>
  <c r="AO479" i="3"/>
  <c r="BA479" i="3"/>
  <c r="BH479" i="3"/>
  <c r="M479" i="3"/>
  <c r="Y479" i="3"/>
  <c r="AN479" i="3"/>
  <c r="BG479" i="3"/>
  <c r="AQ479" i="3"/>
  <c r="AA479" i="3"/>
  <c r="BF479" i="3"/>
  <c r="AP479" i="3"/>
  <c r="BJ481" i="3"/>
  <c r="BF486" i="3"/>
  <c r="BL486" i="3" s="1"/>
  <c r="AP486" i="3"/>
  <c r="V486" i="3"/>
  <c r="BB486" i="3"/>
  <c r="Z486" i="3"/>
  <c r="AT486" i="3"/>
  <c r="Q486" i="3"/>
  <c r="AS486" i="3"/>
  <c r="X486" i="3"/>
  <c r="BC486" i="3"/>
  <c r="AM486" i="3"/>
  <c r="AG488" i="3"/>
  <c r="W488" i="3"/>
  <c r="AX488" i="3"/>
  <c r="BG488" i="3"/>
  <c r="Q488" i="3"/>
  <c r="AP488" i="3"/>
  <c r="U488" i="3"/>
  <c r="AT488" i="3"/>
  <c r="Y488" i="3"/>
  <c r="BD488" i="3"/>
  <c r="AN488" i="3"/>
  <c r="BN495" i="3"/>
  <c r="Z502" i="3"/>
  <c r="AV502" i="3"/>
  <c r="AF502" i="3"/>
  <c r="AT502" i="3"/>
  <c r="P502" i="3"/>
  <c r="AJ502" i="3"/>
  <c r="BH502" i="3"/>
  <c r="AM502" i="3"/>
  <c r="R502" i="3"/>
  <c r="AW502" i="3"/>
  <c r="AG502" i="3"/>
  <c r="BI504" i="3"/>
  <c r="AD504" i="3"/>
  <c r="AT504" i="3"/>
  <c r="BD504" i="3"/>
  <c r="M504" i="3"/>
  <c r="BN504" i="3" s="1"/>
  <c r="AR504" i="3"/>
  <c r="V504" i="3"/>
  <c r="BK504" i="3" s="1"/>
  <c r="AV504" i="3"/>
  <c r="Z504" i="3"/>
  <c r="BC504" i="3"/>
  <c r="AM504" i="3"/>
  <c r="BM511" i="3"/>
  <c r="BN513" i="3"/>
  <c r="BM513" i="3"/>
  <c r="BG518" i="3"/>
  <c r="AK518" i="3"/>
  <c r="BB518" i="3"/>
  <c r="AE518" i="3"/>
  <c r="Y518" i="3"/>
  <c r="AH518" i="3"/>
  <c r="AV518" i="3"/>
  <c r="P518" i="3"/>
  <c r="BK518" i="3" s="1"/>
  <c r="BN527" i="3"/>
  <c r="T534" i="3"/>
  <c r="AJ534" i="3"/>
  <c r="BH534" i="3"/>
  <c r="Q534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Q490" i="3"/>
  <c r="V490" i="3"/>
  <c r="AA490" i="3"/>
  <c r="AG490" i="3"/>
  <c r="AL490" i="3"/>
  <c r="AQ490" i="3"/>
  <c r="AW490" i="3"/>
  <c r="BB490" i="3"/>
  <c r="BG490" i="3"/>
  <c r="M490" i="3"/>
  <c r="R490" i="3"/>
  <c r="W490" i="3"/>
  <c r="AC490" i="3"/>
  <c r="AH490" i="3"/>
  <c r="AM490" i="3"/>
  <c r="AS490" i="3"/>
  <c r="AX490" i="3"/>
  <c r="BC490" i="3"/>
  <c r="BI490" i="3"/>
  <c r="S490" i="3"/>
  <c r="AD490" i="3"/>
  <c r="AO490" i="3"/>
  <c r="AY490" i="3"/>
  <c r="U490" i="3"/>
  <c r="AE490" i="3"/>
  <c r="AP490" i="3"/>
  <c r="BA490" i="3"/>
  <c r="Y490" i="3"/>
  <c r="AT490" i="3"/>
  <c r="Z490" i="3"/>
  <c r="AU490" i="3"/>
  <c r="AI490" i="3"/>
  <c r="AK490" i="3"/>
  <c r="N490" i="3"/>
  <c r="BE490" i="3"/>
  <c r="O490" i="3"/>
  <c r="BF490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N499" i="3"/>
  <c r="S499" i="3"/>
  <c r="X499" i="3"/>
  <c r="AD499" i="3"/>
  <c r="AI499" i="3"/>
  <c r="AN499" i="3"/>
  <c r="AT499" i="3"/>
  <c r="AY499" i="3"/>
  <c r="BD499" i="3"/>
  <c r="O499" i="3"/>
  <c r="V499" i="3"/>
  <c r="AB499" i="3"/>
  <c r="AJ499" i="3"/>
  <c r="AQ499" i="3"/>
  <c r="AX499" i="3"/>
  <c r="BF499" i="3"/>
  <c r="P499" i="3"/>
  <c r="W499" i="3"/>
  <c r="AE499" i="3"/>
  <c r="AL499" i="3"/>
  <c r="AR499" i="3"/>
  <c r="AZ499" i="3"/>
  <c r="BG499" i="3"/>
  <c r="R499" i="3"/>
  <c r="AF499" i="3"/>
  <c r="AU499" i="3"/>
  <c r="BH499" i="3"/>
  <c r="T499" i="3"/>
  <c r="AH499" i="3"/>
  <c r="AV499" i="3"/>
  <c r="Z499" i="3"/>
  <c r="BB499" i="3"/>
  <c r="AA499" i="3"/>
  <c r="BC499" i="3"/>
  <c r="AM499" i="3"/>
  <c r="AP499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P508" i="3"/>
  <c r="U508" i="3"/>
  <c r="Z508" i="3"/>
  <c r="AF508" i="3"/>
  <c r="AK508" i="3"/>
  <c r="AP508" i="3"/>
  <c r="AV508" i="3"/>
  <c r="BA508" i="3"/>
  <c r="BF508" i="3"/>
  <c r="Q508" i="3"/>
  <c r="V508" i="3"/>
  <c r="AB508" i="3"/>
  <c r="AG508" i="3"/>
  <c r="AL508" i="3"/>
  <c r="AR508" i="3"/>
  <c r="AW508" i="3"/>
  <c r="BB508" i="3"/>
  <c r="BH508" i="3"/>
  <c r="R508" i="3"/>
  <c r="AC508" i="3"/>
  <c r="AN508" i="3"/>
  <c r="AX508" i="3"/>
  <c r="BI508" i="3"/>
  <c r="T508" i="3"/>
  <c r="AD508" i="3"/>
  <c r="AO508" i="3"/>
  <c r="AZ508" i="3"/>
  <c r="M508" i="3"/>
  <c r="AH508" i="3"/>
  <c r="BD508" i="3"/>
  <c r="N508" i="3"/>
  <c r="AJ508" i="3"/>
  <c r="BE508" i="3"/>
  <c r="X508" i="3"/>
  <c r="AS508" i="3"/>
  <c r="Y508" i="3"/>
  <c r="AT508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M522" i="3"/>
  <c r="R522" i="3"/>
  <c r="W522" i="3"/>
  <c r="AC522" i="3"/>
  <c r="AH522" i="3"/>
  <c r="AM522" i="3"/>
  <c r="AS522" i="3"/>
  <c r="AX522" i="3"/>
  <c r="BC522" i="3"/>
  <c r="BI522" i="3"/>
  <c r="N522" i="3"/>
  <c r="S522" i="3"/>
  <c r="Y522" i="3"/>
  <c r="AD522" i="3"/>
  <c r="AI522" i="3"/>
  <c r="AO522" i="3"/>
  <c r="AT522" i="3"/>
  <c r="AY522" i="3"/>
  <c r="BE522" i="3"/>
  <c r="O522" i="3"/>
  <c r="Z522" i="3"/>
  <c r="AK522" i="3"/>
  <c r="AU522" i="3"/>
  <c r="BF522" i="3"/>
  <c r="Q522" i="3"/>
  <c r="AA522" i="3"/>
  <c r="AL522" i="3"/>
  <c r="AW522" i="3"/>
  <c r="BG522" i="3"/>
  <c r="AG522" i="3"/>
  <c r="BB522" i="3"/>
  <c r="U522" i="3"/>
  <c r="AP522" i="3"/>
  <c r="V522" i="3"/>
  <c r="AQ522" i="3"/>
  <c r="AE522" i="3"/>
  <c r="BA522" i="3"/>
  <c r="BJ619" i="3"/>
  <c r="BF478" i="3"/>
  <c r="AX478" i="3"/>
  <c r="AG478" i="3"/>
  <c r="AL478" i="3"/>
  <c r="BI478" i="3"/>
  <c r="AC478" i="3"/>
  <c r="BD478" i="3"/>
  <c r="AN478" i="3"/>
  <c r="X478" i="3"/>
  <c r="BC478" i="3"/>
  <c r="AM478" i="3"/>
  <c r="W478" i="3"/>
  <c r="AE480" i="3"/>
  <c r="W480" i="3"/>
  <c r="AV480" i="3"/>
  <c r="BD480" i="3"/>
  <c r="O480" i="3"/>
  <c r="AI480" i="3"/>
  <c r="BB480" i="3"/>
  <c r="AL480" i="3"/>
  <c r="V480" i="3"/>
  <c r="BE480" i="3"/>
  <c r="AO480" i="3"/>
  <c r="Y480" i="3"/>
  <c r="AW510" i="3"/>
  <c r="BH510" i="3"/>
  <c r="AK510" i="3"/>
  <c r="AG510" i="3"/>
  <c r="AF510" i="3"/>
  <c r="AT510" i="3"/>
  <c r="Y510" i="3"/>
  <c r="BD510" i="3"/>
  <c r="AH510" i="3"/>
  <c r="M510" i="3"/>
  <c r="AU510" i="3"/>
  <c r="AE510" i="3"/>
  <c r="O510" i="3"/>
  <c r="AX512" i="3"/>
  <c r="AL512" i="3"/>
  <c r="AS512" i="3"/>
  <c r="AR512" i="3"/>
  <c r="BA512" i="3"/>
  <c r="AF512" i="3"/>
  <c r="AZ512" i="3"/>
  <c r="AD512" i="3"/>
  <c r="T512" i="3"/>
  <c r="AY512" i="3"/>
  <c r="AI512" i="3"/>
  <c r="S512" i="3"/>
  <c r="BB542" i="3"/>
  <c r="BI542" i="3"/>
  <c r="BD542" i="3"/>
  <c r="BH542" i="3"/>
  <c r="AF542" i="3"/>
  <c r="AX542" i="3"/>
  <c r="V542" i="3"/>
  <c r="AT542" i="3"/>
  <c r="Y542" i="3"/>
  <c r="BC542" i="3"/>
  <c r="AM542" i="3"/>
  <c r="W542" i="3"/>
  <c r="BN617" i="3"/>
  <c r="BK617" i="3"/>
  <c r="BL617" i="3"/>
  <c r="BJ633" i="3"/>
  <c r="BM633" i="3"/>
  <c r="V475" i="3"/>
  <c r="AG475" i="3"/>
  <c r="BA475" i="3"/>
  <c r="N475" i="3"/>
  <c r="AJ475" i="3"/>
  <c r="BC475" i="3"/>
  <c r="AM475" i="3"/>
  <c r="R475" i="3"/>
  <c r="AT475" i="3"/>
  <c r="AD475" i="3"/>
  <c r="X475" i="3"/>
  <c r="S475" i="3"/>
  <c r="AW503" i="3"/>
  <c r="R503" i="3"/>
  <c r="BD503" i="3"/>
  <c r="BB503" i="3"/>
  <c r="BF503" i="3"/>
  <c r="AK503" i="3"/>
  <c r="O503" i="3"/>
  <c r="AO503" i="3"/>
  <c r="T503" i="3"/>
  <c r="AU503" i="3"/>
  <c r="AE503" i="3"/>
  <c r="N503" i="3"/>
  <c r="BJ505" i="3"/>
  <c r="BM461" i="3"/>
  <c r="BL461" i="3"/>
  <c r="BK461" i="3"/>
  <c r="BN461" i="3"/>
  <c r="BJ603" i="3"/>
  <c r="BK619" i="3"/>
  <c r="BL619" i="3"/>
  <c r="BL621" i="3"/>
  <c r="BJ621" i="3"/>
  <c r="AW616" i="3"/>
  <c r="AB618" i="3"/>
  <c r="M624" i="3"/>
  <c r="BD626" i="3"/>
  <c r="S628" i="3"/>
  <c r="AT630" i="3"/>
  <c r="AO632" i="3"/>
  <c r="AT470" i="3"/>
  <c r="BB470" i="3"/>
  <c r="AK470" i="3"/>
  <c r="AP470" i="3"/>
  <c r="BE470" i="3"/>
  <c r="Y470" i="3"/>
  <c r="AZ470" i="3"/>
  <c r="AJ470" i="3"/>
  <c r="T470" i="3"/>
  <c r="AY470" i="3"/>
  <c r="AI470" i="3"/>
  <c r="S470" i="3"/>
  <c r="AQ494" i="3"/>
  <c r="BC494" i="3"/>
  <c r="U494" i="3"/>
  <c r="S494" i="3"/>
  <c r="AM494" i="3"/>
  <c r="BG494" i="3"/>
  <c r="AC494" i="3"/>
  <c r="AZ494" i="3"/>
  <c r="AE494" i="3"/>
  <c r="BF494" i="3"/>
  <c r="AP494" i="3"/>
  <c r="Z494" i="3"/>
  <c r="Z496" i="3"/>
  <c r="AM496" i="3"/>
  <c r="AG496" i="3"/>
  <c r="AE496" i="3"/>
  <c r="AQ496" i="3"/>
  <c r="O496" i="3"/>
  <c r="AH496" i="3"/>
  <c r="BE496" i="3"/>
  <c r="AI496" i="3"/>
  <c r="N496" i="3"/>
  <c r="AV496" i="3"/>
  <c r="AF496" i="3"/>
  <c r="P496" i="3"/>
  <c r="AW526" i="3"/>
  <c r="BG526" i="3"/>
  <c r="AQ526" i="3"/>
  <c r="AP526" i="3"/>
  <c r="AY526" i="3"/>
  <c r="AD526" i="3"/>
  <c r="BI526" i="3"/>
  <c r="AM526" i="3"/>
  <c r="R526" i="3"/>
  <c r="AZ526" i="3"/>
  <c r="AJ526" i="3"/>
  <c r="T526" i="3"/>
  <c r="AH602" i="3"/>
  <c r="N602" i="3"/>
  <c r="BB602" i="3"/>
  <c r="AY602" i="3"/>
  <c r="S602" i="3"/>
  <c r="AE602" i="3"/>
  <c r="BE602" i="3"/>
  <c r="AO602" i="3"/>
  <c r="Y602" i="3"/>
  <c r="BH602" i="3"/>
  <c r="AR602" i="3"/>
  <c r="AB602" i="3"/>
  <c r="BJ604" i="3"/>
  <c r="BK604" i="3"/>
  <c r="BN612" i="3"/>
  <c r="BN614" i="3"/>
  <c r="BL614" i="3"/>
  <c r="AC616" i="3"/>
  <c r="M616" i="3"/>
  <c r="AV616" i="3"/>
  <c r="AF616" i="3"/>
  <c r="P616" i="3"/>
  <c r="AU616" i="3"/>
  <c r="AE616" i="3"/>
  <c r="O616" i="3"/>
  <c r="AT616" i="3"/>
  <c r="AD616" i="3"/>
  <c r="N616" i="3"/>
  <c r="AU618" i="3"/>
  <c r="AE618" i="3"/>
  <c r="O618" i="3"/>
  <c r="AT618" i="3"/>
  <c r="AD618" i="3"/>
  <c r="N618" i="3"/>
  <c r="AW618" i="3"/>
  <c r="AG618" i="3"/>
  <c r="Q618" i="3"/>
  <c r="BH624" i="3"/>
  <c r="AR624" i="3"/>
  <c r="AB624" i="3"/>
  <c r="BG624" i="3"/>
  <c r="AQ624" i="3"/>
  <c r="AA624" i="3"/>
  <c r="BF624" i="3"/>
  <c r="AP624" i="3"/>
  <c r="Z624" i="3"/>
  <c r="BG626" i="3"/>
  <c r="AQ626" i="3"/>
  <c r="AA626" i="3"/>
  <c r="BF626" i="3"/>
  <c r="AP626" i="3"/>
  <c r="Z626" i="3"/>
  <c r="BI626" i="3"/>
  <c r="AS626" i="3"/>
  <c r="AC626" i="3"/>
  <c r="M626" i="3"/>
  <c r="AT628" i="3"/>
  <c r="AD628" i="3"/>
  <c r="N628" i="3"/>
  <c r="AW628" i="3"/>
  <c r="AG628" i="3"/>
  <c r="Q628" i="3"/>
  <c r="AZ628" i="3"/>
  <c r="AJ628" i="3"/>
  <c r="T628" i="3"/>
  <c r="BA630" i="3"/>
  <c r="AK630" i="3"/>
  <c r="U630" i="3"/>
  <c r="BD630" i="3"/>
  <c r="AN630" i="3"/>
  <c r="X630" i="3"/>
  <c r="BC630" i="3"/>
  <c r="AM630" i="3"/>
  <c r="W630" i="3"/>
  <c r="BD632" i="3"/>
  <c r="AN632" i="3"/>
  <c r="X632" i="3"/>
  <c r="BC632" i="3"/>
  <c r="AM632" i="3"/>
  <c r="W632" i="3"/>
  <c r="BB632" i="3"/>
  <c r="AL632" i="3"/>
  <c r="V632" i="3"/>
  <c r="BL455" i="3"/>
  <c r="BM455" i="3"/>
  <c r="BL457" i="3"/>
  <c r="BN605" i="3"/>
  <c r="BN623" i="3"/>
  <c r="BK623" i="3"/>
  <c r="BK627" i="3"/>
  <c r="BN627" i="3"/>
  <c r="BL627" i="3"/>
  <c r="BN456" i="3"/>
  <c r="BK456" i="3"/>
  <c r="BK460" i="3"/>
  <c r="BN460" i="3"/>
  <c r="BN619" i="3"/>
  <c r="AX630" i="3"/>
  <c r="AC632" i="3"/>
  <c r="BI467" i="3"/>
  <c r="AR467" i="3"/>
  <c r="AZ467" i="3"/>
  <c r="AW467" i="3"/>
  <c r="Q467" i="3"/>
  <c r="AF467" i="3"/>
  <c r="BC467" i="3"/>
  <c r="AM467" i="3"/>
  <c r="W467" i="3"/>
  <c r="BB467" i="3"/>
  <c r="AL467" i="3"/>
  <c r="V467" i="3"/>
  <c r="BJ487" i="3"/>
  <c r="BK487" i="3"/>
  <c r="BN487" i="3"/>
  <c r="BN489" i="3"/>
  <c r="BK489" i="3"/>
  <c r="BM607" i="3"/>
  <c r="BN615" i="3"/>
  <c r="BK615" i="3"/>
  <c r="AU629" i="3"/>
  <c r="AE629" i="3"/>
  <c r="O629" i="3"/>
  <c r="AT629" i="3"/>
  <c r="AD629" i="3"/>
  <c r="N629" i="3"/>
  <c r="AW629" i="3"/>
  <c r="AG629" i="3"/>
  <c r="Q629" i="3"/>
  <c r="BN458" i="3"/>
  <c r="BK458" i="3"/>
  <c r="BA616" i="3"/>
  <c r="W628" i="3"/>
  <c r="M492" i="3"/>
  <c r="Q492" i="3"/>
  <c r="U492" i="3"/>
  <c r="Y492" i="3"/>
  <c r="AC492" i="3"/>
  <c r="AG492" i="3"/>
  <c r="AK492" i="3"/>
  <c r="AO492" i="3"/>
  <c r="AS492" i="3"/>
  <c r="AW492" i="3"/>
  <c r="BA492" i="3"/>
  <c r="BE492" i="3"/>
  <c r="BI492" i="3"/>
  <c r="P492" i="3"/>
  <c r="V492" i="3"/>
  <c r="AA492" i="3"/>
  <c r="AF492" i="3"/>
  <c r="AL492" i="3"/>
  <c r="AQ492" i="3"/>
  <c r="AV492" i="3"/>
  <c r="BB492" i="3"/>
  <c r="BG492" i="3"/>
  <c r="S492" i="3"/>
  <c r="Z492" i="3"/>
  <c r="AH492" i="3"/>
  <c r="AN492" i="3"/>
  <c r="AU492" i="3"/>
  <c r="BC492" i="3"/>
  <c r="N492" i="3"/>
  <c r="T492" i="3"/>
  <c r="AB492" i="3"/>
  <c r="AI492" i="3"/>
  <c r="AP492" i="3"/>
  <c r="AX492" i="3"/>
  <c r="BD492" i="3"/>
  <c r="W492" i="3"/>
  <c r="AJ492" i="3"/>
  <c r="AY492" i="3"/>
  <c r="X492" i="3"/>
  <c r="AM492" i="3"/>
  <c r="AZ492" i="3"/>
  <c r="O492" i="3"/>
  <c r="AR492" i="3"/>
  <c r="R492" i="3"/>
  <c r="AT492" i="3"/>
  <c r="AD492" i="3"/>
  <c r="BF492" i="3"/>
  <c r="AE492" i="3"/>
  <c r="BH492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P501" i="3"/>
  <c r="V501" i="3"/>
  <c r="AA501" i="3"/>
  <c r="AF501" i="3"/>
  <c r="AL501" i="3"/>
  <c r="AQ501" i="3"/>
  <c r="AV501" i="3"/>
  <c r="BB501" i="3"/>
  <c r="BG501" i="3"/>
  <c r="R501" i="3"/>
  <c r="X501" i="3"/>
  <c r="AE501" i="3"/>
  <c r="AM501" i="3"/>
  <c r="AT501" i="3"/>
  <c r="AZ501" i="3"/>
  <c r="BH501" i="3"/>
  <c r="S501" i="3"/>
  <c r="Z501" i="3"/>
  <c r="AH501" i="3"/>
  <c r="AN501" i="3"/>
  <c r="AU501" i="3"/>
  <c r="BC501" i="3"/>
  <c r="N501" i="3"/>
  <c r="AB501" i="3"/>
  <c r="AP501" i="3"/>
  <c r="BD501" i="3"/>
  <c r="O501" i="3"/>
  <c r="AD501" i="3"/>
  <c r="AR501" i="3"/>
  <c r="BF501" i="3"/>
  <c r="AI501" i="3"/>
  <c r="AJ501" i="3"/>
  <c r="T501" i="3"/>
  <c r="AX501" i="3"/>
  <c r="W501" i="3"/>
  <c r="AY501" i="3"/>
  <c r="N547" i="3"/>
  <c r="R547" i="3"/>
  <c r="V547" i="3"/>
  <c r="Z547" i="3"/>
  <c r="AD547" i="3"/>
  <c r="AH547" i="3"/>
  <c r="AL547" i="3"/>
  <c r="AP547" i="3"/>
  <c r="AT547" i="3"/>
  <c r="AX547" i="3"/>
  <c r="BB547" i="3"/>
  <c r="BF547" i="3"/>
  <c r="P547" i="3"/>
  <c r="U547" i="3"/>
  <c r="AA547" i="3"/>
  <c r="AF547" i="3"/>
  <c r="AK547" i="3"/>
  <c r="AQ547" i="3"/>
  <c r="AV547" i="3"/>
  <c r="BA547" i="3"/>
  <c r="BG547" i="3"/>
  <c r="Q547" i="3"/>
  <c r="W547" i="3"/>
  <c r="AB547" i="3"/>
  <c r="AG547" i="3"/>
  <c r="AM547" i="3"/>
  <c r="AR547" i="3"/>
  <c r="AW547" i="3"/>
  <c r="BC547" i="3"/>
  <c r="BH547" i="3"/>
  <c r="T547" i="3"/>
  <c r="AE547" i="3"/>
  <c r="AO547" i="3"/>
  <c r="AZ547" i="3"/>
  <c r="M547" i="3"/>
  <c r="X547" i="3"/>
  <c r="AI547" i="3"/>
  <c r="AS547" i="3"/>
  <c r="BD547" i="3"/>
  <c r="O547" i="3"/>
  <c r="Y547" i="3"/>
  <c r="AJ547" i="3"/>
  <c r="AU547" i="3"/>
  <c r="BE547" i="3"/>
  <c r="S547" i="3"/>
  <c r="BI547" i="3"/>
  <c r="AC547" i="3"/>
  <c r="AN547" i="3"/>
  <c r="AY547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Q551" i="3"/>
  <c r="V551" i="3"/>
  <c r="AA551" i="3"/>
  <c r="AG551" i="3"/>
  <c r="AL551" i="3"/>
  <c r="AQ551" i="3"/>
  <c r="AW551" i="3"/>
  <c r="BB551" i="3"/>
  <c r="BG551" i="3"/>
  <c r="M551" i="3"/>
  <c r="R551" i="3"/>
  <c r="W551" i="3"/>
  <c r="AC551" i="3"/>
  <c r="AH551" i="3"/>
  <c r="AM551" i="3"/>
  <c r="AS551" i="3"/>
  <c r="AX551" i="3"/>
  <c r="BC551" i="3"/>
  <c r="BI551" i="3"/>
  <c r="U551" i="3"/>
  <c r="AE551" i="3"/>
  <c r="AP551" i="3"/>
  <c r="BA551" i="3"/>
  <c r="N551" i="3"/>
  <c r="Y551" i="3"/>
  <c r="AI551" i="3"/>
  <c r="AT551" i="3"/>
  <c r="BE551" i="3"/>
  <c r="O551" i="3"/>
  <c r="Z551" i="3"/>
  <c r="AK551" i="3"/>
  <c r="AU551" i="3"/>
  <c r="BF551" i="3"/>
  <c r="AD551" i="3"/>
  <c r="AO551" i="3"/>
  <c r="AY551" i="3"/>
  <c r="S551" i="3"/>
  <c r="P555" i="3"/>
  <c r="T555" i="3"/>
  <c r="X555" i="3"/>
  <c r="AB555" i="3"/>
  <c r="AF555" i="3"/>
  <c r="AJ555" i="3"/>
  <c r="AN555" i="3"/>
  <c r="AR555" i="3"/>
  <c r="AV555" i="3"/>
  <c r="AZ555" i="3"/>
  <c r="BD555" i="3"/>
  <c r="BH555" i="3"/>
  <c r="O555" i="3"/>
  <c r="U555" i="3"/>
  <c r="Z555" i="3"/>
  <c r="AE555" i="3"/>
  <c r="AK555" i="3"/>
  <c r="AP555" i="3"/>
  <c r="AU555" i="3"/>
  <c r="BA555" i="3"/>
  <c r="BF555" i="3"/>
  <c r="Q555" i="3"/>
  <c r="V555" i="3"/>
  <c r="AA555" i="3"/>
  <c r="AG555" i="3"/>
  <c r="AL555" i="3"/>
  <c r="AQ555" i="3"/>
  <c r="AW555" i="3"/>
  <c r="BB555" i="3"/>
  <c r="BG555" i="3"/>
  <c r="S555" i="3"/>
  <c r="AD555" i="3"/>
  <c r="AO555" i="3"/>
  <c r="AY555" i="3"/>
  <c r="N555" i="3"/>
  <c r="Y555" i="3"/>
  <c r="AI555" i="3"/>
  <c r="AT555" i="3"/>
  <c r="BE555" i="3"/>
  <c r="W555" i="3"/>
  <c r="AS555" i="3"/>
  <c r="AC555" i="3"/>
  <c r="AX555" i="3"/>
  <c r="M555" i="3"/>
  <c r="AH555" i="3"/>
  <c r="BC555" i="3"/>
  <c r="R555" i="3"/>
  <c r="AM555" i="3"/>
  <c r="BI555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Q559" i="3"/>
  <c r="V559" i="3"/>
  <c r="AB559" i="3"/>
  <c r="AG559" i="3"/>
  <c r="AL559" i="3"/>
  <c r="AR559" i="3"/>
  <c r="AW559" i="3"/>
  <c r="BB559" i="3"/>
  <c r="BH559" i="3"/>
  <c r="M559" i="3"/>
  <c r="R559" i="3"/>
  <c r="X559" i="3"/>
  <c r="AC559" i="3"/>
  <c r="AH559" i="3"/>
  <c r="AN559" i="3"/>
  <c r="AS559" i="3"/>
  <c r="AX559" i="3"/>
  <c r="BD559" i="3"/>
  <c r="BI559" i="3"/>
  <c r="U559" i="3"/>
  <c r="AF559" i="3"/>
  <c r="AP559" i="3"/>
  <c r="BA559" i="3"/>
  <c r="P559" i="3"/>
  <c r="Z559" i="3"/>
  <c r="AK559" i="3"/>
  <c r="AV559" i="3"/>
  <c r="BF559" i="3"/>
  <c r="N559" i="3"/>
  <c r="AJ559" i="3"/>
  <c r="BE559" i="3"/>
  <c r="T559" i="3"/>
  <c r="AO559" i="3"/>
  <c r="Y559" i="3"/>
  <c r="AT559" i="3"/>
  <c r="AZ559" i="3"/>
  <c r="AD559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N563" i="3"/>
  <c r="T563" i="3"/>
  <c r="Y563" i="3"/>
  <c r="AD563" i="3"/>
  <c r="AJ563" i="3"/>
  <c r="AO563" i="3"/>
  <c r="AT563" i="3"/>
  <c r="AZ563" i="3"/>
  <c r="BE563" i="3"/>
  <c r="P563" i="3"/>
  <c r="U563" i="3"/>
  <c r="Z563" i="3"/>
  <c r="AF563" i="3"/>
  <c r="AK563" i="3"/>
  <c r="AP563" i="3"/>
  <c r="AV563" i="3"/>
  <c r="BA563" i="3"/>
  <c r="BF563" i="3"/>
  <c r="M563" i="3"/>
  <c r="X563" i="3"/>
  <c r="AH563" i="3"/>
  <c r="AS563" i="3"/>
  <c r="BD563" i="3"/>
  <c r="Q563" i="3"/>
  <c r="AB563" i="3"/>
  <c r="AL563" i="3"/>
  <c r="AW563" i="3"/>
  <c r="BH563" i="3"/>
  <c r="R563" i="3"/>
  <c r="AC563" i="3"/>
  <c r="AN563" i="3"/>
  <c r="AX563" i="3"/>
  <c r="BI563" i="3"/>
  <c r="AG563" i="3"/>
  <c r="AR563" i="3"/>
  <c r="BB563" i="3"/>
  <c r="V563" i="3"/>
  <c r="Z478" i="3"/>
  <c r="AH478" i="3"/>
  <c r="Q478" i="3"/>
  <c r="AD478" i="3"/>
  <c r="BA478" i="3"/>
  <c r="U478" i="3"/>
  <c r="AZ478" i="3"/>
  <c r="AJ478" i="3"/>
  <c r="T478" i="3"/>
  <c r="AY478" i="3"/>
  <c r="AI478" i="3"/>
  <c r="S478" i="3"/>
  <c r="BC480" i="3"/>
  <c r="AN480" i="3"/>
  <c r="AM480" i="3"/>
  <c r="AU480" i="3"/>
  <c r="BG480" i="3"/>
  <c r="AA480" i="3"/>
  <c r="AX480" i="3"/>
  <c r="AH480" i="3"/>
  <c r="R480" i="3"/>
  <c r="BA480" i="3"/>
  <c r="AK480" i="3"/>
  <c r="U480" i="3"/>
  <c r="AB510" i="3"/>
  <c r="AL510" i="3"/>
  <c r="P510" i="3"/>
  <c r="V510" i="3"/>
  <c r="U510" i="3"/>
  <c r="AO510" i="3"/>
  <c r="T510" i="3"/>
  <c r="AX510" i="3"/>
  <c r="AC510" i="3"/>
  <c r="BG510" i="3"/>
  <c r="AQ510" i="3"/>
  <c r="AA510" i="3"/>
  <c r="AC512" i="3"/>
  <c r="AN512" i="3"/>
  <c r="AB512" i="3"/>
  <c r="AH512" i="3"/>
  <c r="AG512" i="3"/>
  <c r="AV512" i="3"/>
  <c r="Z512" i="3"/>
  <c r="AT512" i="3"/>
  <c r="Y512" i="3"/>
  <c r="P512" i="3"/>
  <c r="AU512" i="3"/>
  <c r="AE512" i="3"/>
  <c r="O512" i="3"/>
  <c r="AW542" i="3"/>
  <c r="AV542" i="3"/>
  <c r="AP542" i="3"/>
  <c r="BA542" i="3"/>
  <c r="X542" i="3"/>
  <c r="AR542" i="3"/>
  <c r="P542" i="3"/>
  <c r="AO542" i="3"/>
  <c r="T542" i="3"/>
  <c r="AY542" i="3"/>
  <c r="AI542" i="3"/>
  <c r="S542" i="3"/>
  <c r="BM609" i="3"/>
  <c r="BN633" i="3"/>
  <c r="BK633" i="3"/>
  <c r="BL633" i="3"/>
  <c r="AO475" i="3"/>
  <c r="BD475" i="3"/>
  <c r="AV475" i="3"/>
  <c r="AS475" i="3"/>
  <c r="BH475" i="3"/>
  <c r="AA475" i="3"/>
  <c r="AY475" i="3"/>
  <c r="AI475" i="3"/>
  <c r="BF475" i="3"/>
  <c r="AP475" i="3"/>
  <c r="Y475" i="3"/>
  <c r="T475" i="3"/>
  <c r="O475" i="3"/>
  <c r="AB503" i="3"/>
  <c r="BH503" i="3"/>
  <c r="AS503" i="3"/>
  <c r="AR503" i="3"/>
  <c r="BA503" i="3"/>
  <c r="AF503" i="3"/>
  <c r="BE503" i="3"/>
  <c r="AJ503" i="3"/>
  <c r="BG503" i="3"/>
  <c r="AQ503" i="3"/>
  <c r="AA503" i="3"/>
  <c r="Q503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O598" i="3"/>
  <c r="W598" i="3"/>
  <c r="AE598" i="3"/>
  <c r="AM598" i="3"/>
  <c r="AU598" i="3"/>
  <c r="BC598" i="3"/>
  <c r="S598" i="3"/>
  <c r="AA598" i="3"/>
  <c r="AI598" i="3"/>
  <c r="AQ598" i="3"/>
  <c r="AY598" i="3"/>
  <c r="BG598" i="3"/>
  <c r="N598" i="3"/>
  <c r="AD598" i="3"/>
  <c r="AT598" i="3"/>
  <c r="R598" i="3"/>
  <c r="AH598" i="3"/>
  <c r="AX598" i="3"/>
  <c r="V598" i="3"/>
  <c r="AL598" i="3"/>
  <c r="BB598" i="3"/>
  <c r="Z598" i="3"/>
  <c r="AP598" i="3"/>
  <c r="BF598" i="3"/>
  <c r="BM611" i="3"/>
  <c r="BN621" i="3"/>
  <c r="BJ625" i="3"/>
  <c r="BM625" i="3"/>
  <c r="AR618" i="3"/>
  <c r="BL623" i="3"/>
  <c r="AC624" i="3"/>
  <c r="AI628" i="3"/>
  <c r="BE632" i="3"/>
  <c r="BI470" i="3"/>
  <c r="N470" i="3"/>
  <c r="AL470" i="3"/>
  <c r="U470" i="3"/>
  <c r="AH470" i="3"/>
  <c r="AW470" i="3"/>
  <c r="Q470" i="3"/>
  <c r="AV470" i="3"/>
  <c r="AF470" i="3"/>
  <c r="P470" i="3"/>
  <c r="AU470" i="3"/>
  <c r="AE470" i="3"/>
  <c r="O470" i="3"/>
  <c r="BL472" i="3"/>
  <c r="BJ472" i="3"/>
  <c r="AN494" i="3"/>
  <c r="AA494" i="3"/>
  <c r="BI494" i="3"/>
  <c r="BH494" i="3"/>
  <c r="AF494" i="3"/>
  <c r="AY494" i="3"/>
  <c r="W494" i="3"/>
  <c r="AU494" i="3"/>
  <c r="Y494" i="3"/>
  <c r="BB494" i="3"/>
  <c r="AL494" i="3"/>
  <c r="V494" i="3"/>
  <c r="BB496" i="3"/>
  <c r="AL496" i="3"/>
  <c r="R496" i="3"/>
  <c r="Q496" i="3"/>
  <c r="AK496" i="3"/>
  <c r="BC496" i="3"/>
  <c r="AA496" i="3"/>
  <c r="AY496" i="3"/>
  <c r="AD496" i="3"/>
  <c r="BH496" i="3"/>
  <c r="AR496" i="3"/>
  <c r="AB496" i="3"/>
  <c r="BF526" i="3"/>
  <c r="AA526" i="3"/>
  <c r="AL526" i="3"/>
  <c r="AG526" i="3"/>
  <c r="AE526" i="3"/>
  <c r="AT526" i="3"/>
  <c r="Y526" i="3"/>
  <c r="BC526" i="3"/>
  <c r="AH526" i="3"/>
  <c r="M526" i="3"/>
  <c r="AV526" i="3"/>
  <c r="AF526" i="3"/>
  <c r="P526" i="3"/>
  <c r="R602" i="3"/>
  <c r="BF602" i="3"/>
  <c r="AL602" i="3"/>
  <c r="AQ602" i="3"/>
  <c r="BC602" i="3"/>
  <c r="W602" i="3"/>
  <c r="BA602" i="3"/>
  <c r="AK602" i="3"/>
  <c r="U602" i="3"/>
  <c r="BD602" i="3"/>
  <c r="AN602" i="3"/>
  <c r="X602" i="3"/>
  <c r="BL604" i="3"/>
  <c r="BK614" i="3"/>
  <c r="Y616" i="3"/>
  <c r="BH616" i="3"/>
  <c r="AR616" i="3"/>
  <c r="AB616" i="3"/>
  <c r="BG616" i="3"/>
  <c r="AQ616" i="3"/>
  <c r="AA616" i="3"/>
  <c r="BF616" i="3"/>
  <c r="AP616" i="3"/>
  <c r="Z616" i="3"/>
  <c r="BG618" i="3"/>
  <c r="AQ618" i="3"/>
  <c r="AA618" i="3"/>
  <c r="BF618" i="3"/>
  <c r="AP618" i="3"/>
  <c r="Z618" i="3"/>
  <c r="BI618" i="3"/>
  <c r="AS618" i="3"/>
  <c r="AC618" i="3"/>
  <c r="M618" i="3"/>
  <c r="BJ620" i="3"/>
  <c r="BD624" i="3"/>
  <c r="AN624" i="3"/>
  <c r="X624" i="3"/>
  <c r="BC624" i="3"/>
  <c r="AM624" i="3"/>
  <c r="W624" i="3"/>
  <c r="BB624" i="3"/>
  <c r="AL624" i="3"/>
  <c r="V624" i="3"/>
  <c r="BC626" i="3"/>
  <c r="AM626" i="3"/>
  <c r="W626" i="3"/>
  <c r="BB626" i="3"/>
  <c r="AL626" i="3"/>
  <c r="V626" i="3"/>
  <c r="BE626" i="3"/>
  <c r="AO626" i="3"/>
  <c r="Y626" i="3"/>
  <c r="BF628" i="3"/>
  <c r="AP628" i="3"/>
  <c r="Z628" i="3"/>
  <c r="BI628" i="3"/>
  <c r="AS628" i="3"/>
  <c r="AC628" i="3"/>
  <c r="M628" i="3"/>
  <c r="AV628" i="3"/>
  <c r="AF628" i="3"/>
  <c r="P628" i="3"/>
  <c r="AW630" i="3"/>
  <c r="AG630" i="3"/>
  <c r="Q630" i="3"/>
  <c r="AZ630" i="3"/>
  <c r="AJ630" i="3"/>
  <c r="T630" i="3"/>
  <c r="AY630" i="3"/>
  <c r="AI630" i="3"/>
  <c r="S630" i="3"/>
  <c r="AZ632" i="3"/>
  <c r="AJ632" i="3"/>
  <c r="T632" i="3"/>
  <c r="AY632" i="3"/>
  <c r="AI632" i="3"/>
  <c r="S632" i="3"/>
  <c r="AX632" i="3"/>
  <c r="AH632" i="3"/>
  <c r="R632" i="3"/>
  <c r="BJ455" i="3"/>
  <c r="BJ457" i="3"/>
  <c r="BM459" i="3"/>
  <c r="BL459" i="3"/>
  <c r="BM605" i="3"/>
  <c r="BL613" i="3"/>
  <c r="BJ456" i="3"/>
  <c r="BM460" i="3"/>
  <c r="AG624" i="3"/>
  <c r="BL631" i="3"/>
  <c r="AS632" i="3"/>
  <c r="BH467" i="3"/>
  <c r="BA467" i="3"/>
  <c r="AJ467" i="3"/>
  <c r="AO467" i="3"/>
  <c r="BD467" i="3"/>
  <c r="X467" i="3"/>
  <c r="AY467" i="3"/>
  <c r="AI467" i="3"/>
  <c r="S467" i="3"/>
  <c r="AX467" i="3"/>
  <c r="AH467" i="3"/>
  <c r="R467" i="3"/>
  <c r="BJ489" i="3"/>
  <c r="BL599" i="3"/>
  <c r="BM599" i="3"/>
  <c r="BG629" i="3"/>
  <c r="AQ629" i="3"/>
  <c r="AA629" i="3"/>
  <c r="BF629" i="3"/>
  <c r="AP629" i="3"/>
  <c r="Z629" i="3"/>
  <c r="BI629" i="3"/>
  <c r="AS629" i="3"/>
  <c r="AC629" i="3"/>
  <c r="M629" i="3"/>
  <c r="P618" i="3"/>
  <c r="R630" i="3"/>
  <c r="BL527" i="3"/>
  <c r="BM527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N463" i="3"/>
  <c r="R463" i="3"/>
  <c r="V463" i="3"/>
  <c r="Z463" i="3"/>
  <c r="AD463" i="3"/>
  <c r="AH463" i="3"/>
  <c r="AL463" i="3"/>
  <c r="AP463" i="3"/>
  <c r="AT463" i="3"/>
  <c r="AX463" i="3"/>
  <c r="BB463" i="3"/>
  <c r="BF463" i="3"/>
  <c r="S463" i="3"/>
  <c r="AA463" i="3"/>
  <c r="AI463" i="3"/>
  <c r="AQ463" i="3"/>
  <c r="AY463" i="3"/>
  <c r="BG463" i="3"/>
  <c r="T463" i="3"/>
  <c r="AB463" i="3"/>
  <c r="AJ463" i="3"/>
  <c r="AR463" i="3"/>
  <c r="AZ463" i="3"/>
  <c r="BH463" i="3"/>
  <c r="O463" i="3"/>
  <c r="AE463" i="3"/>
  <c r="AU463" i="3"/>
  <c r="P463" i="3"/>
  <c r="AF463" i="3"/>
  <c r="AV463" i="3"/>
  <c r="W463" i="3"/>
  <c r="BC463" i="3"/>
  <c r="X463" i="3"/>
  <c r="BD463" i="3"/>
  <c r="AM463" i="3"/>
  <c r="AN463" i="3"/>
  <c r="P473" i="3"/>
  <c r="T473" i="3"/>
  <c r="X473" i="3"/>
  <c r="AB473" i="3"/>
  <c r="AF473" i="3"/>
  <c r="AJ473" i="3"/>
  <c r="AN473" i="3"/>
  <c r="AR473" i="3"/>
  <c r="AV473" i="3"/>
  <c r="AZ473" i="3"/>
  <c r="BD473" i="3"/>
  <c r="BH473" i="3"/>
  <c r="M473" i="3"/>
  <c r="Q473" i="3"/>
  <c r="U473" i="3"/>
  <c r="Y473" i="3"/>
  <c r="AC473" i="3"/>
  <c r="AG473" i="3"/>
  <c r="AK473" i="3"/>
  <c r="AO473" i="3"/>
  <c r="AS473" i="3"/>
  <c r="AW473" i="3"/>
  <c r="BA473" i="3"/>
  <c r="BE473" i="3"/>
  <c r="BI473" i="3"/>
  <c r="R473" i="3"/>
  <c r="Z473" i="3"/>
  <c r="AH473" i="3"/>
  <c r="AP473" i="3"/>
  <c r="AX473" i="3"/>
  <c r="BF473" i="3"/>
  <c r="S473" i="3"/>
  <c r="AA473" i="3"/>
  <c r="AI473" i="3"/>
  <c r="AQ473" i="3"/>
  <c r="AY473" i="3"/>
  <c r="BG473" i="3"/>
  <c r="V473" i="3"/>
  <c r="AL473" i="3"/>
  <c r="BB473" i="3"/>
  <c r="W473" i="3"/>
  <c r="AM473" i="3"/>
  <c r="BC473" i="3"/>
  <c r="N473" i="3"/>
  <c r="AT473" i="3"/>
  <c r="O473" i="3"/>
  <c r="AU473" i="3"/>
  <c r="AD473" i="3"/>
  <c r="AE473" i="3"/>
  <c r="O483" i="3"/>
  <c r="S483" i="3"/>
  <c r="W483" i="3"/>
  <c r="AA483" i="3"/>
  <c r="AE483" i="3"/>
  <c r="AI483" i="3"/>
  <c r="AM483" i="3"/>
  <c r="AQ483" i="3"/>
  <c r="AU483" i="3"/>
  <c r="AY483" i="3"/>
  <c r="BC483" i="3"/>
  <c r="BG483" i="3"/>
  <c r="N483" i="3"/>
  <c r="T483" i="3"/>
  <c r="Y483" i="3"/>
  <c r="AD483" i="3"/>
  <c r="AJ483" i="3"/>
  <c r="AO483" i="3"/>
  <c r="AT483" i="3"/>
  <c r="AZ483" i="3"/>
  <c r="BE483" i="3"/>
  <c r="Q483" i="3"/>
  <c r="X483" i="3"/>
  <c r="AF483" i="3"/>
  <c r="AL483" i="3"/>
  <c r="AS483" i="3"/>
  <c r="BA483" i="3"/>
  <c r="BH483" i="3"/>
  <c r="R483" i="3"/>
  <c r="Z483" i="3"/>
  <c r="AG483" i="3"/>
  <c r="AN483" i="3"/>
  <c r="AV483" i="3"/>
  <c r="BB483" i="3"/>
  <c r="BI483" i="3"/>
  <c r="U483" i="3"/>
  <c r="AH483" i="3"/>
  <c r="AW483" i="3"/>
  <c r="V483" i="3"/>
  <c r="AK483" i="3"/>
  <c r="AX483" i="3"/>
  <c r="AB483" i="3"/>
  <c r="BD483" i="3"/>
  <c r="AC483" i="3"/>
  <c r="BF483" i="3"/>
  <c r="AP483" i="3"/>
  <c r="AR483" i="3"/>
  <c r="M483" i="3"/>
  <c r="P483" i="3"/>
  <c r="P531" i="3"/>
  <c r="T531" i="3"/>
  <c r="X531" i="3"/>
  <c r="AB531" i="3"/>
  <c r="AF531" i="3"/>
  <c r="AJ531" i="3"/>
  <c r="AN531" i="3"/>
  <c r="AR531" i="3"/>
  <c r="AV531" i="3"/>
  <c r="AZ531" i="3"/>
  <c r="BD531" i="3"/>
  <c r="BH531" i="3"/>
  <c r="N531" i="3"/>
  <c r="S531" i="3"/>
  <c r="Y531" i="3"/>
  <c r="AD531" i="3"/>
  <c r="AI531" i="3"/>
  <c r="AO531" i="3"/>
  <c r="AT531" i="3"/>
  <c r="AY531" i="3"/>
  <c r="BE531" i="3"/>
  <c r="O531" i="3"/>
  <c r="U531" i="3"/>
  <c r="Z531" i="3"/>
  <c r="AE531" i="3"/>
  <c r="AK531" i="3"/>
  <c r="AP531" i="3"/>
  <c r="AU531" i="3"/>
  <c r="BA531" i="3"/>
  <c r="BF531" i="3"/>
  <c r="Q531" i="3"/>
  <c r="AA531" i="3"/>
  <c r="AL531" i="3"/>
  <c r="AW531" i="3"/>
  <c r="BG531" i="3"/>
  <c r="R531" i="3"/>
  <c r="AC531" i="3"/>
  <c r="AM531" i="3"/>
  <c r="AX531" i="3"/>
  <c r="BI531" i="3"/>
  <c r="M531" i="3"/>
  <c r="AH531" i="3"/>
  <c r="BC531" i="3"/>
  <c r="V531" i="3"/>
  <c r="AQ531" i="3"/>
  <c r="W531" i="3"/>
  <c r="AS531" i="3"/>
  <c r="AG531" i="3"/>
  <c r="BB531" i="3"/>
  <c r="AP478" i="3"/>
  <c r="BE478" i="3"/>
  <c r="R478" i="3"/>
  <c r="BB478" i="3"/>
  <c r="V478" i="3"/>
  <c r="AS478" i="3"/>
  <c r="M478" i="3"/>
  <c r="AV478" i="3"/>
  <c r="AF478" i="3"/>
  <c r="P478" i="3"/>
  <c r="AU478" i="3"/>
  <c r="AE478" i="3"/>
  <c r="O478" i="3"/>
  <c r="AZ480" i="3"/>
  <c r="T480" i="3"/>
  <c r="AB480" i="3"/>
  <c r="AJ480" i="3"/>
  <c r="AY480" i="3"/>
  <c r="S480" i="3"/>
  <c r="AT480" i="3"/>
  <c r="AD480" i="3"/>
  <c r="N480" i="3"/>
  <c r="AW480" i="3"/>
  <c r="AG480" i="3"/>
  <c r="Q480" i="3"/>
  <c r="AV510" i="3"/>
  <c r="Q510" i="3"/>
  <c r="BB510" i="3"/>
  <c r="BA510" i="3"/>
  <c r="BE510" i="3"/>
  <c r="AJ510" i="3"/>
  <c r="N510" i="3"/>
  <c r="AS510" i="3"/>
  <c r="X510" i="3"/>
  <c r="BC510" i="3"/>
  <c r="AM510" i="3"/>
  <c r="W510" i="3"/>
  <c r="BI512" i="3"/>
  <c r="BH512" i="3"/>
  <c r="M512" i="3"/>
  <c r="V512" i="3"/>
  <c r="U512" i="3"/>
  <c r="AP512" i="3"/>
  <c r="R512" i="3"/>
  <c r="AO512" i="3"/>
  <c r="Q512" i="3"/>
  <c r="BG512" i="3"/>
  <c r="AQ512" i="3"/>
  <c r="AA512" i="3"/>
  <c r="AN542" i="3"/>
  <c r="AH542" i="3"/>
  <c r="AG542" i="3"/>
  <c r="AB542" i="3"/>
  <c r="AS542" i="3"/>
  <c r="Q542" i="3"/>
  <c r="AK542" i="3"/>
  <c r="BE542" i="3"/>
  <c r="AJ542" i="3"/>
  <c r="N542" i="3"/>
  <c r="AU542" i="3"/>
  <c r="AE542" i="3"/>
  <c r="O542" i="3"/>
  <c r="BJ622" i="3"/>
  <c r="AN475" i="3"/>
  <c r="U475" i="3"/>
  <c r="AF475" i="3"/>
  <c r="AK475" i="3"/>
  <c r="AZ475" i="3"/>
  <c r="M475" i="3"/>
  <c r="AU475" i="3"/>
  <c r="AE475" i="3"/>
  <c r="BB475" i="3"/>
  <c r="AL475" i="3"/>
  <c r="Q475" i="3"/>
  <c r="P475" i="3"/>
  <c r="AX503" i="3"/>
  <c r="BI503" i="3"/>
  <c r="AL503" i="3"/>
  <c r="AH503" i="3"/>
  <c r="AG503" i="3"/>
  <c r="AV503" i="3"/>
  <c r="Z503" i="3"/>
  <c r="AZ503" i="3"/>
  <c r="AD503" i="3"/>
  <c r="BC503" i="3"/>
  <c r="AM503" i="3"/>
  <c r="W503" i="3"/>
  <c r="M503" i="3"/>
  <c r="BM505" i="3"/>
  <c r="BN505" i="3"/>
  <c r="BJ461" i="3"/>
  <c r="BL603" i="3"/>
  <c r="BM603" i="3"/>
  <c r="BN625" i="3"/>
  <c r="BK625" i="3"/>
  <c r="BL625" i="3"/>
  <c r="BJ631" i="3"/>
  <c r="BM631" i="3"/>
  <c r="BH618" i="3"/>
  <c r="AS624" i="3"/>
  <c r="X626" i="3"/>
  <c r="AY628" i="3"/>
  <c r="N630" i="3"/>
  <c r="AD470" i="3"/>
  <c r="AS470" i="3"/>
  <c r="V470" i="3"/>
  <c r="BF470" i="3"/>
  <c r="Z470" i="3"/>
  <c r="AO470" i="3"/>
  <c r="BH470" i="3"/>
  <c r="AR470" i="3"/>
  <c r="AB470" i="3"/>
  <c r="BG470" i="3"/>
  <c r="AQ470" i="3"/>
  <c r="AA470" i="3"/>
  <c r="BN472" i="3"/>
  <c r="BK472" i="3"/>
  <c r="BD494" i="3"/>
  <c r="AW494" i="3"/>
  <c r="AV494" i="3"/>
  <c r="BA494" i="3"/>
  <c r="X494" i="3"/>
  <c r="AR494" i="3"/>
  <c r="P494" i="3"/>
  <c r="AO494" i="3"/>
  <c r="T494" i="3"/>
  <c r="AX494" i="3"/>
  <c r="AH494" i="3"/>
  <c r="R494" i="3"/>
  <c r="BA496" i="3"/>
  <c r="BI496" i="3"/>
  <c r="BG496" i="3"/>
  <c r="BF496" i="3"/>
  <c r="AC496" i="3"/>
  <c r="AW496" i="3"/>
  <c r="U496" i="3"/>
  <c r="AT496" i="3"/>
  <c r="Y496" i="3"/>
  <c r="BD496" i="3"/>
  <c r="AN496" i="3"/>
  <c r="X496" i="3"/>
  <c r="AK526" i="3"/>
  <c r="AU526" i="3"/>
  <c r="Q526" i="3"/>
  <c r="V526" i="3"/>
  <c r="U526" i="3"/>
  <c r="AO526" i="3"/>
  <c r="S526" i="3"/>
  <c r="AX526" i="3"/>
  <c r="AC526" i="3"/>
  <c r="BH526" i="3"/>
  <c r="AR526" i="3"/>
  <c r="AB526" i="3"/>
  <c r="AT602" i="3"/>
  <c r="AP602" i="3"/>
  <c r="V602" i="3"/>
  <c r="AI602" i="3"/>
  <c r="AU602" i="3"/>
  <c r="O602" i="3"/>
  <c r="AW602" i="3"/>
  <c r="AG602" i="3"/>
  <c r="Q602" i="3"/>
  <c r="AZ602" i="3"/>
  <c r="AJ602" i="3"/>
  <c r="T602" i="3"/>
  <c r="BK606" i="3"/>
  <c r="BJ614" i="3"/>
  <c r="AK616" i="3"/>
  <c r="U616" i="3"/>
  <c r="BD616" i="3"/>
  <c r="AN616" i="3"/>
  <c r="X616" i="3"/>
  <c r="BC616" i="3"/>
  <c r="AM616" i="3"/>
  <c r="W616" i="3"/>
  <c r="BB616" i="3"/>
  <c r="AL616" i="3"/>
  <c r="V616" i="3"/>
  <c r="BC618" i="3"/>
  <c r="AM618" i="3"/>
  <c r="W618" i="3"/>
  <c r="BB618" i="3"/>
  <c r="AL618" i="3"/>
  <c r="V618" i="3"/>
  <c r="BE618" i="3"/>
  <c r="AO618" i="3"/>
  <c r="Y618" i="3"/>
  <c r="BN620" i="3"/>
  <c r="AZ624" i="3"/>
  <c r="AJ624" i="3"/>
  <c r="T624" i="3"/>
  <c r="AY624" i="3"/>
  <c r="AI624" i="3"/>
  <c r="S624" i="3"/>
  <c r="AX624" i="3"/>
  <c r="AH624" i="3"/>
  <c r="R624" i="3"/>
  <c r="AY626" i="3"/>
  <c r="AI626" i="3"/>
  <c r="S626" i="3"/>
  <c r="AX626" i="3"/>
  <c r="AH626" i="3"/>
  <c r="R626" i="3"/>
  <c r="BA626" i="3"/>
  <c r="AK626" i="3"/>
  <c r="U626" i="3"/>
  <c r="BB628" i="3"/>
  <c r="AL628" i="3"/>
  <c r="V628" i="3"/>
  <c r="BE628" i="3"/>
  <c r="AO628" i="3"/>
  <c r="Y628" i="3"/>
  <c r="BH628" i="3"/>
  <c r="AR628" i="3"/>
  <c r="AB628" i="3"/>
  <c r="BI630" i="3"/>
  <c r="AS630" i="3"/>
  <c r="AC630" i="3"/>
  <c r="M630" i="3"/>
  <c r="AV630" i="3"/>
  <c r="AF630" i="3"/>
  <c r="P630" i="3"/>
  <c r="AU630" i="3"/>
  <c r="AE630" i="3"/>
  <c r="O630" i="3"/>
  <c r="AV632" i="3"/>
  <c r="AF632" i="3"/>
  <c r="P632" i="3"/>
  <c r="AU632" i="3"/>
  <c r="AE632" i="3"/>
  <c r="O632" i="3"/>
  <c r="AT632" i="3"/>
  <c r="AD632" i="3"/>
  <c r="N632" i="3"/>
  <c r="BJ459" i="3"/>
  <c r="BJ605" i="3"/>
  <c r="BM613" i="3"/>
  <c r="BL456" i="3"/>
  <c r="BL460" i="3"/>
  <c r="AF618" i="3"/>
  <c r="AW624" i="3"/>
  <c r="AR626" i="3"/>
  <c r="AM628" i="3"/>
  <c r="BI632" i="3"/>
  <c r="AC467" i="3"/>
  <c r="AS467" i="3"/>
  <c r="AK467" i="3"/>
  <c r="T467" i="3"/>
  <c r="AG467" i="3"/>
  <c r="AV467" i="3"/>
  <c r="P467" i="3"/>
  <c r="AU467" i="3"/>
  <c r="AE467" i="3"/>
  <c r="O467" i="3"/>
  <c r="AT467" i="3"/>
  <c r="AD467" i="3"/>
  <c r="N467" i="3"/>
  <c r="BM487" i="3"/>
  <c r="BL489" i="3"/>
  <c r="BN599" i="3"/>
  <c r="BC629" i="3"/>
  <c r="AM629" i="3"/>
  <c r="W629" i="3"/>
  <c r="BB629" i="3"/>
  <c r="AL629" i="3"/>
  <c r="V629" i="3"/>
  <c r="BE629" i="3"/>
  <c r="AO629" i="3"/>
  <c r="Y629" i="3"/>
  <c r="BJ458" i="3"/>
  <c r="Q624" i="3"/>
  <c r="M632" i="3"/>
  <c r="N465" i="3"/>
  <c r="R465" i="3"/>
  <c r="V465" i="3"/>
  <c r="Z465" i="3"/>
  <c r="AD465" i="3"/>
  <c r="AH465" i="3"/>
  <c r="AL465" i="3"/>
  <c r="AP465" i="3"/>
  <c r="AT465" i="3"/>
  <c r="O465" i="3"/>
  <c r="S465" i="3"/>
  <c r="W465" i="3"/>
  <c r="AA465" i="3"/>
  <c r="AE465" i="3"/>
  <c r="AI465" i="3"/>
  <c r="AM465" i="3"/>
  <c r="AQ465" i="3"/>
  <c r="AU465" i="3"/>
  <c r="AY465" i="3"/>
  <c r="P465" i="3"/>
  <c r="X465" i="3"/>
  <c r="AF465" i="3"/>
  <c r="AN465" i="3"/>
  <c r="AV465" i="3"/>
  <c r="BA465" i="3"/>
  <c r="BE465" i="3"/>
  <c r="BI465" i="3"/>
  <c r="Q465" i="3"/>
  <c r="Y465" i="3"/>
  <c r="AG465" i="3"/>
  <c r="AO465" i="3"/>
  <c r="AW465" i="3"/>
  <c r="BB465" i="3"/>
  <c r="BF465" i="3"/>
  <c r="T465" i="3"/>
  <c r="AJ465" i="3"/>
  <c r="AX465" i="3"/>
  <c r="BG465" i="3"/>
  <c r="U465" i="3"/>
  <c r="AK465" i="3"/>
  <c r="AZ465" i="3"/>
  <c r="BH465" i="3"/>
  <c r="AR465" i="3"/>
  <c r="M465" i="3"/>
  <c r="AS465" i="3"/>
  <c r="BC465" i="3"/>
  <c r="BD465" i="3"/>
  <c r="AB465" i="3"/>
  <c r="AC465" i="3"/>
  <c r="P485" i="3"/>
  <c r="T485" i="3"/>
  <c r="X485" i="3"/>
  <c r="AB485" i="3"/>
  <c r="AF485" i="3"/>
  <c r="AJ485" i="3"/>
  <c r="AN485" i="3"/>
  <c r="AR485" i="3"/>
  <c r="AV485" i="3"/>
  <c r="AZ485" i="3"/>
  <c r="BD485" i="3"/>
  <c r="BH485" i="3"/>
  <c r="M485" i="3"/>
  <c r="R485" i="3"/>
  <c r="W485" i="3"/>
  <c r="AC485" i="3"/>
  <c r="AH485" i="3"/>
  <c r="AM485" i="3"/>
  <c r="AS485" i="3"/>
  <c r="AX485" i="3"/>
  <c r="BC485" i="3"/>
  <c r="BI485" i="3"/>
  <c r="N485" i="3"/>
  <c r="U485" i="3"/>
  <c r="AA485" i="3"/>
  <c r="AI485" i="3"/>
  <c r="AP485" i="3"/>
  <c r="AW485" i="3"/>
  <c r="BE485" i="3"/>
  <c r="O485" i="3"/>
  <c r="V485" i="3"/>
  <c r="AD485" i="3"/>
  <c r="AK485" i="3"/>
  <c r="AQ485" i="3"/>
  <c r="AY485" i="3"/>
  <c r="BF485" i="3"/>
  <c r="Q485" i="3"/>
  <c r="AE485" i="3"/>
  <c r="AT485" i="3"/>
  <c r="BG485" i="3"/>
  <c r="S485" i="3"/>
  <c r="AG485" i="3"/>
  <c r="AU485" i="3"/>
  <c r="AL485" i="3"/>
  <c r="AO485" i="3"/>
  <c r="BA485" i="3"/>
  <c r="BB485" i="3"/>
  <c r="Y485" i="3"/>
  <c r="Z485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M506" i="3"/>
  <c r="R506" i="3"/>
  <c r="X506" i="3"/>
  <c r="AC506" i="3"/>
  <c r="AH506" i="3"/>
  <c r="AN506" i="3"/>
  <c r="AS506" i="3"/>
  <c r="AX506" i="3"/>
  <c r="BD506" i="3"/>
  <c r="BI506" i="3"/>
  <c r="N506" i="3"/>
  <c r="T506" i="3"/>
  <c r="Y506" i="3"/>
  <c r="AD506" i="3"/>
  <c r="AJ506" i="3"/>
  <c r="AO506" i="3"/>
  <c r="AT506" i="3"/>
  <c r="AZ506" i="3"/>
  <c r="BE506" i="3"/>
  <c r="P506" i="3"/>
  <c r="Z506" i="3"/>
  <c r="AK506" i="3"/>
  <c r="AV506" i="3"/>
  <c r="BF506" i="3"/>
  <c r="Q506" i="3"/>
  <c r="AB506" i="3"/>
  <c r="AL506" i="3"/>
  <c r="AW506" i="3"/>
  <c r="BH506" i="3"/>
  <c r="AF506" i="3"/>
  <c r="BA506" i="3"/>
  <c r="AG506" i="3"/>
  <c r="BB506" i="3"/>
  <c r="U506" i="3"/>
  <c r="AP506" i="3"/>
  <c r="AR506" i="3"/>
  <c r="V506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S515" i="3"/>
  <c r="Y515" i="3"/>
  <c r="AD515" i="3"/>
  <c r="AI515" i="3"/>
  <c r="AO515" i="3"/>
  <c r="AT515" i="3"/>
  <c r="AY515" i="3"/>
  <c r="BE515" i="3"/>
  <c r="O515" i="3"/>
  <c r="U515" i="3"/>
  <c r="Z515" i="3"/>
  <c r="AE515" i="3"/>
  <c r="AK515" i="3"/>
  <c r="AP515" i="3"/>
  <c r="AU515" i="3"/>
  <c r="BA515" i="3"/>
  <c r="BF515" i="3"/>
  <c r="Q515" i="3"/>
  <c r="AA515" i="3"/>
  <c r="AL515" i="3"/>
  <c r="AW515" i="3"/>
  <c r="BG515" i="3"/>
  <c r="R515" i="3"/>
  <c r="AC515" i="3"/>
  <c r="AM515" i="3"/>
  <c r="AX515" i="3"/>
  <c r="BI515" i="3"/>
  <c r="V515" i="3"/>
  <c r="AG515" i="3"/>
  <c r="AQ515" i="3"/>
  <c r="BB515" i="3"/>
  <c r="M515" i="3"/>
  <c r="BC515" i="3"/>
  <c r="W515" i="3"/>
  <c r="AH515" i="3"/>
  <c r="AS515" i="3"/>
  <c r="O538" i="3"/>
  <c r="S538" i="3"/>
  <c r="W538" i="3"/>
  <c r="AA538" i="3"/>
  <c r="AE538" i="3"/>
  <c r="AI538" i="3"/>
  <c r="AM538" i="3"/>
  <c r="AQ538" i="3"/>
  <c r="AU538" i="3"/>
  <c r="AY538" i="3"/>
  <c r="BC538" i="3"/>
  <c r="BG538" i="3"/>
  <c r="N538" i="3"/>
  <c r="T538" i="3"/>
  <c r="Y538" i="3"/>
  <c r="AD538" i="3"/>
  <c r="AJ538" i="3"/>
  <c r="AO538" i="3"/>
  <c r="AT538" i="3"/>
  <c r="AZ538" i="3"/>
  <c r="BE538" i="3"/>
  <c r="P538" i="3"/>
  <c r="U538" i="3"/>
  <c r="Z538" i="3"/>
  <c r="AF538" i="3"/>
  <c r="AK538" i="3"/>
  <c r="AP538" i="3"/>
  <c r="AV538" i="3"/>
  <c r="BA538" i="3"/>
  <c r="BF538" i="3"/>
  <c r="V538" i="3"/>
  <c r="AG538" i="3"/>
  <c r="AR538" i="3"/>
  <c r="BB538" i="3"/>
  <c r="M538" i="3"/>
  <c r="X538" i="3"/>
  <c r="AH538" i="3"/>
  <c r="AS538" i="3"/>
  <c r="BD538" i="3"/>
  <c r="R538" i="3"/>
  <c r="AN538" i="3"/>
  <c r="BI538" i="3"/>
  <c r="AB538" i="3"/>
  <c r="AW538" i="3"/>
  <c r="AC538" i="3"/>
  <c r="AX538" i="3"/>
  <c r="BH538" i="3"/>
  <c r="Q538" i="3"/>
  <c r="AL538" i="3"/>
  <c r="M549" i="3"/>
  <c r="Q549" i="3"/>
  <c r="U549" i="3"/>
  <c r="Y549" i="3"/>
  <c r="AC549" i="3"/>
  <c r="AG549" i="3"/>
  <c r="AK549" i="3"/>
  <c r="AO549" i="3"/>
  <c r="AS549" i="3"/>
  <c r="AW549" i="3"/>
  <c r="BA549" i="3"/>
  <c r="BE549" i="3"/>
  <c r="BI549" i="3"/>
  <c r="P549" i="3"/>
  <c r="V549" i="3"/>
  <c r="AA549" i="3"/>
  <c r="AF549" i="3"/>
  <c r="AL549" i="3"/>
  <c r="AQ549" i="3"/>
  <c r="AV549" i="3"/>
  <c r="BB549" i="3"/>
  <c r="BG549" i="3"/>
  <c r="R549" i="3"/>
  <c r="W549" i="3"/>
  <c r="AB549" i="3"/>
  <c r="AH549" i="3"/>
  <c r="AM549" i="3"/>
  <c r="AR549" i="3"/>
  <c r="AX549" i="3"/>
  <c r="BC549" i="3"/>
  <c r="BH549" i="3"/>
  <c r="O549" i="3"/>
  <c r="Z549" i="3"/>
  <c r="AJ549" i="3"/>
  <c r="AU549" i="3"/>
  <c r="BF549" i="3"/>
  <c r="S549" i="3"/>
  <c r="AD549" i="3"/>
  <c r="AN549" i="3"/>
  <c r="AY549" i="3"/>
  <c r="T549" i="3"/>
  <c r="AE549" i="3"/>
  <c r="AP549" i="3"/>
  <c r="AZ549" i="3"/>
  <c r="AT549" i="3"/>
  <c r="N549" i="3"/>
  <c r="BJ549" i="3" s="1"/>
  <c r="BD549" i="3"/>
  <c r="X549" i="3"/>
  <c r="AI549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Q553" i="3"/>
  <c r="V553" i="3"/>
  <c r="AB553" i="3"/>
  <c r="AG553" i="3"/>
  <c r="AL553" i="3"/>
  <c r="AR553" i="3"/>
  <c r="AW553" i="3"/>
  <c r="BB553" i="3"/>
  <c r="BH553" i="3"/>
  <c r="M553" i="3"/>
  <c r="R553" i="3"/>
  <c r="X553" i="3"/>
  <c r="AC553" i="3"/>
  <c r="AH553" i="3"/>
  <c r="AN553" i="3"/>
  <c r="AS553" i="3"/>
  <c r="AX553" i="3"/>
  <c r="BD553" i="3"/>
  <c r="BI553" i="3"/>
  <c r="P553" i="3"/>
  <c r="Z553" i="3"/>
  <c r="AK553" i="3"/>
  <c r="AV553" i="3"/>
  <c r="BF553" i="3"/>
  <c r="U553" i="3"/>
  <c r="AF553" i="3"/>
  <c r="AP553" i="3"/>
  <c r="BA553" i="3"/>
  <c r="T553" i="3"/>
  <c r="AO553" i="3"/>
  <c r="Y553" i="3"/>
  <c r="AT553" i="3"/>
  <c r="AD553" i="3"/>
  <c r="AZ553" i="3"/>
  <c r="N553" i="3"/>
  <c r="AJ553" i="3"/>
  <c r="BE553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P557" i="3"/>
  <c r="U557" i="3"/>
  <c r="Z557" i="3"/>
  <c r="AF557" i="3"/>
  <c r="AK557" i="3"/>
  <c r="AP557" i="3"/>
  <c r="AV557" i="3"/>
  <c r="BA557" i="3"/>
  <c r="BF557" i="3"/>
  <c r="Q557" i="3"/>
  <c r="V557" i="3"/>
  <c r="AB557" i="3"/>
  <c r="AG557" i="3"/>
  <c r="AL557" i="3"/>
  <c r="AR557" i="3"/>
  <c r="AW557" i="3"/>
  <c r="BB557" i="3"/>
  <c r="BH557" i="3"/>
  <c r="N557" i="3"/>
  <c r="Y557" i="3"/>
  <c r="AJ557" i="3"/>
  <c r="AT557" i="3"/>
  <c r="BE557" i="3"/>
  <c r="T557" i="3"/>
  <c r="AD557" i="3"/>
  <c r="AO557" i="3"/>
  <c r="AZ557" i="3"/>
  <c r="AC557" i="3"/>
  <c r="AX557" i="3"/>
  <c r="M557" i="3"/>
  <c r="AH557" i="3"/>
  <c r="BD557" i="3"/>
  <c r="R557" i="3"/>
  <c r="AN557" i="3"/>
  <c r="BI557" i="3"/>
  <c r="X557" i="3"/>
  <c r="AS557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M561" i="3"/>
  <c r="R561" i="3"/>
  <c r="X561" i="3"/>
  <c r="AC561" i="3"/>
  <c r="AH561" i="3"/>
  <c r="AN561" i="3"/>
  <c r="AS561" i="3"/>
  <c r="AX561" i="3"/>
  <c r="BD561" i="3"/>
  <c r="BI561" i="3"/>
  <c r="N561" i="3"/>
  <c r="T561" i="3"/>
  <c r="Y561" i="3"/>
  <c r="AD561" i="3"/>
  <c r="AJ561" i="3"/>
  <c r="AO561" i="3"/>
  <c r="AT561" i="3"/>
  <c r="AZ561" i="3"/>
  <c r="BE561" i="3"/>
  <c r="Q561" i="3"/>
  <c r="AB561" i="3"/>
  <c r="AL561" i="3"/>
  <c r="AW561" i="3"/>
  <c r="BH561" i="3"/>
  <c r="V561" i="3"/>
  <c r="AG561" i="3"/>
  <c r="AR561" i="3"/>
  <c r="U561" i="3"/>
  <c r="AP561" i="3"/>
  <c r="BF561" i="3"/>
  <c r="Z561" i="3"/>
  <c r="AV561" i="3"/>
  <c r="AF561" i="3"/>
  <c r="BA561" i="3"/>
  <c r="AK561" i="3"/>
  <c r="BB561" i="3"/>
  <c r="P561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M595" i="3"/>
  <c r="U595" i="3"/>
  <c r="AC595" i="3"/>
  <c r="AK595" i="3"/>
  <c r="AS595" i="3"/>
  <c r="BA595" i="3"/>
  <c r="BI595" i="3"/>
  <c r="P595" i="3"/>
  <c r="Q595" i="3"/>
  <c r="Y595" i="3"/>
  <c r="AG595" i="3"/>
  <c r="AO595" i="3"/>
  <c r="AW595" i="3"/>
  <c r="BE595" i="3"/>
  <c r="T595" i="3"/>
  <c r="AJ595" i="3"/>
  <c r="AZ595" i="3"/>
  <c r="X595" i="3"/>
  <c r="AN595" i="3"/>
  <c r="BD595" i="3"/>
  <c r="AB595" i="3"/>
  <c r="AR595" i="3"/>
  <c r="BH595" i="3"/>
  <c r="AF595" i="3"/>
  <c r="AV595" i="3"/>
  <c r="AO478" i="3"/>
  <c r="Y478" i="3"/>
  <c r="AW478" i="3"/>
  <c r="AT478" i="3"/>
  <c r="N478" i="3"/>
  <c r="BJ478" i="3" s="1"/>
  <c r="AK478" i="3"/>
  <c r="BH478" i="3"/>
  <c r="AR478" i="3"/>
  <c r="AB478" i="3"/>
  <c r="BG478" i="3"/>
  <c r="AQ478" i="3"/>
  <c r="AF480" i="3"/>
  <c r="AR480" i="3"/>
  <c r="BH480" i="3"/>
  <c r="P480" i="3"/>
  <c r="X480" i="3"/>
  <c r="AQ480" i="3"/>
  <c r="BF480" i="3"/>
  <c r="AP480" i="3"/>
  <c r="Z480" i="3"/>
  <c r="BI480" i="3"/>
  <c r="AS480" i="3"/>
  <c r="AC480" i="3"/>
  <c r="Z510" i="3"/>
  <c r="BF510" i="3"/>
  <c r="AR510" i="3"/>
  <c r="AP510" i="3"/>
  <c r="AZ510" i="3"/>
  <c r="AD510" i="3"/>
  <c r="BI510" i="3"/>
  <c r="AN510" i="3"/>
  <c r="R510" i="3"/>
  <c r="AY510" i="3"/>
  <c r="AI510" i="3"/>
  <c r="N512" i="3"/>
  <c r="AW512" i="3"/>
  <c r="BD512" i="3"/>
  <c r="BB512" i="3"/>
  <c r="BF512" i="3"/>
  <c r="AK512" i="3"/>
  <c r="BE512" i="3"/>
  <c r="AJ512" i="3"/>
  <c r="X512" i="3"/>
  <c r="BC512" i="3"/>
  <c r="AM512" i="3"/>
  <c r="Z542" i="3"/>
  <c r="U542" i="3"/>
  <c r="R542" i="3"/>
  <c r="M542" i="3"/>
  <c r="BN542" i="3" s="1"/>
  <c r="AL542" i="3"/>
  <c r="BF542" i="3"/>
  <c r="AC542" i="3"/>
  <c r="AZ542" i="3"/>
  <c r="AD542" i="3"/>
  <c r="BG542" i="3"/>
  <c r="AQ542" i="3"/>
  <c r="BJ617" i="3"/>
  <c r="BM617" i="3"/>
  <c r="BE475" i="3"/>
  <c r="AW475" i="3"/>
  <c r="BI475" i="3"/>
  <c r="AC475" i="3"/>
  <c r="AR475" i="3"/>
  <c r="BG475" i="3"/>
  <c r="AQ475" i="3"/>
  <c r="Z475" i="3"/>
  <c r="AX475" i="3"/>
  <c r="AH475" i="3"/>
  <c r="AB475" i="3"/>
  <c r="AC503" i="3"/>
  <c r="AN503" i="3"/>
  <c r="P503" i="3"/>
  <c r="X503" i="3"/>
  <c r="V503" i="3"/>
  <c r="AP503" i="3"/>
  <c r="U503" i="3"/>
  <c r="AT503" i="3"/>
  <c r="Y503" i="3"/>
  <c r="AY503" i="3"/>
  <c r="AI503" i="3"/>
  <c r="BL505" i="3"/>
  <c r="BN603" i="3"/>
  <c r="BM619" i="3"/>
  <c r="BN631" i="3"/>
  <c r="BK631" i="3"/>
  <c r="BI624" i="3"/>
  <c r="AN626" i="3"/>
  <c r="AD630" i="3"/>
  <c r="Y632" i="3"/>
  <c r="AC470" i="3"/>
  <c r="M470" i="3"/>
  <c r="BA470" i="3"/>
  <c r="AX470" i="3"/>
  <c r="R470" i="3"/>
  <c r="AG470" i="3"/>
  <c r="BD470" i="3"/>
  <c r="AN470" i="3"/>
  <c r="X470" i="3"/>
  <c r="BC470" i="3"/>
  <c r="AM470" i="3"/>
  <c r="BM472" i="3"/>
  <c r="M494" i="3"/>
  <c r="AB494" i="3"/>
  <c r="AI494" i="3"/>
  <c r="AG494" i="3"/>
  <c r="AS494" i="3"/>
  <c r="Q494" i="3"/>
  <c r="AK494" i="3"/>
  <c r="BE494" i="3"/>
  <c r="AJ494" i="3"/>
  <c r="O494" i="3"/>
  <c r="AT494" i="3"/>
  <c r="AD494" i="3"/>
  <c r="W496" i="3"/>
  <c r="AU496" i="3"/>
  <c r="AS496" i="3"/>
  <c r="AX496" i="3"/>
  <c r="V496" i="3"/>
  <c r="AP496" i="3"/>
  <c r="M496" i="3"/>
  <c r="BN496" i="3" s="1"/>
  <c r="AO496" i="3"/>
  <c r="S496" i="3"/>
  <c r="AZ496" i="3"/>
  <c r="AJ496" i="3"/>
  <c r="O526" i="3"/>
  <c r="Z526" i="3"/>
  <c r="BB526" i="3"/>
  <c r="BA526" i="3"/>
  <c r="BE526" i="3"/>
  <c r="AI526" i="3"/>
  <c r="N526" i="3"/>
  <c r="AS526" i="3"/>
  <c r="W526" i="3"/>
  <c r="BD526" i="3"/>
  <c r="AN526" i="3"/>
  <c r="AX602" i="3"/>
  <c r="AD602" i="3"/>
  <c r="Z602" i="3"/>
  <c r="BG602" i="3"/>
  <c r="AA602" i="3"/>
  <c r="AM602" i="3"/>
  <c r="BI602" i="3"/>
  <c r="AS602" i="3"/>
  <c r="AC602" i="3"/>
  <c r="M602" i="3"/>
  <c r="AV602" i="3"/>
  <c r="AF602" i="3"/>
  <c r="BM604" i="3"/>
  <c r="AG616" i="3"/>
  <c r="Q616" i="3"/>
  <c r="AZ616" i="3"/>
  <c r="AJ616" i="3"/>
  <c r="T616" i="3"/>
  <c r="AY616" i="3"/>
  <c r="AI616" i="3"/>
  <c r="S616" i="3"/>
  <c r="AX616" i="3"/>
  <c r="AH616" i="3"/>
  <c r="AY618" i="3"/>
  <c r="AI618" i="3"/>
  <c r="S618" i="3"/>
  <c r="AX618" i="3"/>
  <c r="AH618" i="3"/>
  <c r="R618" i="3"/>
  <c r="BA618" i="3"/>
  <c r="AK618" i="3"/>
  <c r="U618" i="3"/>
  <c r="BM620" i="3"/>
  <c r="BN622" i="3"/>
  <c r="BL622" i="3"/>
  <c r="AV624" i="3"/>
  <c r="AF624" i="3"/>
  <c r="P624" i="3"/>
  <c r="AU624" i="3"/>
  <c r="AE624" i="3"/>
  <c r="O624" i="3"/>
  <c r="AT624" i="3"/>
  <c r="AD624" i="3"/>
  <c r="AU626" i="3"/>
  <c r="AE626" i="3"/>
  <c r="O626" i="3"/>
  <c r="AT626" i="3"/>
  <c r="AD626" i="3"/>
  <c r="N626" i="3"/>
  <c r="AW626" i="3"/>
  <c r="AG626" i="3"/>
  <c r="Q626" i="3"/>
  <c r="AX628" i="3"/>
  <c r="AH628" i="3"/>
  <c r="R628" i="3"/>
  <c r="BA628" i="3"/>
  <c r="AK628" i="3"/>
  <c r="U628" i="3"/>
  <c r="BD628" i="3"/>
  <c r="AN628" i="3"/>
  <c r="X628" i="3"/>
  <c r="BE630" i="3"/>
  <c r="AO630" i="3"/>
  <c r="Y630" i="3"/>
  <c r="BH630" i="3"/>
  <c r="AR630" i="3"/>
  <c r="AB630" i="3"/>
  <c r="BG630" i="3"/>
  <c r="AQ630" i="3"/>
  <c r="AA630" i="3"/>
  <c r="BH632" i="3"/>
  <c r="AR632" i="3"/>
  <c r="AB632" i="3"/>
  <c r="BG632" i="3"/>
  <c r="AQ632" i="3"/>
  <c r="AA632" i="3"/>
  <c r="BF632" i="3"/>
  <c r="AP632" i="3"/>
  <c r="BN455" i="3"/>
  <c r="BK455" i="3"/>
  <c r="BM457" i="3"/>
  <c r="BN457" i="3"/>
  <c r="BK457" i="3"/>
  <c r="BK459" i="3"/>
  <c r="BN459" i="3"/>
  <c r="BL605" i="3"/>
  <c r="BJ623" i="3"/>
  <c r="BM627" i="3"/>
  <c r="BM456" i="3"/>
  <c r="BJ460" i="3"/>
  <c r="BH626" i="3"/>
  <c r="AB467" i="3"/>
  <c r="M467" i="3"/>
  <c r="U467" i="3"/>
  <c r="BE467" i="3"/>
  <c r="Y467" i="3"/>
  <c r="AN467" i="3"/>
  <c r="BG467" i="3"/>
  <c r="AQ467" i="3"/>
  <c r="AA467" i="3"/>
  <c r="BF467" i="3"/>
  <c r="AP467" i="3"/>
  <c r="BL487" i="3"/>
  <c r="BM489" i="3"/>
  <c r="BJ599" i="3"/>
  <c r="BL615" i="3"/>
  <c r="BJ615" i="3"/>
  <c r="BM615" i="3"/>
  <c r="AY629" i="3"/>
  <c r="AI629" i="3"/>
  <c r="S629" i="3"/>
  <c r="AX629" i="3"/>
  <c r="AH629" i="3"/>
  <c r="R629" i="3"/>
  <c r="BA629" i="3"/>
  <c r="AK629" i="3"/>
  <c r="BL458" i="3"/>
  <c r="L446" i="3"/>
  <c r="L377" i="3"/>
  <c r="L373" i="3"/>
  <c r="L378" i="3"/>
  <c r="L374" i="3"/>
  <c r="U374" i="3" s="1"/>
  <c r="L366" i="3"/>
  <c r="L362" i="3"/>
  <c r="K358" i="3"/>
  <c r="K357" i="3"/>
  <c r="K356" i="3"/>
  <c r="K355" i="3"/>
  <c r="K351" i="3"/>
  <c r="K350" i="3"/>
  <c r="K349" i="3"/>
  <c r="K348" i="3"/>
  <c r="K347" i="3"/>
  <c r="K343" i="3"/>
  <c r="K342" i="3"/>
  <c r="K341" i="3"/>
  <c r="K340" i="3"/>
  <c r="K339" i="3"/>
  <c r="K335" i="3"/>
  <c r="K334" i="3"/>
  <c r="K333" i="3"/>
  <c r="K332" i="3"/>
  <c r="K331" i="3"/>
  <c r="K327" i="3"/>
  <c r="K326" i="3"/>
  <c r="K325" i="3"/>
  <c r="K324" i="3"/>
  <c r="K323" i="3"/>
  <c r="K275" i="3"/>
  <c r="L274" i="3"/>
  <c r="K274" i="3"/>
  <c r="K454" i="3"/>
  <c r="K453" i="3"/>
  <c r="K452" i="3"/>
  <c r="K451" i="3"/>
  <c r="L445" i="3"/>
  <c r="K445" i="3"/>
  <c r="N445" i="3" s="1"/>
  <c r="K310" i="3"/>
  <c r="K309" i="3"/>
  <c r="K308" i="3"/>
  <c r="K307" i="3"/>
  <c r="L443" i="3"/>
  <c r="N443" i="3" s="1"/>
  <c r="L442" i="3"/>
  <c r="K442" i="3"/>
  <c r="L441" i="3"/>
  <c r="K441" i="3"/>
  <c r="L440" i="3"/>
  <c r="K440" i="3"/>
  <c r="L439" i="3"/>
  <c r="K439" i="3"/>
  <c r="L438" i="3"/>
  <c r="K438" i="3"/>
  <c r="L437" i="3"/>
  <c r="K437" i="3"/>
  <c r="L436" i="3"/>
  <c r="K436" i="3"/>
  <c r="L435" i="3"/>
  <c r="K435" i="3"/>
  <c r="L434" i="3"/>
  <c r="K434" i="3"/>
  <c r="L433" i="3"/>
  <c r="K433" i="3"/>
  <c r="L432" i="3"/>
  <c r="K432" i="3"/>
  <c r="L431" i="3"/>
  <c r="K431" i="3"/>
  <c r="L430" i="3"/>
  <c r="K430" i="3"/>
  <c r="L429" i="3"/>
  <c r="K429" i="3"/>
  <c r="L428" i="3"/>
  <c r="K428" i="3"/>
  <c r="L427" i="3"/>
  <c r="K427" i="3"/>
  <c r="L426" i="3"/>
  <c r="K426" i="3"/>
  <c r="L425" i="3"/>
  <c r="K425" i="3"/>
  <c r="L424" i="3"/>
  <c r="R424" i="3" s="1"/>
  <c r="K424" i="3"/>
  <c r="L423" i="3"/>
  <c r="K423" i="3"/>
  <c r="X423" i="3" s="1"/>
  <c r="L422" i="3"/>
  <c r="U422" i="3" s="1"/>
  <c r="K422" i="3"/>
  <c r="L421" i="3"/>
  <c r="K421" i="3"/>
  <c r="U421" i="3" s="1"/>
  <c r="L420" i="3"/>
  <c r="T420" i="3" s="1"/>
  <c r="K420" i="3"/>
  <c r="K381" i="3"/>
  <c r="L380" i="3"/>
  <c r="Q380" i="3" s="1"/>
  <c r="K380" i="3"/>
  <c r="M380" i="3" s="1"/>
  <c r="K375" i="3"/>
  <c r="K374" i="3"/>
  <c r="L372" i="3"/>
  <c r="K372" i="3"/>
  <c r="P372" i="3" s="1"/>
  <c r="BK372" i="3" s="1"/>
  <c r="K367" i="3"/>
  <c r="K366" i="3"/>
  <c r="K365" i="3"/>
  <c r="K364" i="3"/>
  <c r="K363" i="3"/>
  <c r="L354" i="3"/>
  <c r="L350" i="3"/>
  <c r="L346" i="3"/>
  <c r="L342" i="3"/>
  <c r="L338" i="3"/>
  <c r="L334" i="3"/>
  <c r="L330" i="3"/>
  <c r="L326" i="3"/>
  <c r="L322" i="3"/>
  <c r="K318" i="3"/>
  <c r="L317" i="3"/>
  <c r="K317" i="3"/>
  <c r="K316" i="3"/>
  <c r="K315" i="3"/>
  <c r="L306" i="3"/>
  <c r="K302" i="3"/>
  <c r="L301" i="3"/>
  <c r="K301" i="3"/>
  <c r="K300" i="3"/>
  <c r="K299" i="3"/>
  <c r="K296" i="3"/>
  <c r="K295" i="3"/>
  <c r="K292" i="3"/>
  <c r="L273" i="3"/>
  <c r="O273" i="3" s="1"/>
  <c r="Z424" i="3"/>
  <c r="AH424" i="3"/>
  <c r="M422" i="3"/>
  <c r="O422" i="3"/>
  <c r="AC422" i="3"/>
  <c r="AE422" i="3"/>
  <c r="AS422" i="3"/>
  <c r="AU422" i="3"/>
  <c r="BI422" i="3"/>
  <c r="M421" i="3"/>
  <c r="AY421" i="3"/>
  <c r="R420" i="3"/>
  <c r="AB420" i="3"/>
  <c r="AH420" i="3"/>
  <c r="AR420" i="3"/>
  <c r="AX420" i="3"/>
  <c r="BH420" i="3"/>
  <c r="L419" i="3"/>
  <c r="K419" i="3"/>
  <c r="L418" i="3"/>
  <c r="K418" i="3"/>
  <c r="L417" i="3"/>
  <c r="K417" i="3"/>
  <c r="L416" i="3"/>
  <c r="K416" i="3"/>
  <c r="L415" i="3"/>
  <c r="K415" i="3"/>
  <c r="L414" i="3"/>
  <c r="K414" i="3"/>
  <c r="L413" i="3"/>
  <c r="K413" i="3"/>
  <c r="L412" i="3"/>
  <c r="K412" i="3"/>
  <c r="L411" i="3"/>
  <c r="K411" i="3"/>
  <c r="L410" i="3"/>
  <c r="K410" i="3"/>
  <c r="L409" i="3"/>
  <c r="K409" i="3"/>
  <c r="L408" i="3"/>
  <c r="K408" i="3"/>
  <c r="L407" i="3"/>
  <c r="K407" i="3"/>
  <c r="L406" i="3"/>
  <c r="K406" i="3"/>
  <c r="L405" i="3"/>
  <c r="K405" i="3"/>
  <c r="L404" i="3"/>
  <c r="K404" i="3"/>
  <c r="L403" i="3"/>
  <c r="K403" i="3"/>
  <c r="L402" i="3"/>
  <c r="K402" i="3"/>
  <c r="L401" i="3"/>
  <c r="K401" i="3"/>
  <c r="L400" i="3"/>
  <c r="K400" i="3"/>
  <c r="L399" i="3"/>
  <c r="K399" i="3"/>
  <c r="L398" i="3"/>
  <c r="K398" i="3"/>
  <c r="L397" i="3"/>
  <c r="K397" i="3"/>
  <c r="L396" i="3"/>
  <c r="K396" i="3"/>
  <c r="L395" i="3"/>
  <c r="K395" i="3"/>
  <c r="L394" i="3"/>
  <c r="K394" i="3"/>
  <c r="L393" i="3"/>
  <c r="K393" i="3"/>
  <c r="L392" i="3"/>
  <c r="K392" i="3"/>
  <c r="L391" i="3"/>
  <c r="K391" i="3"/>
  <c r="L390" i="3"/>
  <c r="K390" i="3"/>
  <c r="L389" i="3"/>
  <c r="K389" i="3"/>
  <c r="L388" i="3"/>
  <c r="K388" i="3"/>
  <c r="L387" i="3"/>
  <c r="K387" i="3"/>
  <c r="L386" i="3"/>
  <c r="K386" i="3"/>
  <c r="L385" i="3"/>
  <c r="K385" i="3"/>
  <c r="L384" i="3"/>
  <c r="K384" i="3"/>
  <c r="L383" i="3"/>
  <c r="K383" i="3"/>
  <c r="L382" i="3"/>
  <c r="K382" i="3"/>
  <c r="L381" i="3"/>
  <c r="AB381" i="3" s="1"/>
  <c r="AY381" i="3"/>
  <c r="BC381" i="3"/>
  <c r="U380" i="3"/>
  <c r="W380" i="3"/>
  <c r="AK380" i="3"/>
  <c r="AM380" i="3"/>
  <c r="BA380" i="3"/>
  <c r="BC380" i="3"/>
  <c r="T380" i="3"/>
  <c r="V380" i="3"/>
  <c r="AJ380" i="3"/>
  <c r="AL380" i="3"/>
  <c r="AZ380" i="3"/>
  <c r="BB380" i="3"/>
  <c r="L375" i="3"/>
  <c r="M374" i="3"/>
  <c r="S374" i="3"/>
  <c r="AC374" i="3"/>
  <c r="AI374" i="3"/>
  <c r="AS374" i="3"/>
  <c r="AY374" i="3"/>
  <c r="BI374" i="3"/>
  <c r="R374" i="3"/>
  <c r="AB374" i="3"/>
  <c r="AH374" i="3"/>
  <c r="AR374" i="3"/>
  <c r="AX374" i="3"/>
  <c r="BH374" i="3"/>
  <c r="N372" i="3"/>
  <c r="T372" i="3"/>
  <c r="V372" i="3"/>
  <c r="AB372" i="3"/>
  <c r="AD372" i="3"/>
  <c r="AJ372" i="3"/>
  <c r="AL372" i="3"/>
  <c r="AR372" i="3"/>
  <c r="AT372" i="3"/>
  <c r="AZ372" i="3"/>
  <c r="BB372" i="3"/>
  <c r="BH372" i="3"/>
  <c r="M372" i="3"/>
  <c r="S372" i="3"/>
  <c r="U372" i="3"/>
  <c r="AA372" i="3"/>
  <c r="AC372" i="3"/>
  <c r="AI372" i="3"/>
  <c r="AK372" i="3"/>
  <c r="AQ372" i="3"/>
  <c r="AS372" i="3"/>
  <c r="AY372" i="3"/>
  <c r="BA372" i="3"/>
  <c r="BG372" i="3"/>
  <c r="BI372" i="3"/>
  <c r="L368" i="3"/>
  <c r="L367" i="3"/>
  <c r="N366" i="3"/>
  <c r="P366" i="3"/>
  <c r="R366" i="3"/>
  <c r="T366" i="3"/>
  <c r="V366" i="3"/>
  <c r="X366" i="3"/>
  <c r="Z366" i="3"/>
  <c r="AB366" i="3"/>
  <c r="AD366" i="3"/>
  <c r="AF366" i="3"/>
  <c r="AH366" i="3"/>
  <c r="AJ366" i="3"/>
  <c r="AL366" i="3"/>
  <c r="AN366" i="3"/>
  <c r="AP366" i="3"/>
  <c r="AR366" i="3"/>
  <c r="AT366" i="3"/>
  <c r="AV366" i="3"/>
  <c r="AX366" i="3"/>
  <c r="AZ366" i="3"/>
  <c r="BB366" i="3"/>
  <c r="BD366" i="3"/>
  <c r="BF366" i="3"/>
  <c r="BH366" i="3"/>
  <c r="M366" i="3"/>
  <c r="O366" i="3"/>
  <c r="Q366" i="3"/>
  <c r="S366" i="3"/>
  <c r="U366" i="3"/>
  <c r="W366" i="3"/>
  <c r="Y366" i="3"/>
  <c r="AA366" i="3"/>
  <c r="AC366" i="3"/>
  <c r="AE366" i="3"/>
  <c r="AG366" i="3"/>
  <c r="AI366" i="3"/>
  <c r="AK366" i="3"/>
  <c r="AM366" i="3"/>
  <c r="AO366" i="3"/>
  <c r="AQ366" i="3"/>
  <c r="AS366" i="3"/>
  <c r="AU366" i="3"/>
  <c r="AW366" i="3"/>
  <c r="AY366" i="3"/>
  <c r="BA366" i="3"/>
  <c r="BC366" i="3"/>
  <c r="BE366" i="3"/>
  <c r="BG366" i="3"/>
  <c r="BI366" i="3"/>
  <c r="L359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7" i="3"/>
  <c r="P357" i="3"/>
  <c r="R357" i="3"/>
  <c r="T357" i="3"/>
  <c r="V357" i="3"/>
  <c r="X357" i="3"/>
  <c r="Z357" i="3"/>
  <c r="AB357" i="3"/>
  <c r="AD357" i="3"/>
  <c r="AF357" i="3"/>
  <c r="AH357" i="3"/>
  <c r="AJ357" i="3"/>
  <c r="AL357" i="3"/>
  <c r="AN357" i="3"/>
  <c r="AP357" i="3"/>
  <c r="AR357" i="3"/>
  <c r="AT357" i="3"/>
  <c r="AV357" i="3"/>
  <c r="AX357" i="3"/>
  <c r="AZ357" i="3"/>
  <c r="BB357" i="3"/>
  <c r="BD357" i="3"/>
  <c r="BF357" i="3"/>
  <c r="BH357" i="3"/>
  <c r="M357" i="3"/>
  <c r="O357" i="3"/>
  <c r="Q357" i="3"/>
  <c r="S357" i="3"/>
  <c r="U357" i="3"/>
  <c r="W357" i="3"/>
  <c r="Y357" i="3"/>
  <c r="AA357" i="3"/>
  <c r="AC357" i="3"/>
  <c r="AE357" i="3"/>
  <c r="AG357" i="3"/>
  <c r="AI357" i="3"/>
  <c r="AK357" i="3"/>
  <c r="AM357" i="3"/>
  <c r="AO357" i="3"/>
  <c r="AQ357" i="3"/>
  <c r="AS357" i="3"/>
  <c r="AU357" i="3"/>
  <c r="AW357" i="3"/>
  <c r="AY357" i="3"/>
  <c r="BA357" i="3"/>
  <c r="BC357" i="3"/>
  <c r="BE357" i="3"/>
  <c r="BG357" i="3"/>
  <c r="BI357" i="3"/>
  <c r="L352" i="3"/>
  <c r="L351" i="3"/>
  <c r="N350" i="3"/>
  <c r="P350" i="3"/>
  <c r="R350" i="3"/>
  <c r="T350" i="3"/>
  <c r="V350" i="3"/>
  <c r="X350" i="3"/>
  <c r="Z350" i="3"/>
  <c r="AB350" i="3"/>
  <c r="AD350" i="3"/>
  <c r="AF350" i="3"/>
  <c r="AH350" i="3"/>
  <c r="AJ350" i="3"/>
  <c r="AL350" i="3"/>
  <c r="AN350" i="3"/>
  <c r="AP350" i="3"/>
  <c r="AR350" i="3"/>
  <c r="AT350" i="3"/>
  <c r="AV350" i="3"/>
  <c r="AX350" i="3"/>
  <c r="AZ350" i="3"/>
  <c r="BB350" i="3"/>
  <c r="BD350" i="3"/>
  <c r="BF350" i="3"/>
  <c r="BH350" i="3"/>
  <c r="M350" i="3"/>
  <c r="O350" i="3"/>
  <c r="Q350" i="3"/>
  <c r="S350" i="3"/>
  <c r="U350" i="3"/>
  <c r="W350" i="3"/>
  <c r="Y350" i="3"/>
  <c r="AA350" i="3"/>
  <c r="AC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O349" i="3"/>
  <c r="Q349" i="3"/>
  <c r="S349" i="3"/>
  <c r="U349" i="3"/>
  <c r="W349" i="3"/>
  <c r="Y349" i="3"/>
  <c r="AA349" i="3"/>
  <c r="AC349" i="3"/>
  <c r="AE349" i="3"/>
  <c r="AG349" i="3"/>
  <c r="AI349" i="3"/>
  <c r="AK349" i="3"/>
  <c r="AM349" i="3"/>
  <c r="AO349" i="3"/>
  <c r="AQ349" i="3"/>
  <c r="AS349" i="3"/>
  <c r="AU349" i="3"/>
  <c r="AW349" i="3"/>
  <c r="AY349" i="3"/>
  <c r="BA349" i="3"/>
  <c r="BC349" i="3"/>
  <c r="BE349" i="3"/>
  <c r="BG349" i="3"/>
  <c r="BI349" i="3"/>
  <c r="L343" i="3"/>
  <c r="N342" i="3"/>
  <c r="P342" i="3"/>
  <c r="R342" i="3"/>
  <c r="T342" i="3"/>
  <c r="V342" i="3"/>
  <c r="X342" i="3"/>
  <c r="Z342" i="3"/>
  <c r="AB342" i="3"/>
  <c r="AD342" i="3"/>
  <c r="AF342" i="3"/>
  <c r="AH342" i="3"/>
  <c r="AJ342" i="3"/>
  <c r="AL342" i="3"/>
  <c r="AN342" i="3"/>
  <c r="AP342" i="3"/>
  <c r="M342" i="3"/>
  <c r="O342" i="3"/>
  <c r="Q342" i="3"/>
  <c r="S342" i="3"/>
  <c r="U342" i="3"/>
  <c r="W342" i="3"/>
  <c r="Y342" i="3"/>
  <c r="AA342" i="3"/>
  <c r="AC342" i="3"/>
  <c r="AE342" i="3"/>
  <c r="AG342" i="3"/>
  <c r="AI342" i="3"/>
  <c r="AK342" i="3"/>
  <c r="AM342" i="3"/>
  <c r="AO342" i="3"/>
  <c r="AQ342" i="3"/>
  <c r="AR342" i="3"/>
  <c r="AT342" i="3"/>
  <c r="AV342" i="3"/>
  <c r="AX342" i="3"/>
  <c r="AZ342" i="3"/>
  <c r="BB342" i="3"/>
  <c r="BD342" i="3"/>
  <c r="BF342" i="3"/>
  <c r="BH342" i="3"/>
  <c r="AS342" i="3"/>
  <c r="AU342" i="3"/>
  <c r="AW342" i="3"/>
  <c r="AY342" i="3"/>
  <c r="BA342" i="3"/>
  <c r="BC342" i="3"/>
  <c r="BE342" i="3"/>
  <c r="BG342" i="3"/>
  <c r="BI342" i="3"/>
  <c r="N341" i="3"/>
  <c r="P341" i="3"/>
  <c r="R341" i="3"/>
  <c r="T341" i="3"/>
  <c r="V341" i="3"/>
  <c r="X341" i="3"/>
  <c r="Z341" i="3"/>
  <c r="AB341" i="3"/>
  <c r="AD341" i="3"/>
  <c r="AF341" i="3"/>
  <c r="AH341" i="3"/>
  <c r="AJ341" i="3"/>
  <c r="AL341" i="3"/>
  <c r="AN341" i="3"/>
  <c r="AP341" i="3"/>
  <c r="AR341" i="3"/>
  <c r="AT341" i="3"/>
  <c r="AV341" i="3"/>
  <c r="AX341" i="3"/>
  <c r="AZ341" i="3"/>
  <c r="BB341" i="3"/>
  <c r="BD341" i="3"/>
  <c r="BF341" i="3"/>
  <c r="BH341" i="3"/>
  <c r="M341" i="3"/>
  <c r="O341" i="3"/>
  <c r="Q341" i="3"/>
  <c r="S341" i="3"/>
  <c r="U341" i="3"/>
  <c r="W341" i="3"/>
  <c r="Y341" i="3"/>
  <c r="AA341" i="3"/>
  <c r="AC341" i="3"/>
  <c r="AE341" i="3"/>
  <c r="AG341" i="3"/>
  <c r="AI341" i="3"/>
  <c r="AK341" i="3"/>
  <c r="AM341" i="3"/>
  <c r="AO341" i="3"/>
  <c r="AQ341" i="3"/>
  <c r="AS341" i="3"/>
  <c r="AU341" i="3"/>
  <c r="AW341" i="3"/>
  <c r="AY341" i="3"/>
  <c r="BA341" i="3"/>
  <c r="BC341" i="3"/>
  <c r="BE341" i="3"/>
  <c r="BG341" i="3"/>
  <c r="BI341" i="3"/>
  <c r="L336" i="3"/>
  <c r="L335" i="3"/>
  <c r="N334" i="3"/>
  <c r="P334" i="3"/>
  <c r="R334" i="3"/>
  <c r="T334" i="3"/>
  <c r="V334" i="3"/>
  <c r="X334" i="3"/>
  <c r="Z334" i="3"/>
  <c r="AB334" i="3"/>
  <c r="AD334" i="3"/>
  <c r="AF334" i="3"/>
  <c r="AH334" i="3"/>
  <c r="AJ334" i="3"/>
  <c r="AL334" i="3"/>
  <c r="AN334" i="3"/>
  <c r="AP334" i="3"/>
  <c r="AR334" i="3"/>
  <c r="AT334" i="3"/>
  <c r="AV334" i="3"/>
  <c r="AX334" i="3"/>
  <c r="AZ334" i="3"/>
  <c r="BB334" i="3"/>
  <c r="BD334" i="3"/>
  <c r="BF334" i="3"/>
  <c r="BH334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3" i="3"/>
  <c r="P333" i="3"/>
  <c r="R333" i="3"/>
  <c r="T333" i="3"/>
  <c r="V333" i="3"/>
  <c r="X333" i="3"/>
  <c r="Z333" i="3"/>
  <c r="AB333" i="3"/>
  <c r="AD333" i="3"/>
  <c r="AF333" i="3"/>
  <c r="AH333" i="3"/>
  <c r="AJ333" i="3"/>
  <c r="AL333" i="3"/>
  <c r="AN333" i="3"/>
  <c r="AP333" i="3"/>
  <c r="AR333" i="3"/>
  <c r="AT333" i="3"/>
  <c r="AV333" i="3"/>
  <c r="AX333" i="3"/>
  <c r="AZ333" i="3"/>
  <c r="BB333" i="3"/>
  <c r="BD333" i="3"/>
  <c r="BF333" i="3"/>
  <c r="BH333" i="3"/>
  <c r="M333" i="3"/>
  <c r="O333" i="3"/>
  <c r="Q333" i="3"/>
  <c r="S333" i="3"/>
  <c r="U333" i="3"/>
  <c r="W333" i="3"/>
  <c r="Y333" i="3"/>
  <c r="AA333" i="3"/>
  <c r="AC333" i="3"/>
  <c r="AE333" i="3"/>
  <c r="AG333" i="3"/>
  <c r="AI333" i="3"/>
  <c r="AK333" i="3"/>
  <c r="AM333" i="3"/>
  <c r="AO333" i="3"/>
  <c r="AQ333" i="3"/>
  <c r="AS333" i="3"/>
  <c r="AU333" i="3"/>
  <c r="AW333" i="3"/>
  <c r="AY333" i="3"/>
  <c r="BA333" i="3"/>
  <c r="BC333" i="3"/>
  <c r="BE333" i="3"/>
  <c r="BG333" i="3"/>
  <c r="BI333" i="3"/>
  <c r="L327" i="3"/>
  <c r="N326" i="3"/>
  <c r="P326" i="3"/>
  <c r="R326" i="3"/>
  <c r="T326" i="3"/>
  <c r="V326" i="3"/>
  <c r="X326" i="3"/>
  <c r="Z326" i="3"/>
  <c r="AB326" i="3"/>
  <c r="AD326" i="3"/>
  <c r="AF326" i="3"/>
  <c r="AH326" i="3"/>
  <c r="AJ326" i="3"/>
  <c r="AL326" i="3"/>
  <c r="AN326" i="3"/>
  <c r="AP326" i="3"/>
  <c r="AR326" i="3"/>
  <c r="AT326" i="3"/>
  <c r="AV326" i="3"/>
  <c r="AX326" i="3"/>
  <c r="AZ326" i="3"/>
  <c r="BB326" i="3"/>
  <c r="BD326" i="3"/>
  <c r="BF326" i="3"/>
  <c r="BH326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N325" i="3"/>
  <c r="P325" i="3"/>
  <c r="R325" i="3"/>
  <c r="T325" i="3"/>
  <c r="V325" i="3"/>
  <c r="X325" i="3"/>
  <c r="Z325" i="3"/>
  <c r="AB325" i="3"/>
  <c r="AD325" i="3"/>
  <c r="AF325" i="3"/>
  <c r="AH325" i="3"/>
  <c r="AJ325" i="3"/>
  <c r="AL325" i="3"/>
  <c r="AN325" i="3"/>
  <c r="AP325" i="3"/>
  <c r="AR325" i="3"/>
  <c r="AT325" i="3"/>
  <c r="AV325" i="3"/>
  <c r="AX325" i="3"/>
  <c r="AZ325" i="3"/>
  <c r="BB325" i="3"/>
  <c r="BD325" i="3"/>
  <c r="BF325" i="3"/>
  <c r="BH325" i="3"/>
  <c r="M325" i="3"/>
  <c r="O325" i="3"/>
  <c r="Q325" i="3"/>
  <c r="S325" i="3"/>
  <c r="U325" i="3"/>
  <c r="W325" i="3"/>
  <c r="Y325" i="3"/>
  <c r="AA325" i="3"/>
  <c r="AC325" i="3"/>
  <c r="AE325" i="3"/>
  <c r="AG325" i="3"/>
  <c r="AI325" i="3"/>
  <c r="AK325" i="3"/>
  <c r="AM325" i="3"/>
  <c r="AO325" i="3"/>
  <c r="AQ325" i="3"/>
  <c r="AS325" i="3"/>
  <c r="AU325" i="3"/>
  <c r="AW325" i="3"/>
  <c r="AY325" i="3"/>
  <c r="BA325" i="3"/>
  <c r="BC325" i="3"/>
  <c r="BE325" i="3"/>
  <c r="BG325" i="3"/>
  <c r="BI325" i="3"/>
  <c r="L320" i="3"/>
  <c r="L319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L311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L304" i="3"/>
  <c r="L303" i="3"/>
  <c r="N302" i="3"/>
  <c r="P302" i="3"/>
  <c r="R302" i="3"/>
  <c r="T302" i="3"/>
  <c r="V302" i="3"/>
  <c r="X302" i="3"/>
  <c r="Z302" i="3"/>
  <c r="AB302" i="3"/>
  <c r="AD302" i="3"/>
  <c r="AF302" i="3"/>
  <c r="AH302" i="3"/>
  <c r="AJ302" i="3"/>
  <c r="AL302" i="3"/>
  <c r="AN302" i="3"/>
  <c r="AP302" i="3"/>
  <c r="AR302" i="3"/>
  <c r="AT302" i="3"/>
  <c r="AV302" i="3"/>
  <c r="AX302" i="3"/>
  <c r="AZ302" i="3"/>
  <c r="BB302" i="3"/>
  <c r="BD302" i="3"/>
  <c r="BF302" i="3"/>
  <c r="BH302" i="3"/>
  <c r="M302" i="3"/>
  <c r="O302" i="3"/>
  <c r="Q302" i="3"/>
  <c r="S302" i="3"/>
  <c r="U302" i="3"/>
  <c r="W302" i="3"/>
  <c r="Y302" i="3"/>
  <c r="AA302" i="3"/>
  <c r="AC302" i="3"/>
  <c r="AE302" i="3"/>
  <c r="AG302" i="3"/>
  <c r="AI302" i="3"/>
  <c r="AK302" i="3"/>
  <c r="AM302" i="3"/>
  <c r="AO302" i="3"/>
  <c r="AQ302" i="3"/>
  <c r="AS302" i="3"/>
  <c r="AU302" i="3"/>
  <c r="AW302" i="3"/>
  <c r="AY302" i="3"/>
  <c r="BA302" i="3"/>
  <c r="BC302" i="3"/>
  <c r="BE302" i="3"/>
  <c r="BG302" i="3"/>
  <c r="BI302" i="3"/>
  <c r="N301" i="3"/>
  <c r="P301" i="3"/>
  <c r="R301" i="3"/>
  <c r="T301" i="3"/>
  <c r="V301" i="3"/>
  <c r="X301" i="3"/>
  <c r="Z301" i="3"/>
  <c r="AB301" i="3"/>
  <c r="AD301" i="3"/>
  <c r="AF301" i="3"/>
  <c r="AH301" i="3"/>
  <c r="AJ301" i="3"/>
  <c r="AL301" i="3"/>
  <c r="AN301" i="3"/>
  <c r="AP301" i="3"/>
  <c r="AR301" i="3"/>
  <c r="AT301" i="3"/>
  <c r="AV301" i="3"/>
  <c r="M301" i="3"/>
  <c r="O301" i="3"/>
  <c r="Q301" i="3"/>
  <c r="S301" i="3"/>
  <c r="U301" i="3"/>
  <c r="W301" i="3"/>
  <c r="Y301" i="3"/>
  <c r="AA301" i="3"/>
  <c r="AC301" i="3"/>
  <c r="AE301" i="3"/>
  <c r="AI301" i="3"/>
  <c r="AM301" i="3"/>
  <c r="AQ301" i="3"/>
  <c r="AU301" i="3"/>
  <c r="AX301" i="3"/>
  <c r="AZ301" i="3"/>
  <c r="BB301" i="3"/>
  <c r="BD301" i="3"/>
  <c r="BF301" i="3"/>
  <c r="BH301" i="3"/>
  <c r="AG301" i="3"/>
  <c r="AK301" i="3"/>
  <c r="AO301" i="3"/>
  <c r="AS301" i="3"/>
  <c r="AW301" i="3"/>
  <c r="AY301" i="3"/>
  <c r="BA301" i="3"/>
  <c r="BC301" i="3"/>
  <c r="BE301" i="3"/>
  <c r="BG301" i="3"/>
  <c r="BI301" i="3"/>
  <c r="L295" i="3"/>
  <c r="O295" i="3" s="1"/>
  <c r="L293" i="3"/>
  <c r="L291" i="3"/>
  <c r="BI445" i="3"/>
  <c r="BG445" i="3"/>
  <c r="BE445" i="3"/>
  <c r="BC445" i="3"/>
  <c r="BA445" i="3"/>
  <c r="AY445" i="3"/>
  <c r="AW445" i="3"/>
  <c r="AU445" i="3"/>
  <c r="AS445" i="3"/>
  <c r="AQ445" i="3"/>
  <c r="AO445" i="3"/>
  <c r="AM445" i="3"/>
  <c r="AK445" i="3"/>
  <c r="AI445" i="3"/>
  <c r="AG445" i="3"/>
  <c r="AE445" i="3"/>
  <c r="AC445" i="3"/>
  <c r="AA445" i="3"/>
  <c r="Y445" i="3"/>
  <c r="W445" i="3"/>
  <c r="U445" i="3"/>
  <c r="S445" i="3"/>
  <c r="Q445" i="3"/>
  <c r="O445" i="3"/>
  <c r="M445" i="3"/>
  <c r="BI443" i="3"/>
  <c r="BG443" i="3"/>
  <c r="BE443" i="3"/>
  <c r="BC443" i="3"/>
  <c r="BA443" i="3"/>
  <c r="AY443" i="3"/>
  <c r="AW443" i="3"/>
  <c r="AU443" i="3"/>
  <c r="AS443" i="3"/>
  <c r="AQ443" i="3"/>
  <c r="AO443" i="3"/>
  <c r="AM443" i="3"/>
  <c r="AK443" i="3"/>
  <c r="AI443" i="3"/>
  <c r="AG443" i="3"/>
  <c r="AE443" i="3"/>
  <c r="AC443" i="3"/>
  <c r="AA443" i="3"/>
  <c r="Y443" i="3"/>
  <c r="W443" i="3"/>
  <c r="U443" i="3"/>
  <c r="S443" i="3"/>
  <c r="Q443" i="3"/>
  <c r="O443" i="3"/>
  <c r="M443" i="3"/>
  <c r="BI442" i="3"/>
  <c r="BG442" i="3"/>
  <c r="BE442" i="3"/>
  <c r="BC442" i="3"/>
  <c r="BA442" i="3"/>
  <c r="AY442" i="3"/>
  <c r="AW442" i="3"/>
  <c r="AU442" i="3"/>
  <c r="AS442" i="3"/>
  <c r="AQ442" i="3"/>
  <c r="AO442" i="3"/>
  <c r="AM442" i="3"/>
  <c r="AK442" i="3"/>
  <c r="AI442" i="3"/>
  <c r="AG442" i="3"/>
  <c r="AE442" i="3"/>
  <c r="AC442" i="3"/>
  <c r="AA442" i="3"/>
  <c r="Y442" i="3"/>
  <c r="W442" i="3"/>
  <c r="U442" i="3"/>
  <c r="S442" i="3"/>
  <c r="Q442" i="3"/>
  <c r="O442" i="3"/>
  <c r="M442" i="3"/>
  <c r="BH441" i="3"/>
  <c r="BF441" i="3"/>
  <c r="BD441" i="3"/>
  <c r="BB441" i="3"/>
  <c r="AZ441" i="3"/>
  <c r="AX441" i="3"/>
  <c r="AV441" i="3"/>
  <c r="AT441" i="3"/>
  <c r="AR441" i="3"/>
  <c r="AP441" i="3"/>
  <c r="AN441" i="3"/>
  <c r="AL441" i="3"/>
  <c r="AJ441" i="3"/>
  <c r="AH441" i="3"/>
  <c r="AF441" i="3"/>
  <c r="AD441" i="3"/>
  <c r="AB441" i="3"/>
  <c r="Z441" i="3"/>
  <c r="X441" i="3"/>
  <c r="V441" i="3"/>
  <c r="T441" i="3"/>
  <c r="R441" i="3"/>
  <c r="P441" i="3"/>
  <c r="N441" i="3"/>
  <c r="BI440" i="3"/>
  <c r="BG440" i="3"/>
  <c r="BE440" i="3"/>
  <c r="BC440" i="3"/>
  <c r="BA440" i="3"/>
  <c r="AY440" i="3"/>
  <c r="AW440" i="3"/>
  <c r="AU440" i="3"/>
  <c r="AS440" i="3"/>
  <c r="AQ440" i="3"/>
  <c r="AO440" i="3"/>
  <c r="AM440" i="3"/>
  <c r="AK440" i="3"/>
  <c r="AI440" i="3"/>
  <c r="AG440" i="3"/>
  <c r="AE440" i="3"/>
  <c r="AC440" i="3"/>
  <c r="AA440" i="3"/>
  <c r="Y440" i="3"/>
  <c r="W440" i="3"/>
  <c r="U440" i="3"/>
  <c r="S440" i="3"/>
  <c r="Q440" i="3"/>
  <c r="O440" i="3"/>
  <c r="M440" i="3"/>
  <c r="BI439" i="3"/>
  <c r="BG439" i="3"/>
  <c r="BE439" i="3"/>
  <c r="BC439" i="3"/>
  <c r="BA439" i="3"/>
  <c r="AY439" i="3"/>
  <c r="AW439" i="3"/>
  <c r="AU439" i="3"/>
  <c r="AS439" i="3"/>
  <c r="AQ439" i="3"/>
  <c r="AO439" i="3"/>
  <c r="AM439" i="3"/>
  <c r="AK439" i="3"/>
  <c r="AI439" i="3"/>
  <c r="AG439" i="3"/>
  <c r="AE439" i="3"/>
  <c r="AC439" i="3"/>
  <c r="AA439" i="3"/>
  <c r="Y439" i="3"/>
  <c r="W439" i="3"/>
  <c r="U439" i="3"/>
  <c r="S439" i="3"/>
  <c r="Q439" i="3"/>
  <c r="O439" i="3"/>
  <c r="M439" i="3"/>
  <c r="BH438" i="3"/>
  <c r="BF438" i="3"/>
  <c r="BD438" i="3"/>
  <c r="BB438" i="3"/>
  <c r="AZ438" i="3"/>
  <c r="AX438" i="3"/>
  <c r="AV438" i="3"/>
  <c r="AT438" i="3"/>
  <c r="AR438" i="3"/>
  <c r="AP438" i="3"/>
  <c r="AN438" i="3"/>
  <c r="AL438" i="3"/>
  <c r="AJ438" i="3"/>
  <c r="AH438" i="3"/>
  <c r="AF438" i="3"/>
  <c r="AD438" i="3"/>
  <c r="AB438" i="3"/>
  <c r="Z438" i="3"/>
  <c r="X438" i="3"/>
  <c r="V438" i="3"/>
  <c r="T438" i="3"/>
  <c r="R438" i="3"/>
  <c r="P438" i="3"/>
  <c r="N438" i="3"/>
  <c r="BH437" i="3"/>
  <c r="BF437" i="3"/>
  <c r="BD437" i="3"/>
  <c r="BB437" i="3"/>
  <c r="AZ437" i="3"/>
  <c r="AX437" i="3"/>
  <c r="AV437" i="3"/>
  <c r="AT437" i="3"/>
  <c r="AR437" i="3"/>
  <c r="AP437" i="3"/>
  <c r="AN437" i="3"/>
  <c r="AL437" i="3"/>
  <c r="AJ437" i="3"/>
  <c r="AH437" i="3"/>
  <c r="AF437" i="3"/>
  <c r="AD437" i="3"/>
  <c r="AB437" i="3"/>
  <c r="Z437" i="3"/>
  <c r="X437" i="3"/>
  <c r="V437" i="3"/>
  <c r="T437" i="3"/>
  <c r="R437" i="3"/>
  <c r="P437" i="3"/>
  <c r="N437" i="3"/>
  <c r="BI436" i="3"/>
  <c r="BG436" i="3"/>
  <c r="BE436" i="3"/>
  <c r="BC436" i="3"/>
  <c r="BA436" i="3"/>
  <c r="AY436" i="3"/>
  <c r="AW436" i="3"/>
  <c r="AU436" i="3"/>
  <c r="AS436" i="3"/>
  <c r="AQ436" i="3"/>
  <c r="AO436" i="3"/>
  <c r="AM436" i="3"/>
  <c r="AK436" i="3"/>
  <c r="AI436" i="3"/>
  <c r="AG436" i="3"/>
  <c r="AE436" i="3"/>
  <c r="AC436" i="3"/>
  <c r="AA436" i="3"/>
  <c r="Y436" i="3"/>
  <c r="W436" i="3"/>
  <c r="U436" i="3"/>
  <c r="S436" i="3"/>
  <c r="Q436" i="3"/>
  <c r="O436" i="3"/>
  <c r="M436" i="3"/>
  <c r="BI435" i="3"/>
  <c r="BG435" i="3"/>
  <c r="BE435" i="3"/>
  <c r="BC435" i="3"/>
  <c r="BA435" i="3"/>
  <c r="AY435" i="3"/>
  <c r="AW435" i="3"/>
  <c r="AU435" i="3"/>
  <c r="AS435" i="3"/>
  <c r="AQ435" i="3"/>
  <c r="AO435" i="3"/>
  <c r="AM435" i="3"/>
  <c r="AK435" i="3"/>
  <c r="AI435" i="3"/>
  <c r="AG435" i="3"/>
  <c r="AE435" i="3"/>
  <c r="AC435" i="3"/>
  <c r="AA435" i="3"/>
  <c r="Y435" i="3"/>
  <c r="W435" i="3"/>
  <c r="U435" i="3"/>
  <c r="S435" i="3"/>
  <c r="Q435" i="3"/>
  <c r="O435" i="3"/>
  <c r="M435" i="3"/>
  <c r="BH434" i="3"/>
  <c r="BF434" i="3"/>
  <c r="BD434" i="3"/>
  <c r="BB434" i="3"/>
  <c r="AZ434" i="3"/>
  <c r="AX434" i="3"/>
  <c r="AV434" i="3"/>
  <c r="AT434" i="3"/>
  <c r="AR434" i="3"/>
  <c r="AP434" i="3"/>
  <c r="AN434" i="3"/>
  <c r="AL434" i="3"/>
  <c r="AJ434" i="3"/>
  <c r="AH434" i="3"/>
  <c r="AF434" i="3"/>
  <c r="AD434" i="3"/>
  <c r="AB434" i="3"/>
  <c r="Z434" i="3"/>
  <c r="X434" i="3"/>
  <c r="V434" i="3"/>
  <c r="T434" i="3"/>
  <c r="R434" i="3"/>
  <c r="P434" i="3"/>
  <c r="N434" i="3"/>
  <c r="BH433" i="3"/>
  <c r="BF433" i="3"/>
  <c r="BD433" i="3"/>
  <c r="BB433" i="3"/>
  <c r="AZ433" i="3"/>
  <c r="AX433" i="3"/>
  <c r="AV433" i="3"/>
  <c r="AT433" i="3"/>
  <c r="AR433" i="3"/>
  <c r="AP433" i="3"/>
  <c r="AN433" i="3"/>
  <c r="AL433" i="3"/>
  <c r="AJ433" i="3"/>
  <c r="AH433" i="3"/>
  <c r="AF433" i="3"/>
  <c r="AD433" i="3"/>
  <c r="AB433" i="3"/>
  <c r="Z433" i="3"/>
  <c r="X433" i="3"/>
  <c r="V433" i="3"/>
  <c r="T433" i="3"/>
  <c r="R433" i="3"/>
  <c r="P433" i="3"/>
  <c r="N433" i="3"/>
  <c r="BI432" i="3"/>
  <c r="BG432" i="3"/>
  <c r="BE432" i="3"/>
  <c r="BC432" i="3"/>
  <c r="BA432" i="3"/>
  <c r="AY432" i="3"/>
  <c r="AW432" i="3"/>
  <c r="AU432" i="3"/>
  <c r="AS432" i="3"/>
  <c r="AQ432" i="3"/>
  <c r="AO432" i="3"/>
  <c r="AM432" i="3"/>
  <c r="AK432" i="3"/>
  <c r="AI432" i="3"/>
  <c r="AG432" i="3"/>
  <c r="AE432" i="3"/>
  <c r="AC432" i="3"/>
  <c r="AA432" i="3"/>
  <c r="Y432" i="3"/>
  <c r="W432" i="3"/>
  <c r="U432" i="3"/>
  <c r="S432" i="3"/>
  <c r="Q432" i="3"/>
  <c r="O432" i="3"/>
  <c r="M432" i="3"/>
  <c r="BI431" i="3"/>
  <c r="BG431" i="3"/>
  <c r="BE431" i="3"/>
  <c r="BC431" i="3"/>
  <c r="BA431" i="3"/>
  <c r="AY431" i="3"/>
  <c r="AW431" i="3"/>
  <c r="AU431" i="3"/>
  <c r="AS431" i="3"/>
  <c r="AQ431" i="3"/>
  <c r="AO431" i="3"/>
  <c r="AM431" i="3"/>
  <c r="AK431" i="3"/>
  <c r="AI431" i="3"/>
  <c r="AG431" i="3"/>
  <c r="AE431" i="3"/>
  <c r="AC431" i="3"/>
  <c r="AA431" i="3"/>
  <c r="Y431" i="3"/>
  <c r="W431" i="3"/>
  <c r="U431" i="3"/>
  <c r="S431" i="3"/>
  <c r="Q431" i="3"/>
  <c r="O431" i="3"/>
  <c r="M431" i="3"/>
  <c r="BH430" i="3"/>
  <c r="BF430" i="3"/>
  <c r="BD430" i="3"/>
  <c r="BB430" i="3"/>
  <c r="AZ430" i="3"/>
  <c r="AX430" i="3"/>
  <c r="AV430" i="3"/>
  <c r="AT430" i="3"/>
  <c r="AR430" i="3"/>
  <c r="AP430" i="3"/>
  <c r="AN430" i="3"/>
  <c r="AL430" i="3"/>
  <c r="AJ430" i="3"/>
  <c r="AH430" i="3"/>
  <c r="AF430" i="3"/>
  <c r="AD430" i="3"/>
  <c r="AB430" i="3"/>
  <c r="Z430" i="3"/>
  <c r="X430" i="3"/>
  <c r="V430" i="3"/>
  <c r="T430" i="3"/>
  <c r="R430" i="3"/>
  <c r="P430" i="3"/>
  <c r="N430" i="3"/>
  <c r="BH429" i="3"/>
  <c r="BF429" i="3"/>
  <c r="BD429" i="3"/>
  <c r="BB429" i="3"/>
  <c r="AZ429" i="3"/>
  <c r="AX429" i="3"/>
  <c r="AV429" i="3"/>
  <c r="AT429" i="3"/>
  <c r="AR429" i="3"/>
  <c r="AP429" i="3"/>
  <c r="AN429" i="3"/>
  <c r="AL429" i="3"/>
  <c r="AJ429" i="3"/>
  <c r="AH429" i="3"/>
  <c r="AF429" i="3"/>
  <c r="AD429" i="3"/>
  <c r="AB429" i="3"/>
  <c r="Z429" i="3"/>
  <c r="X429" i="3"/>
  <c r="V429" i="3"/>
  <c r="T429" i="3"/>
  <c r="R429" i="3"/>
  <c r="P429" i="3"/>
  <c r="N429" i="3"/>
  <c r="BI428" i="3"/>
  <c r="BG428" i="3"/>
  <c r="BE428" i="3"/>
  <c r="BC428" i="3"/>
  <c r="BA428" i="3"/>
  <c r="AY428" i="3"/>
  <c r="AW428" i="3"/>
  <c r="AU428" i="3"/>
  <c r="AS428" i="3"/>
  <c r="AQ428" i="3"/>
  <c r="AO428" i="3"/>
  <c r="AM428" i="3"/>
  <c r="AK428" i="3"/>
  <c r="AI428" i="3"/>
  <c r="AG428" i="3"/>
  <c r="AE428" i="3"/>
  <c r="AC428" i="3"/>
  <c r="AA428" i="3"/>
  <c r="Y428" i="3"/>
  <c r="W428" i="3"/>
  <c r="U428" i="3"/>
  <c r="S428" i="3"/>
  <c r="Q428" i="3"/>
  <c r="O428" i="3"/>
  <c r="M428" i="3"/>
  <c r="BI427" i="3"/>
  <c r="BG427" i="3"/>
  <c r="BE427" i="3"/>
  <c r="BC427" i="3"/>
  <c r="BA427" i="3"/>
  <c r="AY427" i="3"/>
  <c r="AW427" i="3"/>
  <c r="AU427" i="3"/>
  <c r="AS427" i="3"/>
  <c r="AQ427" i="3"/>
  <c r="AO427" i="3"/>
  <c r="AM427" i="3"/>
  <c r="AK427" i="3"/>
  <c r="AI427" i="3"/>
  <c r="AG427" i="3"/>
  <c r="AE427" i="3"/>
  <c r="AC427" i="3"/>
  <c r="AA427" i="3"/>
  <c r="Y427" i="3"/>
  <c r="W427" i="3"/>
  <c r="U427" i="3"/>
  <c r="S427" i="3"/>
  <c r="Q427" i="3"/>
  <c r="O427" i="3"/>
  <c r="M427" i="3"/>
  <c r="BH426" i="3"/>
  <c r="BF426" i="3"/>
  <c r="BD426" i="3"/>
  <c r="BB426" i="3"/>
  <c r="AZ426" i="3"/>
  <c r="AX426" i="3"/>
  <c r="AV426" i="3"/>
  <c r="AT426" i="3"/>
  <c r="AR426" i="3"/>
  <c r="AP426" i="3"/>
  <c r="AN426" i="3"/>
  <c r="AL426" i="3"/>
  <c r="AJ426" i="3"/>
  <c r="AH426" i="3"/>
  <c r="AF426" i="3"/>
  <c r="AD426" i="3"/>
  <c r="AB426" i="3"/>
  <c r="Z426" i="3"/>
  <c r="X426" i="3"/>
  <c r="V426" i="3"/>
  <c r="T426" i="3"/>
  <c r="R426" i="3"/>
  <c r="P426" i="3"/>
  <c r="N426" i="3"/>
  <c r="BH425" i="3"/>
  <c r="BF425" i="3"/>
  <c r="BD425" i="3"/>
  <c r="BB425" i="3"/>
  <c r="AZ425" i="3"/>
  <c r="AX425" i="3"/>
  <c r="AV425" i="3"/>
  <c r="AT425" i="3"/>
  <c r="AR425" i="3"/>
  <c r="AP425" i="3"/>
  <c r="AN425" i="3"/>
  <c r="AL425" i="3"/>
  <c r="AJ425" i="3"/>
  <c r="AH425" i="3"/>
  <c r="AF425" i="3"/>
  <c r="AD425" i="3"/>
  <c r="AB425" i="3"/>
  <c r="Z425" i="3"/>
  <c r="X425" i="3"/>
  <c r="V425" i="3"/>
  <c r="T425" i="3"/>
  <c r="R425" i="3"/>
  <c r="P425" i="3"/>
  <c r="N425" i="3"/>
  <c r="BI424" i="3"/>
  <c r="BG424" i="3"/>
  <c r="BE424" i="3"/>
  <c r="BC424" i="3"/>
  <c r="BA424" i="3"/>
  <c r="AY424" i="3"/>
  <c r="AW424" i="3"/>
  <c r="AU424" i="3"/>
  <c r="AS424" i="3"/>
  <c r="AQ424" i="3"/>
  <c r="AO424" i="3"/>
  <c r="AK424" i="3"/>
  <c r="AG424" i="3"/>
  <c r="AC424" i="3"/>
  <c r="Y424" i="3"/>
  <c r="U424" i="3"/>
  <c r="Q424" i="3"/>
  <c r="M424" i="3"/>
  <c r="BG423" i="3"/>
  <c r="BC423" i="3"/>
  <c r="AY423" i="3"/>
  <c r="AU423" i="3"/>
  <c r="AQ423" i="3"/>
  <c r="AM423" i="3"/>
  <c r="AI423" i="3"/>
  <c r="AE423" i="3"/>
  <c r="AA423" i="3"/>
  <c r="W423" i="3"/>
  <c r="S423" i="3"/>
  <c r="O423" i="3"/>
  <c r="BF422" i="3"/>
  <c r="BB422" i="3"/>
  <c r="AX422" i="3"/>
  <c r="AT422" i="3"/>
  <c r="AP422" i="3"/>
  <c r="AL422" i="3"/>
  <c r="AH422" i="3"/>
  <c r="AD422" i="3"/>
  <c r="Z422" i="3"/>
  <c r="V422" i="3"/>
  <c r="R422" i="3"/>
  <c r="N422" i="3"/>
  <c r="BH421" i="3"/>
  <c r="BD421" i="3"/>
  <c r="AZ421" i="3"/>
  <c r="AV421" i="3"/>
  <c r="AR421" i="3"/>
  <c r="AN421" i="3"/>
  <c r="AJ421" i="3"/>
  <c r="AF421" i="3"/>
  <c r="AB421" i="3"/>
  <c r="X421" i="3"/>
  <c r="T421" i="3"/>
  <c r="P421" i="3"/>
  <c r="BG420" i="3"/>
  <c r="BC420" i="3"/>
  <c r="AY420" i="3"/>
  <c r="AU420" i="3"/>
  <c r="AQ420" i="3"/>
  <c r="AM420" i="3"/>
  <c r="AI420" i="3"/>
  <c r="AE420" i="3"/>
  <c r="AA420" i="3"/>
  <c r="W420" i="3"/>
  <c r="S420" i="3"/>
  <c r="O420" i="3"/>
  <c r="L286" i="3"/>
  <c r="K286" i="3"/>
  <c r="L285" i="3"/>
  <c r="K285" i="3"/>
  <c r="L284" i="3"/>
  <c r="K284" i="3"/>
  <c r="L283" i="3"/>
  <c r="K283" i="3"/>
  <c r="L282" i="3"/>
  <c r="K282" i="3"/>
  <c r="L281" i="3"/>
  <c r="K281" i="3"/>
  <c r="L280" i="3"/>
  <c r="K280" i="3"/>
  <c r="L279" i="3"/>
  <c r="K279" i="3"/>
  <c r="L278" i="3"/>
  <c r="K278" i="3"/>
  <c r="L277" i="3"/>
  <c r="K277" i="3"/>
  <c r="L276" i="3"/>
  <c r="K276" i="3"/>
  <c r="L275" i="3"/>
  <c r="T275" i="3" s="1"/>
  <c r="N274" i="3"/>
  <c r="P274" i="3"/>
  <c r="R274" i="3"/>
  <c r="T274" i="3"/>
  <c r="V274" i="3"/>
  <c r="X274" i="3"/>
  <c r="Z274" i="3"/>
  <c r="AB274" i="3"/>
  <c r="AD274" i="3"/>
  <c r="AF274" i="3"/>
  <c r="AH274" i="3"/>
  <c r="AJ274" i="3"/>
  <c r="AL274" i="3"/>
  <c r="AN274" i="3"/>
  <c r="AP274" i="3"/>
  <c r="AR274" i="3"/>
  <c r="AT274" i="3"/>
  <c r="AV274" i="3"/>
  <c r="AX274" i="3"/>
  <c r="AZ274" i="3"/>
  <c r="BB274" i="3"/>
  <c r="BD274" i="3"/>
  <c r="BF274" i="3"/>
  <c r="BH274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O274" i="3"/>
  <c r="W274" i="3"/>
  <c r="AE274" i="3"/>
  <c r="AM274" i="3"/>
  <c r="AU274" i="3"/>
  <c r="BC274" i="3"/>
  <c r="S274" i="3"/>
  <c r="AA274" i="3"/>
  <c r="AI274" i="3"/>
  <c r="AQ274" i="3"/>
  <c r="AY274" i="3"/>
  <c r="BG274" i="3"/>
  <c r="L454" i="3"/>
  <c r="BB454" i="3" s="1"/>
  <c r="L453" i="3"/>
  <c r="BB453" i="3" s="1"/>
  <c r="L452" i="3"/>
  <c r="BB452" i="3" s="1"/>
  <c r="L451" i="3"/>
  <c r="BB451" i="3" s="1"/>
  <c r="L450" i="3"/>
  <c r="K450" i="3"/>
  <c r="L449" i="3"/>
  <c r="K449" i="3"/>
  <c r="K448" i="3"/>
  <c r="K447" i="3"/>
  <c r="K446" i="3"/>
  <c r="K444" i="3"/>
  <c r="L379" i="3"/>
  <c r="L376" i="3"/>
  <c r="K376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O375" i="3"/>
  <c r="Q375" i="3"/>
  <c r="S375" i="3"/>
  <c r="U375" i="3"/>
  <c r="W375" i="3"/>
  <c r="Y375" i="3"/>
  <c r="AA375" i="3"/>
  <c r="AC375" i="3"/>
  <c r="AE375" i="3"/>
  <c r="AG375" i="3"/>
  <c r="AI375" i="3"/>
  <c r="AK375" i="3"/>
  <c r="AM375" i="3"/>
  <c r="AO375" i="3"/>
  <c r="AQ375" i="3"/>
  <c r="AS375" i="3"/>
  <c r="AU375" i="3"/>
  <c r="AW375" i="3"/>
  <c r="AY375" i="3"/>
  <c r="BA375" i="3"/>
  <c r="BC375" i="3"/>
  <c r="BE375" i="3"/>
  <c r="BG375" i="3"/>
  <c r="BI375" i="3"/>
  <c r="L371" i="3"/>
  <c r="K370" i="3"/>
  <c r="L369" i="3"/>
  <c r="K369" i="3"/>
  <c r="K368" i="3"/>
  <c r="M367" i="3"/>
  <c r="O367" i="3"/>
  <c r="Q367" i="3"/>
  <c r="S367" i="3"/>
  <c r="U367" i="3"/>
  <c r="W367" i="3"/>
  <c r="Y367" i="3"/>
  <c r="AA367" i="3"/>
  <c r="AC367" i="3"/>
  <c r="AE367" i="3"/>
  <c r="AG367" i="3"/>
  <c r="AI367" i="3"/>
  <c r="AK367" i="3"/>
  <c r="AM367" i="3"/>
  <c r="AO367" i="3"/>
  <c r="AQ367" i="3"/>
  <c r="AS367" i="3"/>
  <c r="AU367" i="3"/>
  <c r="AW367" i="3"/>
  <c r="AY367" i="3"/>
  <c r="BA367" i="3"/>
  <c r="BC367" i="3"/>
  <c r="BE367" i="3"/>
  <c r="BG367" i="3"/>
  <c r="BI367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L365" i="3"/>
  <c r="L363" i="3"/>
  <c r="K362" i="3"/>
  <c r="L361" i="3"/>
  <c r="K361" i="3"/>
  <c r="K360" i="3"/>
  <c r="K359" i="3"/>
  <c r="L355" i="3"/>
  <c r="K354" i="3"/>
  <c r="L353" i="3"/>
  <c r="K353" i="3"/>
  <c r="K352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N351" i="3"/>
  <c r="R351" i="3"/>
  <c r="V351" i="3"/>
  <c r="Z351" i="3"/>
  <c r="AD351" i="3"/>
  <c r="AH351" i="3"/>
  <c r="AL351" i="3"/>
  <c r="AP351" i="3"/>
  <c r="AT351" i="3"/>
  <c r="AX351" i="3"/>
  <c r="BB351" i="3"/>
  <c r="BF351" i="3"/>
  <c r="L347" i="3"/>
  <c r="M347" i="3" s="1"/>
  <c r="K346" i="3"/>
  <c r="L345" i="3"/>
  <c r="K345" i="3"/>
  <c r="K344" i="3"/>
  <c r="M343" i="3"/>
  <c r="O343" i="3"/>
  <c r="Q343" i="3"/>
  <c r="S343" i="3"/>
  <c r="U343" i="3"/>
  <c r="W343" i="3"/>
  <c r="Y343" i="3"/>
  <c r="AA343" i="3"/>
  <c r="AC343" i="3"/>
  <c r="AE343" i="3"/>
  <c r="AG343" i="3"/>
  <c r="AI343" i="3"/>
  <c r="AK343" i="3"/>
  <c r="AM343" i="3"/>
  <c r="AO343" i="3"/>
  <c r="AQ343" i="3"/>
  <c r="AS343" i="3"/>
  <c r="AU343" i="3"/>
  <c r="AW343" i="3"/>
  <c r="AY343" i="3"/>
  <c r="BA343" i="3"/>
  <c r="BC343" i="3"/>
  <c r="BE343" i="3"/>
  <c r="BG343" i="3"/>
  <c r="BI343" i="3"/>
  <c r="N343" i="3"/>
  <c r="P343" i="3"/>
  <c r="R343" i="3"/>
  <c r="T343" i="3"/>
  <c r="V343" i="3"/>
  <c r="X343" i="3"/>
  <c r="Z343" i="3"/>
  <c r="AB343" i="3"/>
  <c r="AD343" i="3"/>
  <c r="AF343" i="3"/>
  <c r="AH343" i="3"/>
  <c r="AJ343" i="3"/>
  <c r="AL343" i="3"/>
  <c r="AN343" i="3"/>
  <c r="AP343" i="3"/>
  <c r="AR343" i="3"/>
  <c r="AT343" i="3"/>
  <c r="AV343" i="3"/>
  <c r="AX343" i="3"/>
  <c r="AZ343" i="3"/>
  <c r="BB343" i="3"/>
  <c r="BD343" i="3"/>
  <c r="BF343" i="3"/>
  <c r="BH343" i="3"/>
  <c r="L339" i="3"/>
  <c r="S339" i="3" s="1"/>
  <c r="K338" i="3"/>
  <c r="L337" i="3"/>
  <c r="K337" i="3"/>
  <c r="K336" i="3"/>
  <c r="M335" i="3"/>
  <c r="O335" i="3"/>
  <c r="Q335" i="3"/>
  <c r="S335" i="3"/>
  <c r="U335" i="3"/>
  <c r="W335" i="3"/>
  <c r="Y335" i="3"/>
  <c r="AA335" i="3"/>
  <c r="AC335" i="3"/>
  <c r="AE335" i="3"/>
  <c r="AG335" i="3"/>
  <c r="AI335" i="3"/>
  <c r="AK335" i="3"/>
  <c r="AM335" i="3"/>
  <c r="AO335" i="3"/>
  <c r="AQ335" i="3"/>
  <c r="AS335" i="3"/>
  <c r="AU335" i="3"/>
  <c r="AW335" i="3"/>
  <c r="AY335" i="3"/>
  <c r="BA335" i="3"/>
  <c r="BC335" i="3"/>
  <c r="BE335" i="3"/>
  <c r="BG335" i="3"/>
  <c r="BI335" i="3"/>
  <c r="N335" i="3"/>
  <c r="P335" i="3"/>
  <c r="R335" i="3"/>
  <c r="T335" i="3"/>
  <c r="V335" i="3"/>
  <c r="X335" i="3"/>
  <c r="Z335" i="3"/>
  <c r="AB335" i="3"/>
  <c r="AD335" i="3"/>
  <c r="AF335" i="3"/>
  <c r="AH335" i="3"/>
  <c r="AJ335" i="3"/>
  <c r="AL335" i="3"/>
  <c r="AN335" i="3"/>
  <c r="AP335" i="3"/>
  <c r="AR335" i="3"/>
  <c r="AT335" i="3"/>
  <c r="AV335" i="3"/>
  <c r="AX335" i="3"/>
  <c r="AZ335" i="3"/>
  <c r="BB335" i="3"/>
  <c r="BD335" i="3"/>
  <c r="BF335" i="3"/>
  <c r="BH335" i="3"/>
  <c r="L331" i="3"/>
  <c r="W331" i="3" s="1"/>
  <c r="K330" i="3"/>
  <c r="L329" i="3"/>
  <c r="K329" i="3"/>
  <c r="K328" i="3"/>
  <c r="T327" i="3"/>
  <c r="AB327" i="3"/>
  <c r="AJ327" i="3"/>
  <c r="AR327" i="3"/>
  <c r="AZ327" i="3"/>
  <c r="BH327" i="3"/>
  <c r="S327" i="3"/>
  <c r="AA327" i="3"/>
  <c r="AI327" i="3"/>
  <c r="AQ327" i="3"/>
  <c r="AY327" i="3"/>
  <c r="BG327" i="3"/>
  <c r="L323" i="3"/>
  <c r="K322" i="3"/>
  <c r="L321" i="3"/>
  <c r="K321" i="3"/>
  <c r="K320" i="3"/>
  <c r="K319" i="3"/>
  <c r="L315" i="3"/>
  <c r="U315" i="3" s="1"/>
  <c r="K314" i="3"/>
  <c r="L313" i="3"/>
  <c r="K313" i="3"/>
  <c r="K312" i="3"/>
  <c r="K311" i="3"/>
  <c r="L307" i="3"/>
  <c r="AB307" i="3" s="1"/>
  <c r="K306" i="3"/>
  <c r="L305" i="3"/>
  <c r="K305" i="3"/>
  <c r="K304" i="3"/>
  <c r="K303" i="3"/>
  <c r="L299" i="3"/>
  <c r="W299" i="3" s="1"/>
  <c r="K298" i="3"/>
  <c r="L297" i="3"/>
  <c r="K297" i="3"/>
  <c r="AE295" i="3"/>
  <c r="N295" i="3"/>
  <c r="AT295" i="3"/>
  <c r="L294" i="3"/>
  <c r="O294" i="3" s="1"/>
  <c r="M293" i="3"/>
  <c r="O293" i="3"/>
  <c r="Q293" i="3"/>
  <c r="S293" i="3"/>
  <c r="U293" i="3"/>
  <c r="W293" i="3"/>
  <c r="Y293" i="3"/>
  <c r="AA293" i="3"/>
  <c r="AC293" i="3"/>
  <c r="AE293" i="3"/>
  <c r="AG293" i="3"/>
  <c r="AI293" i="3"/>
  <c r="AK293" i="3"/>
  <c r="AM293" i="3"/>
  <c r="AO293" i="3"/>
  <c r="AQ293" i="3"/>
  <c r="AS293" i="3"/>
  <c r="AU293" i="3"/>
  <c r="AW293" i="3"/>
  <c r="AY293" i="3"/>
  <c r="BA293" i="3"/>
  <c r="BC293" i="3"/>
  <c r="BE293" i="3"/>
  <c r="BG293" i="3"/>
  <c r="BI293" i="3"/>
  <c r="N293" i="3"/>
  <c r="P293" i="3"/>
  <c r="R293" i="3"/>
  <c r="T293" i="3"/>
  <c r="V293" i="3"/>
  <c r="X293" i="3"/>
  <c r="Z293" i="3"/>
  <c r="AB293" i="3"/>
  <c r="AD293" i="3"/>
  <c r="AF293" i="3"/>
  <c r="AH293" i="3"/>
  <c r="AJ293" i="3"/>
  <c r="AL293" i="3"/>
  <c r="AN293" i="3"/>
  <c r="AP293" i="3"/>
  <c r="AR293" i="3"/>
  <c r="AT293" i="3"/>
  <c r="AV293" i="3"/>
  <c r="AX293" i="3"/>
  <c r="AZ293" i="3"/>
  <c r="BB293" i="3"/>
  <c r="BD293" i="3"/>
  <c r="BF293" i="3"/>
  <c r="BH293" i="3"/>
  <c r="L292" i="3"/>
  <c r="T291" i="3"/>
  <c r="AB291" i="3"/>
  <c r="AJ291" i="3"/>
  <c r="AR291" i="3"/>
  <c r="AZ291" i="3"/>
  <c r="BH291" i="3"/>
  <c r="S291" i="3"/>
  <c r="AA291" i="3"/>
  <c r="AI291" i="3"/>
  <c r="AQ291" i="3"/>
  <c r="AY291" i="3"/>
  <c r="BG291" i="3"/>
  <c r="N290" i="3"/>
  <c r="P290" i="3"/>
  <c r="R290" i="3"/>
  <c r="T290" i="3"/>
  <c r="V290" i="3"/>
  <c r="X290" i="3"/>
  <c r="Z290" i="3"/>
  <c r="AB290" i="3"/>
  <c r="AD290" i="3"/>
  <c r="AF290" i="3"/>
  <c r="AH290" i="3"/>
  <c r="AJ290" i="3"/>
  <c r="AL290" i="3"/>
  <c r="AN290" i="3"/>
  <c r="AP290" i="3"/>
  <c r="AR290" i="3"/>
  <c r="AT290" i="3"/>
  <c r="AV290" i="3"/>
  <c r="AX290" i="3"/>
  <c r="AZ290" i="3"/>
  <c r="BB290" i="3"/>
  <c r="BD290" i="3"/>
  <c r="BF290" i="3"/>
  <c r="BH290" i="3"/>
  <c r="M290" i="3"/>
  <c r="O290" i="3"/>
  <c r="Q290" i="3"/>
  <c r="S290" i="3"/>
  <c r="U290" i="3"/>
  <c r="W290" i="3"/>
  <c r="Y290" i="3"/>
  <c r="AA290" i="3"/>
  <c r="AC290" i="3"/>
  <c r="AE290" i="3"/>
  <c r="AG290" i="3"/>
  <c r="AI290" i="3"/>
  <c r="AK290" i="3"/>
  <c r="AM290" i="3"/>
  <c r="AO290" i="3"/>
  <c r="AQ290" i="3"/>
  <c r="AS290" i="3"/>
  <c r="AU290" i="3"/>
  <c r="AW290" i="3"/>
  <c r="AY290" i="3"/>
  <c r="BA290" i="3"/>
  <c r="BC290" i="3"/>
  <c r="BE290" i="3"/>
  <c r="BG290" i="3"/>
  <c r="BI290" i="3"/>
  <c r="M289" i="3"/>
  <c r="O289" i="3"/>
  <c r="Q289" i="3"/>
  <c r="S289" i="3"/>
  <c r="U289" i="3"/>
  <c r="W289" i="3"/>
  <c r="Y289" i="3"/>
  <c r="AA289" i="3"/>
  <c r="AC289" i="3"/>
  <c r="AE289" i="3"/>
  <c r="AG289" i="3"/>
  <c r="AI289" i="3"/>
  <c r="AK289" i="3"/>
  <c r="AM289" i="3"/>
  <c r="AO289" i="3"/>
  <c r="AQ289" i="3"/>
  <c r="AS289" i="3"/>
  <c r="AU289" i="3"/>
  <c r="AW289" i="3"/>
  <c r="AY289" i="3"/>
  <c r="BA289" i="3"/>
  <c r="BC289" i="3"/>
  <c r="BE289" i="3"/>
  <c r="BG289" i="3"/>
  <c r="BI289" i="3"/>
  <c r="N289" i="3"/>
  <c r="P289" i="3"/>
  <c r="R289" i="3"/>
  <c r="T289" i="3"/>
  <c r="V289" i="3"/>
  <c r="X289" i="3"/>
  <c r="Z289" i="3"/>
  <c r="AB289" i="3"/>
  <c r="AD289" i="3"/>
  <c r="AF289" i="3"/>
  <c r="AH289" i="3"/>
  <c r="AJ289" i="3"/>
  <c r="AL289" i="3"/>
  <c r="AN289" i="3"/>
  <c r="AP289" i="3"/>
  <c r="AR289" i="3"/>
  <c r="AT289" i="3"/>
  <c r="AV289" i="3"/>
  <c r="AX289" i="3"/>
  <c r="AZ289" i="3"/>
  <c r="BB289" i="3"/>
  <c r="BD289" i="3"/>
  <c r="BF289" i="3"/>
  <c r="BH289" i="3"/>
  <c r="M288" i="3"/>
  <c r="O288" i="3"/>
  <c r="Q288" i="3"/>
  <c r="N288" i="3"/>
  <c r="R288" i="3"/>
  <c r="T288" i="3"/>
  <c r="V288" i="3"/>
  <c r="X288" i="3"/>
  <c r="Z288" i="3"/>
  <c r="AB288" i="3"/>
  <c r="AD288" i="3"/>
  <c r="AF288" i="3"/>
  <c r="AH288" i="3"/>
  <c r="AJ288" i="3"/>
  <c r="AL288" i="3"/>
  <c r="AN288" i="3"/>
  <c r="AP288" i="3"/>
  <c r="AR288" i="3"/>
  <c r="AT288" i="3"/>
  <c r="AV288" i="3"/>
  <c r="AX288" i="3"/>
  <c r="AZ288" i="3"/>
  <c r="BB288" i="3"/>
  <c r="BD288" i="3"/>
  <c r="BF288" i="3"/>
  <c r="BH288" i="3"/>
  <c r="P288" i="3"/>
  <c r="S288" i="3"/>
  <c r="U288" i="3"/>
  <c r="W288" i="3"/>
  <c r="Y288" i="3"/>
  <c r="AA288" i="3"/>
  <c r="AC288" i="3"/>
  <c r="AE288" i="3"/>
  <c r="AG288" i="3"/>
  <c r="AI288" i="3"/>
  <c r="AK288" i="3"/>
  <c r="AM288" i="3"/>
  <c r="AO288" i="3"/>
  <c r="AQ288" i="3"/>
  <c r="AS288" i="3"/>
  <c r="AU288" i="3"/>
  <c r="AW288" i="3"/>
  <c r="AY288" i="3"/>
  <c r="BA288" i="3"/>
  <c r="BC288" i="3"/>
  <c r="BE288" i="3"/>
  <c r="BG288" i="3"/>
  <c r="BI288" i="3"/>
  <c r="N287" i="3"/>
  <c r="P287" i="3"/>
  <c r="R287" i="3"/>
  <c r="T287" i="3"/>
  <c r="V287" i="3"/>
  <c r="X287" i="3"/>
  <c r="Z287" i="3"/>
  <c r="AB287" i="3"/>
  <c r="AD287" i="3"/>
  <c r="AF287" i="3"/>
  <c r="AH287" i="3"/>
  <c r="AJ287" i="3"/>
  <c r="AL287" i="3"/>
  <c r="AN287" i="3"/>
  <c r="AP287" i="3"/>
  <c r="AR287" i="3"/>
  <c r="AT287" i="3"/>
  <c r="AV287" i="3"/>
  <c r="AX287" i="3"/>
  <c r="AZ287" i="3"/>
  <c r="BB287" i="3"/>
  <c r="BD287" i="3"/>
  <c r="BF287" i="3"/>
  <c r="BH287" i="3"/>
  <c r="M287" i="3"/>
  <c r="O287" i="3"/>
  <c r="Q287" i="3"/>
  <c r="S287" i="3"/>
  <c r="U287" i="3"/>
  <c r="W287" i="3"/>
  <c r="Y287" i="3"/>
  <c r="AA287" i="3"/>
  <c r="AC287" i="3"/>
  <c r="AE287" i="3"/>
  <c r="AG287" i="3"/>
  <c r="AI287" i="3"/>
  <c r="AK287" i="3"/>
  <c r="AM287" i="3"/>
  <c r="AO287" i="3"/>
  <c r="AQ287" i="3"/>
  <c r="AS287" i="3"/>
  <c r="AU287" i="3"/>
  <c r="AW287" i="3"/>
  <c r="AY287" i="3"/>
  <c r="BA287" i="3"/>
  <c r="BC287" i="3"/>
  <c r="BE287" i="3"/>
  <c r="BG287" i="3"/>
  <c r="BI287" i="3"/>
  <c r="BI454" i="3"/>
  <c r="BG454" i="3"/>
  <c r="BE454" i="3"/>
  <c r="BC454" i="3"/>
  <c r="BA454" i="3"/>
  <c r="AY454" i="3"/>
  <c r="AW454" i="3"/>
  <c r="AU454" i="3"/>
  <c r="AS454" i="3"/>
  <c r="AQ454" i="3"/>
  <c r="AO454" i="3"/>
  <c r="AM454" i="3"/>
  <c r="AK454" i="3"/>
  <c r="AI454" i="3"/>
  <c r="AG454" i="3"/>
  <c r="AE454" i="3"/>
  <c r="AC454" i="3"/>
  <c r="AA454" i="3"/>
  <c r="Y454" i="3"/>
  <c r="W454" i="3"/>
  <c r="U454" i="3"/>
  <c r="S454" i="3"/>
  <c r="Q454" i="3"/>
  <c r="O454" i="3"/>
  <c r="BI453" i="3"/>
  <c r="BE453" i="3"/>
  <c r="BA453" i="3"/>
  <c r="AW453" i="3"/>
  <c r="AS453" i="3"/>
  <c r="AO453" i="3"/>
  <c r="AK453" i="3"/>
  <c r="AG453" i="3"/>
  <c r="AC453" i="3"/>
  <c r="Y453" i="3"/>
  <c r="U453" i="3"/>
  <c r="Q453" i="3"/>
  <c r="BI452" i="3"/>
  <c r="BG452" i="3"/>
  <c r="BE452" i="3"/>
  <c r="BC452" i="3"/>
  <c r="BA452" i="3"/>
  <c r="AY452" i="3"/>
  <c r="AW452" i="3"/>
  <c r="AU452" i="3"/>
  <c r="AS452" i="3"/>
  <c r="AQ452" i="3"/>
  <c r="AO452" i="3"/>
  <c r="AM452" i="3"/>
  <c r="AK452" i="3"/>
  <c r="AI452" i="3"/>
  <c r="AG452" i="3"/>
  <c r="AE452" i="3"/>
  <c r="AC452" i="3"/>
  <c r="AA452" i="3"/>
  <c r="Y452" i="3"/>
  <c r="W452" i="3"/>
  <c r="U452" i="3"/>
  <c r="S452" i="3"/>
  <c r="Q452" i="3"/>
  <c r="O452" i="3"/>
  <c r="AW451" i="3"/>
  <c r="AG451" i="3"/>
  <c r="Q451" i="3"/>
  <c r="BH445" i="3"/>
  <c r="BF445" i="3"/>
  <c r="BD445" i="3"/>
  <c r="BB445" i="3"/>
  <c r="AZ445" i="3"/>
  <c r="AX445" i="3"/>
  <c r="AV445" i="3"/>
  <c r="AT445" i="3"/>
  <c r="AR445" i="3"/>
  <c r="AP445" i="3"/>
  <c r="AN445" i="3"/>
  <c r="AL445" i="3"/>
  <c r="AJ445" i="3"/>
  <c r="AH445" i="3"/>
  <c r="AF445" i="3"/>
  <c r="AD445" i="3"/>
  <c r="AB445" i="3"/>
  <c r="Z445" i="3"/>
  <c r="X445" i="3"/>
  <c r="V445" i="3"/>
  <c r="T445" i="3"/>
  <c r="R445" i="3"/>
  <c r="P445" i="3"/>
  <c r="BH443" i="3"/>
  <c r="BF443" i="3"/>
  <c r="BD443" i="3"/>
  <c r="BB443" i="3"/>
  <c r="AZ443" i="3"/>
  <c r="AX443" i="3"/>
  <c r="AV443" i="3"/>
  <c r="AT443" i="3"/>
  <c r="AR443" i="3"/>
  <c r="AP443" i="3"/>
  <c r="AN443" i="3"/>
  <c r="AL443" i="3"/>
  <c r="AJ443" i="3"/>
  <c r="AH443" i="3"/>
  <c r="AF443" i="3"/>
  <c r="AD443" i="3"/>
  <c r="AB443" i="3"/>
  <c r="Z443" i="3"/>
  <c r="X443" i="3"/>
  <c r="V443" i="3"/>
  <c r="T443" i="3"/>
  <c r="R443" i="3"/>
  <c r="P443" i="3"/>
  <c r="BH442" i="3"/>
  <c r="BF442" i="3"/>
  <c r="BD442" i="3"/>
  <c r="BB442" i="3"/>
  <c r="AZ442" i="3"/>
  <c r="AX442" i="3"/>
  <c r="AV442" i="3"/>
  <c r="AT442" i="3"/>
  <c r="AR442" i="3"/>
  <c r="AP442" i="3"/>
  <c r="AN442" i="3"/>
  <c r="AL442" i="3"/>
  <c r="AJ442" i="3"/>
  <c r="AH442" i="3"/>
  <c r="AF442" i="3"/>
  <c r="AD442" i="3"/>
  <c r="AB442" i="3"/>
  <c r="Z442" i="3"/>
  <c r="X442" i="3"/>
  <c r="V442" i="3"/>
  <c r="T442" i="3"/>
  <c r="R442" i="3"/>
  <c r="P442" i="3"/>
  <c r="BI441" i="3"/>
  <c r="BG441" i="3"/>
  <c r="BE441" i="3"/>
  <c r="BC441" i="3"/>
  <c r="BA441" i="3"/>
  <c r="AY441" i="3"/>
  <c r="AW441" i="3"/>
  <c r="AU441" i="3"/>
  <c r="AS441" i="3"/>
  <c r="AQ441" i="3"/>
  <c r="AO441" i="3"/>
  <c r="AM441" i="3"/>
  <c r="AK441" i="3"/>
  <c r="AI441" i="3"/>
  <c r="AG441" i="3"/>
  <c r="AE441" i="3"/>
  <c r="AC441" i="3"/>
  <c r="AA441" i="3"/>
  <c r="Y441" i="3"/>
  <c r="W441" i="3"/>
  <c r="U441" i="3"/>
  <c r="S441" i="3"/>
  <c r="Q441" i="3"/>
  <c r="O441" i="3"/>
  <c r="BH440" i="3"/>
  <c r="BF440" i="3"/>
  <c r="BD440" i="3"/>
  <c r="BB440" i="3"/>
  <c r="AZ440" i="3"/>
  <c r="AX440" i="3"/>
  <c r="AV440" i="3"/>
  <c r="AT440" i="3"/>
  <c r="AR440" i="3"/>
  <c r="AP440" i="3"/>
  <c r="AN440" i="3"/>
  <c r="AL440" i="3"/>
  <c r="AJ440" i="3"/>
  <c r="AH440" i="3"/>
  <c r="AF440" i="3"/>
  <c r="AD440" i="3"/>
  <c r="AB440" i="3"/>
  <c r="Z440" i="3"/>
  <c r="X440" i="3"/>
  <c r="V440" i="3"/>
  <c r="T440" i="3"/>
  <c r="R440" i="3"/>
  <c r="P440" i="3"/>
  <c r="BH439" i="3"/>
  <c r="BF439" i="3"/>
  <c r="BD439" i="3"/>
  <c r="BB439" i="3"/>
  <c r="AZ439" i="3"/>
  <c r="AX439" i="3"/>
  <c r="AV439" i="3"/>
  <c r="AT439" i="3"/>
  <c r="AR439" i="3"/>
  <c r="AP439" i="3"/>
  <c r="AN439" i="3"/>
  <c r="AL439" i="3"/>
  <c r="AJ439" i="3"/>
  <c r="AH439" i="3"/>
  <c r="AF439" i="3"/>
  <c r="AD439" i="3"/>
  <c r="AB439" i="3"/>
  <c r="Z439" i="3"/>
  <c r="X439" i="3"/>
  <c r="V439" i="3"/>
  <c r="T439" i="3"/>
  <c r="R439" i="3"/>
  <c r="P439" i="3"/>
  <c r="BI438" i="3"/>
  <c r="BG438" i="3"/>
  <c r="BE438" i="3"/>
  <c r="BC438" i="3"/>
  <c r="BA438" i="3"/>
  <c r="AY438" i="3"/>
  <c r="AW438" i="3"/>
  <c r="AU438" i="3"/>
  <c r="AS438" i="3"/>
  <c r="AQ438" i="3"/>
  <c r="AO438" i="3"/>
  <c r="AM438" i="3"/>
  <c r="AK438" i="3"/>
  <c r="AI438" i="3"/>
  <c r="AG438" i="3"/>
  <c r="AE438" i="3"/>
  <c r="AC438" i="3"/>
  <c r="AA438" i="3"/>
  <c r="Y438" i="3"/>
  <c r="W438" i="3"/>
  <c r="U438" i="3"/>
  <c r="S438" i="3"/>
  <c r="Q438" i="3"/>
  <c r="O438" i="3"/>
  <c r="BI437" i="3"/>
  <c r="BG437" i="3"/>
  <c r="BE437" i="3"/>
  <c r="BC437" i="3"/>
  <c r="BA437" i="3"/>
  <c r="AY437" i="3"/>
  <c r="AW437" i="3"/>
  <c r="AU437" i="3"/>
  <c r="AS437" i="3"/>
  <c r="AQ437" i="3"/>
  <c r="AO437" i="3"/>
  <c r="AM437" i="3"/>
  <c r="AK437" i="3"/>
  <c r="AI437" i="3"/>
  <c r="AG437" i="3"/>
  <c r="AE437" i="3"/>
  <c r="AC437" i="3"/>
  <c r="AA437" i="3"/>
  <c r="Y437" i="3"/>
  <c r="W437" i="3"/>
  <c r="U437" i="3"/>
  <c r="S437" i="3"/>
  <c r="Q437" i="3"/>
  <c r="O437" i="3"/>
  <c r="BH436" i="3"/>
  <c r="BF436" i="3"/>
  <c r="BD436" i="3"/>
  <c r="BB436" i="3"/>
  <c r="AZ436" i="3"/>
  <c r="AX436" i="3"/>
  <c r="AV436" i="3"/>
  <c r="AT436" i="3"/>
  <c r="AR436" i="3"/>
  <c r="AP436" i="3"/>
  <c r="AN436" i="3"/>
  <c r="AL436" i="3"/>
  <c r="AJ436" i="3"/>
  <c r="AH436" i="3"/>
  <c r="AF436" i="3"/>
  <c r="AD436" i="3"/>
  <c r="AB436" i="3"/>
  <c r="Z436" i="3"/>
  <c r="X436" i="3"/>
  <c r="V436" i="3"/>
  <c r="T436" i="3"/>
  <c r="R436" i="3"/>
  <c r="P436" i="3"/>
  <c r="BH435" i="3"/>
  <c r="BF435" i="3"/>
  <c r="BD435" i="3"/>
  <c r="BB435" i="3"/>
  <c r="AZ435" i="3"/>
  <c r="AX435" i="3"/>
  <c r="AV435" i="3"/>
  <c r="AT435" i="3"/>
  <c r="AR435" i="3"/>
  <c r="AP435" i="3"/>
  <c r="AN435" i="3"/>
  <c r="AL435" i="3"/>
  <c r="AJ435" i="3"/>
  <c r="AH435" i="3"/>
  <c r="AF435" i="3"/>
  <c r="AD435" i="3"/>
  <c r="AB435" i="3"/>
  <c r="Z435" i="3"/>
  <c r="X435" i="3"/>
  <c r="V435" i="3"/>
  <c r="T435" i="3"/>
  <c r="R435" i="3"/>
  <c r="P435" i="3"/>
  <c r="BI434" i="3"/>
  <c r="BG434" i="3"/>
  <c r="BE434" i="3"/>
  <c r="BC434" i="3"/>
  <c r="BA434" i="3"/>
  <c r="AY434" i="3"/>
  <c r="AW434" i="3"/>
  <c r="AU434" i="3"/>
  <c r="AS434" i="3"/>
  <c r="AQ434" i="3"/>
  <c r="AO434" i="3"/>
  <c r="AM434" i="3"/>
  <c r="AK434" i="3"/>
  <c r="AI434" i="3"/>
  <c r="AG434" i="3"/>
  <c r="AE434" i="3"/>
  <c r="AC434" i="3"/>
  <c r="AA434" i="3"/>
  <c r="Y434" i="3"/>
  <c r="W434" i="3"/>
  <c r="U434" i="3"/>
  <c r="S434" i="3"/>
  <c r="Q434" i="3"/>
  <c r="O434" i="3"/>
  <c r="BI433" i="3"/>
  <c r="BG433" i="3"/>
  <c r="BE433" i="3"/>
  <c r="BC433" i="3"/>
  <c r="BA433" i="3"/>
  <c r="AY433" i="3"/>
  <c r="AW433" i="3"/>
  <c r="AU433" i="3"/>
  <c r="AS433" i="3"/>
  <c r="AQ433" i="3"/>
  <c r="AO433" i="3"/>
  <c r="AM433" i="3"/>
  <c r="AK433" i="3"/>
  <c r="AI433" i="3"/>
  <c r="AG433" i="3"/>
  <c r="AE433" i="3"/>
  <c r="AC433" i="3"/>
  <c r="AA433" i="3"/>
  <c r="Y433" i="3"/>
  <c r="W433" i="3"/>
  <c r="U433" i="3"/>
  <c r="S433" i="3"/>
  <c r="Q433" i="3"/>
  <c r="O433" i="3"/>
  <c r="BH432" i="3"/>
  <c r="BF432" i="3"/>
  <c r="BD432" i="3"/>
  <c r="BB432" i="3"/>
  <c r="AZ432" i="3"/>
  <c r="AX432" i="3"/>
  <c r="AV432" i="3"/>
  <c r="AT432" i="3"/>
  <c r="AR432" i="3"/>
  <c r="AP432" i="3"/>
  <c r="AN432" i="3"/>
  <c r="AL432" i="3"/>
  <c r="AJ432" i="3"/>
  <c r="AH432" i="3"/>
  <c r="AF432" i="3"/>
  <c r="AD432" i="3"/>
  <c r="AB432" i="3"/>
  <c r="Z432" i="3"/>
  <c r="X432" i="3"/>
  <c r="V432" i="3"/>
  <c r="T432" i="3"/>
  <c r="R432" i="3"/>
  <c r="P432" i="3"/>
  <c r="BH431" i="3"/>
  <c r="BF431" i="3"/>
  <c r="BD431" i="3"/>
  <c r="BB431" i="3"/>
  <c r="AZ431" i="3"/>
  <c r="AX431" i="3"/>
  <c r="AV431" i="3"/>
  <c r="AT431" i="3"/>
  <c r="AR431" i="3"/>
  <c r="AP431" i="3"/>
  <c r="AN431" i="3"/>
  <c r="AL431" i="3"/>
  <c r="AJ431" i="3"/>
  <c r="AH431" i="3"/>
  <c r="AF431" i="3"/>
  <c r="AD431" i="3"/>
  <c r="AB431" i="3"/>
  <c r="Z431" i="3"/>
  <c r="X431" i="3"/>
  <c r="V431" i="3"/>
  <c r="T431" i="3"/>
  <c r="R431" i="3"/>
  <c r="P431" i="3"/>
  <c r="BI430" i="3"/>
  <c r="BG430" i="3"/>
  <c r="BE430" i="3"/>
  <c r="BC430" i="3"/>
  <c r="BA430" i="3"/>
  <c r="AY430" i="3"/>
  <c r="AW430" i="3"/>
  <c r="AU430" i="3"/>
  <c r="AS430" i="3"/>
  <c r="AQ430" i="3"/>
  <c r="AO430" i="3"/>
  <c r="AM430" i="3"/>
  <c r="AK430" i="3"/>
  <c r="AI430" i="3"/>
  <c r="AG430" i="3"/>
  <c r="AE430" i="3"/>
  <c r="AC430" i="3"/>
  <c r="AA430" i="3"/>
  <c r="Y430" i="3"/>
  <c r="W430" i="3"/>
  <c r="U430" i="3"/>
  <c r="S430" i="3"/>
  <c r="Q430" i="3"/>
  <c r="O430" i="3"/>
  <c r="BI429" i="3"/>
  <c r="BG429" i="3"/>
  <c r="BE429" i="3"/>
  <c r="BC429" i="3"/>
  <c r="BA429" i="3"/>
  <c r="AY429" i="3"/>
  <c r="AW429" i="3"/>
  <c r="AU429" i="3"/>
  <c r="AS429" i="3"/>
  <c r="AQ429" i="3"/>
  <c r="AO429" i="3"/>
  <c r="AM429" i="3"/>
  <c r="AK429" i="3"/>
  <c r="AI429" i="3"/>
  <c r="AG429" i="3"/>
  <c r="AE429" i="3"/>
  <c r="AC429" i="3"/>
  <c r="AA429" i="3"/>
  <c r="Y429" i="3"/>
  <c r="W429" i="3"/>
  <c r="U429" i="3"/>
  <c r="S429" i="3"/>
  <c r="Q429" i="3"/>
  <c r="O429" i="3"/>
  <c r="BH428" i="3"/>
  <c r="BF428" i="3"/>
  <c r="BD428" i="3"/>
  <c r="BB428" i="3"/>
  <c r="AZ428" i="3"/>
  <c r="AX428" i="3"/>
  <c r="AV428" i="3"/>
  <c r="AT428" i="3"/>
  <c r="AR428" i="3"/>
  <c r="AP428" i="3"/>
  <c r="AN428" i="3"/>
  <c r="AL428" i="3"/>
  <c r="AJ428" i="3"/>
  <c r="AH428" i="3"/>
  <c r="AF428" i="3"/>
  <c r="AD428" i="3"/>
  <c r="AB428" i="3"/>
  <c r="Z428" i="3"/>
  <c r="X428" i="3"/>
  <c r="V428" i="3"/>
  <c r="T428" i="3"/>
  <c r="R428" i="3"/>
  <c r="P428" i="3"/>
  <c r="BH427" i="3"/>
  <c r="BF427" i="3"/>
  <c r="BD427" i="3"/>
  <c r="BB427" i="3"/>
  <c r="AZ427" i="3"/>
  <c r="AX427" i="3"/>
  <c r="AV427" i="3"/>
  <c r="AT427" i="3"/>
  <c r="AR427" i="3"/>
  <c r="AP427" i="3"/>
  <c r="AN427" i="3"/>
  <c r="AL427" i="3"/>
  <c r="AJ427" i="3"/>
  <c r="AH427" i="3"/>
  <c r="AF427" i="3"/>
  <c r="AD427" i="3"/>
  <c r="AB427" i="3"/>
  <c r="Z427" i="3"/>
  <c r="X427" i="3"/>
  <c r="V427" i="3"/>
  <c r="T427" i="3"/>
  <c r="R427" i="3"/>
  <c r="P427" i="3"/>
  <c r="BI426" i="3"/>
  <c r="BG426" i="3"/>
  <c r="BE426" i="3"/>
  <c r="BC426" i="3"/>
  <c r="BA426" i="3"/>
  <c r="AY426" i="3"/>
  <c r="AW426" i="3"/>
  <c r="AU426" i="3"/>
  <c r="AS426" i="3"/>
  <c r="AQ426" i="3"/>
  <c r="AO426" i="3"/>
  <c r="AM426" i="3"/>
  <c r="AK426" i="3"/>
  <c r="AI426" i="3"/>
  <c r="AG426" i="3"/>
  <c r="AE426" i="3"/>
  <c r="AC426" i="3"/>
  <c r="AA426" i="3"/>
  <c r="Y426" i="3"/>
  <c r="W426" i="3"/>
  <c r="U426" i="3"/>
  <c r="S426" i="3"/>
  <c r="Q426" i="3"/>
  <c r="O426" i="3"/>
  <c r="BI425" i="3"/>
  <c r="BG425" i="3"/>
  <c r="BE425" i="3"/>
  <c r="BC425" i="3"/>
  <c r="BA425" i="3"/>
  <c r="AY425" i="3"/>
  <c r="AW425" i="3"/>
  <c r="AU425" i="3"/>
  <c r="AS425" i="3"/>
  <c r="AQ425" i="3"/>
  <c r="AO425" i="3"/>
  <c r="AM425" i="3"/>
  <c r="AK425" i="3"/>
  <c r="AI425" i="3"/>
  <c r="AG425" i="3"/>
  <c r="AE425" i="3"/>
  <c r="AC425" i="3"/>
  <c r="AA425" i="3"/>
  <c r="Y425" i="3"/>
  <c r="W425" i="3"/>
  <c r="U425" i="3"/>
  <c r="S425" i="3"/>
  <c r="Q425" i="3"/>
  <c r="O425" i="3"/>
  <c r="BH424" i="3"/>
  <c r="BF424" i="3"/>
  <c r="BD424" i="3"/>
  <c r="BB424" i="3"/>
  <c r="AZ424" i="3"/>
  <c r="AX424" i="3"/>
  <c r="AV424" i="3"/>
  <c r="AT424" i="3"/>
  <c r="AR424" i="3"/>
  <c r="AP424" i="3"/>
  <c r="AM424" i="3"/>
  <c r="AI424" i="3"/>
  <c r="AE424" i="3"/>
  <c r="AA424" i="3"/>
  <c r="W424" i="3"/>
  <c r="S424" i="3"/>
  <c r="O424" i="3"/>
  <c r="BI423" i="3"/>
  <c r="BE423" i="3"/>
  <c r="BA423" i="3"/>
  <c r="AW423" i="3"/>
  <c r="AS423" i="3"/>
  <c r="AO423" i="3"/>
  <c r="AK423" i="3"/>
  <c r="AG423" i="3"/>
  <c r="AC423" i="3"/>
  <c r="Y423" i="3"/>
  <c r="U423" i="3"/>
  <c r="Q423" i="3"/>
  <c r="M423" i="3"/>
  <c r="BH422" i="3"/>
  <c r="BD422" i="3"/>
  <c r="AZ422" i="3"/>
  <c r="AV422" i="3"/>
  <c r="AR422" i="3"/>
  <c r="AN422" i="3"/>
  <c r="AJ422" i="3"/>
  <c r="AF422" i="3"/>
  <c r="AB422" i="3"/>
  <c r="X422" i="3"/>
  <c r="T422" i="3"/>
  <c r="P422" i="3"/>
  <c r="BF421" i="3"/>
  <c r="BB421" i="3"/>
  <c r="AX421" i="3"/>
  <c r="AT421" i="3"/>
  <c r="AP421" i="3"/>
  <c r="AL421" i="3"/>
  <c r="AH421" i="3"/>
  <c r="AD421" i="3"/>
  <c r="Z421" i="3"/>
  <c r="V421" i="3"/>
  <c r="R421" i="3"/>
  <c r="N421" i="3"/>
  <c r="BI420" i="3"/>
  <c r="BE420" i="3"/>
  <c r="BA420" i="3"/>
  <c r="AW420" i="3"/>
  <c r="AS420" i="3"/>
  <c r="AO420" i="3"/>
  <c r="AK420" i="3"/>
  <c r="AG420" i="3"/>
  <c r="AC420" i="3"/>
  <c r="Y420" i="3"/>
  <c r="U420" i="3"/>
  <c r="Q420" i="3"/>
  <c r="M420" i="3"/>
  <c r="BK442" i="3"/>
  <c r="BM443" i="3"/>
  <c r="BM375" i="3"/>
  <c r="BN357" i="3"/>
  <c r="BL350" i="3"/>
  <c r="BN349" i="3"/>
  <c r="BJ289" i="3"/>
  <c r="BN366" i="3"/>
  <c r="BK358" i="3"/>
  <c r="BJ350" i="3"/>
  <c r="BK350" i="3"/>
  <c r="BL349" i="3"/>
  <c r="BN342" i="3"/>
  <c r="BL341" i="3"/>
  <c r="BL334" i="3"/>
  <c r="BN334" i="3"/>
  <c r="BJ333" i="3"/>
  <c r="BL333" i="3"/>
  <c r="BL290" i="3"/>
  <c r="BM325" i="3"/>
  <c r="BK318" i="3"/>
  <c r="BL318" i="3"/>
  <c r="BJ317" i="3"/>
  <c r="BK317" i="3"/>
  <c r="BM310" i="3"/>
  <c r="BN309" i="3"/>
  <c r="BK302" i="3"/>
  <c r="BL302" i="3"/>
  <c r="L364" i="3"/>
  <c r="Q364" i="3" s="1"/>
  <c r="L348" i="3"/>
  <c r="L332" i="3"/>
  <c r="Q332" i="3" s="1"/>
  <c r="L316" i="3"/>
  <c r="L300" i="3"/>
  <c r="L360" i="3"/>
  <c r="L344" i="3"/>
  <c r="L328" i="3"/>
  <c r="L312" i="3"/>
  <c r="L296" i="3"/>
  <c r="O296" i="3" s="1"/>
  <c r="L444" i="3"/>
  <c r="L356" i="3"/>
  <c r="L340" i="3"/>
  <c r="L324" i="3"/>
  <c r="L308" i="3"/>
  <c r="U308" i="3" s="1"/>
  <c r="K377" i="3"/>
  <c r="K373" i="3"/>
  <c r="K378" i="3"/>
  <c r="K379" i="3"/>
  <c r="K371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L240" i="3" s="1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L248" i="3" s="1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L236" i="3" l="1"/>
  <c r="L232" i="3"/>
  <c r="L228" i="3"/>
  <c r="BE372" i="3"/>
  <c r="AW372" i="3"/>
  <c r="AO372" i="3"/>
  <c r="AG372" i="3"/>
  <c r="Y372" i="3"/>
  <c r="Q372" i="3"/>
  <c r="BF372" i="3"/>
  <c r="AX372" i="3"/>
  <c r="AP372" i="3"/>
  <c r="AH372" i="3"/>
  <c r="Z372" i="3"/>
  <c r="R372" i="3"/>
  <c r="BF374" i="3"/>
  <c r="AP374" i="3"/>
  <c r="Z374" i="3"/>
  <c r="BG374" i="3"/>
  <c r="AQ374" i="3"/>
  <c r="AA374" i="3"/>
  <c r="AT380" i="3"/>
  <c r="AD380" i="3"/>
  <c r="N380" i="3"/>
  <c r="AU380" i="3"/>
  <c r="AE380" i="3"/>
  <c r="O380" i="3"/>
  <c r="S381" i="3"/>
  <c r="BF420" i="3"/>
  <c r="AP420" i="3"/>
  <c r="Z420" i="3"/>
  <c r="AS421" i="3"/>
  <c r="BC422" i="3"/>
  <c r="AM422" i="3"/>
  <c r="W422" i="3"/>
  <c r="AV423" i="3"/>
  <c r="O374" i="3"/>
  <c r="BJ626" i="3"/>
  <c r="BK537" i="3"/>
  <c r="BJ560" i="3"/>
  <c r="BL556" i="3"/>
  <c r="BJ536" i="3"/>
  <c r="BC372" i="3"/>
  <c r="AU372" i="3"/>
  <c r="AM372" i="3"/>
  <c r="AE372" i="3"/>
  <c r="W372" i="3"/>
  <c r="O372" i="3"/>
  <c r="BD372" i="3"/>
  <c r="AV372" i="3"/>
  <c r="AN372" i="3"/>
  <c r="AF372" i="3"/>
  <c r="X372" i="3"/>
  <c r="AZ374" i="3"/>
  <c r="AJ374" i="3"/>
  <c r="T374" i="3"/>
  <c r="BA374" i="3"/>
  <c r="AK374" i="3"/>
  <c r="BH380" i="3"/>
  <c r="AR380" i="3"/>
  <c r="AB380" i="3"/>
  <c r="BI380" i="3"/>
  <c r="AS380" i="3"/>
  <c r="AC380" i="3"/>
  <c r="BH381" i="3"/>
  <c r="AZ420" i="3"/>
  <c r="AJ420" i="3"/>
  <c r="S421" i="3"/>
  <c r="BA422" i="3"/>
  <c r="AK422" i="3"/>
  <c r="P423" i="3"/>
  <c r="L249" i="3"/>
  <c r="L221" i="3"/>
  <c r="L217" i="3"/>
  <c r="L213" i="3"/>
  <c r="L209" i="3"/>
  <c r="L197" i="3"/>
  <c r="BL626" i="3"/>
  <c r="L250" i="3"/>
  <c r="L208" i="3"/>
  <c r="BN287" i="3"/>
  <c r="BG275" i="3"/>
  <c r="BF380" i="3"/>
  <c r="AX380" i="3"/>
  <c r="AP380" i="3"/>
  <c r="AH380" i="3"/>
  <c r="Z380" i="3"/>
  <c r="R380" i="3"/>
  <c r="BG380" i="3"/>
  <c r="AY380" i="3"/>
  <c r="AQ380" i="3"/>
  <c r="AI380" i="3"/>
  <c r="AA380" i="3"/>
  <c r="S380" i="3"/>
  <c r="AI421" i="3"/>
  <c r="AF423" i="3"/>
  <c r="AS273" i="3"/>
  <c r="N420" i="3"/>
  <c r="Q422" i="3"/>
  <c r="T424" i="3"/>
  <c r="M426" i="3"/>
  <c r="N428" i="3"/>
  <c r="M430" i="3"/>
  <c r="N432" i="3"/>
  <c r="BJ606" i="3"/>
  <c r="L224" i="3"/>
  <c r="L222" i="3"/>
  <c r="L218" i="3"/>
  <c r="BM440" i="3"/>
  <c r="AZ275" i="3"/>
  <c r="BD380" i="3"/>
  <c r="AV380" i="3"/>
  <c r="AN380" i="3"/>
  <c r="AF380" i="3"/>
  <c r="X380" i="3"/>
  <c r="P380" i="3"/>
  <c r="BE380" i="3"/>
  <c r="AW380" i="3"/>
  <c r="AO380" i="3"/>
  <c r="AG380" i="3"/>
  <c r="Y380" i="3"/>
  <c r="BI421" i="3"/>
  <c r="AC421" i="3"/>
  <c r="BB423" i="3"/>
  <c r="V423" i="3"/>
  <c r="BM623" i="3"/>
  <c r="BK599" i="3"/>
  <c r="BJ613" i="3"/>
  <c r="AL423" i="3"/>
  <c r="AP273" i="3"/>
  <c r="O421" i="3"/>
  <c r="R423" i="3"/>
  <c r="BJ575" i="3"/>
  <c r="BN613" i="3"/>
  <c r="BK613" i="3"/>
  <c r="BK605" i="3"/>
  <c r="L193" i="3"/>
  <c r="L238" i="3"/>
  <c r="L237" i="3"/>
  <c r="L234" i="3"/>
  <c r="L233" i="3"/>
  <c r="L220" i="3"/>
  <c r="L216" i="3"/>
  <c r="L212" i="3"/>
  <c r="K197" i="3"/>
  <c r="BN358" i="3"/>
  <c r="AM381" i="3"/>
  <c r="AJ381" i="3"/>
  <c r="BG421" i="3"/>
  <c r="AQ421" i="3"/>
  <c r="AA421" i="3"/>
  <c r="AT423" i="3"/>
  <c r="AD423" i="3"/>
  <c r="N423" i="3"/>
  <c r="M273" i="3"/>
  <c r="M434" i="3"/>
  <c r="N436" i="3"/>
  <c r="M438" i="3"/>
  <c r="N440" i="3"/>
  <c r="N442" i="3"/>
  <c r="BM630" i="3"/>
  <c r="BJ494" i="3"/>
  <c r="BN516" i="3"/>
  <c r="BN524" i="3"/>
  <c r="BM622" i="3"/>
  <c r="L244" i="3"/>
  <c r="L229" i="3"/>
  <c r="L225" i="3"/>
  <c r="L204" i="3"/>
  <c r="L200" i="3"/>
  <c r="BL335" i="3"/>
  <c r="BL343" i="3"/>
  <c r="BM367" i="3"/>
  <c r="BK367" i="3"/>
  <c r="BN274" i="3"/>
  <c r="BM274" i="3"/>
  <c r="AI381" i="3"/>
  <c r="BA421" i="3"/>
  <c r="AK421" i="3"/>
  <c r="BD423" i="3"/>
  <c r="AN423" i="3"/>
  <c r="BH273" i="3"/>
  <c r="BM629" i="3"/>
  <c r="BL628" i="3"/>
  <c r="BN515" i="3"/>
  <c r="BN531" i="3"/>
  <c r="BK555" i="3"/>
  <c r="BM534" i="3"/>
  <c r="BJ471" i="3"/>
  <c r="BL565" i="3"/>
  <c r="BK622" i="3"/>
  <c r="BM614" i="3"/>
  <c r="BL606" i="3"/>
  <c r="BM606" i="3"/>
  <c r="K190" i="3"/>
  <c r="BM287" i="3"/>
  <c r="BM288" i="3"/>
  <c r="BL289" i="3"/>
  <c r="BK289" i="3"/>
  <c r="BK290" i="3"/>
  <c r="BM293" i="3"/>
  <c r="BL442" i="3"/>
  <c r="BJ301" i="3"/>
  <c r="BK301" i="3"/>
  <c r="BJ624" i="3"/>
  <c r="L245" i="3"/>
  <c r="L241" i="3"/>
  <c r="L206" i="3"/>
  <c r="L205" i="3"/>
  <c r="L202" i="3"/>
  <c r="L201" i="3"/>
  <c r="AR381" i="3"/>
  <c r="BN423" i="3"/>
  <c r="BL624" i="3"/>
  <c r="BK508" i="3"/>
  <c r="BM466" i="3"/>
  <c r="BN484" i="3"/>
  <c r="L194" i="3"/>
  <c r="L265" i="3"/>
  <c r="AC451" i="3"/>
  <c r="AS451" i="3"/>
  <c r="BI451" i="3"/>
  <c r="BB295" i="3"/>
  <c r="V295" i="3"/>
  <c r="AM295" i="3"/>
  <c r="AA275" i="3"/>
  <c r="BD374" i="3"/>
  <c r="AV374" i="3"/>
  <c r="AN374" i="3"/>
  <c r="AF374" i="3"/>
  <c r="X374" i="3"/>
  <c r="P374" i="3"/>
  <c r="BE374" i="3"/>
  <c r="AW374" i="3"/>
  <c r="AO374" i="3"/>
  <c r="AG374" i="3"/>
  <c r="Y374" i="3"/>
  <c r="Q374" i="3"/>
  <c r="AU381" i="3"/>
  <c r="AE381" i="3"/>
  <c r="AZ381" i="3"/>
  <c r="T381" i="3"/>
  <c r="BD420" i="3"/>
  <c r="AV420" i="3"/>
  <c r="AN420" i="3"/>
  <c r="AF420" i="3"/>
  <c r="X420" i="3"/>
  <c r="P420" i="3"/>
  <c r="BE421" i="3"/>
  <c r="AW421" i="3"/>
  <c r="AO421" i="3"/>
  <c r="AG421" i="3"/>
  <c r="Y421" i="3"/>
  <c r="Q421" i="3"/>
  <c r="BN421" i="3" s="1"/>
  <c r="BG422" i="3"/>
  <c r="AY422" i="3"/>
  <c r="AQ422" i="3"/>
  <c r="AI422" i="3"/>
  <c r="AA422" i="3"/>
  <c r="S422" i="3"/>
  <c r="BH423" i="3"/>
  <c r="AZ423" i="3"/>
  <c r="AR423" i="3"/>
  <c r="AJ423" i="3"/>
  <c r="AB423" i="3"/>
  <c r="T423" i="3"/>
  <c r="AN424" i="3"/>
  <c r="AF424" i="3"/>
  <c r="X424" i="3"/>
  <c r="P424" i="3"/>
  <c r="AB273" i="3"/>
  <c r="Z273" i="3"/>
  <c r="AK273" i="3"/>
  <c r="BJ526" i="3"/>
  <c r="BK470" i="3"/>
  <c r="BN470" i="3"/>
  <c r="BK629" i="3"/>
  <c r="BK503" i="3"/>
  <c r="BM478" i="3"/>
  <c r="BJ595" i="3"/>
  <c r="BN595" i="3"/>
  <c r="BK595" i="3"/>
  <c r="BM561" i="3"/>
  <c r="BM549" i="3"/>
  <c r="BN549" i="3"/>
  <c r="BK538" i="3"/>
  <c r="BM538" i="3"/>
  <c r="BK506" i="3"/>
  <c r="BM506" i="3"/>
  <c r="BK485" i="3"/>
  <c r="BN485" i="3"/>
  <c r="BM465" i="3"/>
  <c r="BL465" i="3"/>
  <c r="BL467" i="3"/>
  <c r="BJ632" i="3"/>
  <c r="BM616" i="3"/>
  <c r="BL542" i="3"/>
  <c r="BJ480" i="3"/>
  <c r="BL483" i="3"/>
  <c r="BL473" i="3"/>
  <c r="BM473" i="3"/>
  <c r="BN628" i="3"/>
  <c r="BK628" i="3"/>
  <c r="BM624" i="3"/>
  <c r="BK526" i="3"/>
  <c r="BL598" i="3"/>
  <c r="BK542" i="3"/>
  <c r="BN559" i="3"/>
  <c r="BK559" i="3"/>
  <c r="BM559" i="3"/>
  <c r="BN555" i="3"/>
  <c r="BJ555" i="3"/>
  <c r="BM555" i="3"/>
  <c r="BJ551" i="3"/>
  <c r="BK547" i="3"/>
  <c r="BJ547" i="3"/>
  <c r="BM501" i="3"/>
  <c r="BK501" i="3"/>
  <c r="BL492" i="3"/>
  <c r="BM492" i="3"/>
  <c r="BN626" i="3"/>
  <c r="BK626" i="3"/>
  <c r="BJ616" i="3"/>
  <c r="BM526" i="3"/>
  <c r="BJ522" i="3"/>
  <c r="BN508" i="3"/>
  <c r="BM508" i="3"/>
  <c r="BK499" i="3"/>
  <c r="BM499" i="3"/>
  <c r="BN499" i="3"/>
  <c r="BJ490" i="3"/>
  <c r="BN490" i="3"/>
  <c r="BK479" i="3"/>
  <c r="BN479" i="3"/>
  <c r="BJ594" i="3"/>
  <c r="BK586" i="3"/>
  <c r="BN586" i="3"/>
  <c r="BM582" i="3"/>
  <c r="BL582" i="3"/>
  <c r="BJ578" i="3"/>
  <c r="BK570" i="3"/>
  <c r="BN570" i="3"/>
  <c r="BM566" i="3"/>
  <c r="BL566" i="3"/>
  <c r="BJ554" i="3"/>
  <c r="BK554" i="3"/>
  <c r="BK507" i="3"/>
  <c r="BM507" i="3"/>
  <c r="BJ477" i="3"/>
  <c r="BN593" i="3"/>
  <c r="BK593" i="3"/>
  <c r="BJ593" i="3"/>
  <c r="BL589" i="3"/>
  <c r="BM589" i="3"/>
  <c r="BN577" i="3"/>
  <c r="BK577" i="3"/>
  <c r="BJ577" i="3"/>
  <c r="BL573" i="3"/>
  <c r="BM573" i="3"/>
  <c r="BK519" i="3"/>
  <c r="BN519" i="3"/>
  <c r="BJ544" i="3"/>
  <c r="BN528" i="3"/>
  <c r="BM541" i="3"/>
  <c r="BL525" i="3"/>
  <c r="BK525" i="3"/>
  <c r="BL502" i="3"/>
  <c r="BL493" i="3"/>
  <c r="BL484" i="3"/>
  <c r="BL601" i="3"/>
  <c r="BK540" i="3"/>
  <c r="BM540" i="3"/>
  <c r="BN540" i="3"/>
  <c r="BM524" i="3"/>
  <c r="BJ521" i="3"/>
  <c r="BK488" i="3"/>
  <c r="BJ474" i="3"/>
  <c r="BJ592" i="3"/>
  <c r="BK584" i="3"/>
  <c r="BN584" i="3"/>
  <c r="BL580" i="3"/>
  <c r="BM580" i="3"/>
  <c r="BJ576" i="3"/>
  <c r="BK568" i="3"/>
  <c r="BN568" i="3"/>
  <c r="BJ564" i="3"/>
  <c r="BM556" i="3"/>
  <c r="BN552" i="3"/>
  <c r="BJ530" i="3"/>
  <c r="BL514" i="3"/>
  <c r="BK491" i="3"/>
  <c r="BN491" i="3"/>
  <c r="BM482" i="3"/>
  <c r="BK462" i="3"/>
  <c r="BN462" i="3"/>
  <c r="BL596" i="3"/>
  <c r="BN591" i="3"/>
  <c r="BK591" i="3"/>
  <c r="BJ587" i="3"/>
  <c r="BL587" i="3"/>
  <c r="BM587" i="3"/>
  <c r="BN575" i="3"/>
  <c r="BK575" i="3"/>
  <c r="BJ571" i="3"/>
  <c r="BL571" i="3"/>
  <c r="BM571" i="3"/>
  <c r="BL535" i="3"/>
  <c r="BN535" i="3"/>
  <c r="BJ597" i="3"/>
  <c r="BM543" i="3"/>
  <c r="BK543" i="3"/>
  <c r="BL536" i="3"/>
  <c r="BN520" i="3"/>
  <c r="BM533" i="3"/>
  <c r="BK517" i="3"/>
  <c r="BJ518" i="3"/>
  <c r="BM486" i="3"/>
  <c r="BK474" i="3"/>
  <c r="BN474" i="3"/>
  <c r="BN523" i="3"/>
  <c r="BJ523" i="3"/>
  <c r="BK523" i="3"/>
  <c r="BN509" i="3"/>
  <c r="BM500" i="3"/>
  <c r="BL469" i="3"/>
  <c r="BL532" i="3"/>
  <c r="BN532" i="3"/>
  <c r="BM545" i="3"/>
  <c r="BL545" i="3"/>
  <c r="BB374" i="3"/>
  <c r="AT374" i="3"/>
  <c r="AL374" i="3"/>
  <c r="AD374" i="3"/>
  <c r="V374" i="3"/>
  <c r="N374" i="3"/>
  <c r="BC374" i="3"/>
  <c r="AU374" i="3"/>
  <c r="AM374" i="3"/>
  <c r="AE374" i="3"/>
  <c r="W374" i="3"/>
  <c r="BG381" i="3"/>
  <c r="AQ381" i="3"/>
  <c r="AA381" i="3"/>
  <c r="P381" i="3"/>
  <c r="BB420" i="3"/>
  <c r="AT420" i="3"/>
  <c r="AL420" i="3"/>
  <c r="AD420" i="3"/>
  <c r="V420" i="3"/>
  <c r="BC421" i="3"/>
  <c r="AU421" i="3"/>
  <c r="AM421" i="3"/>
  <c r="AE421" i="3"/>
  <c r="W421" i="3"/>
  <c r="BE422" i="3"/>
  <c r="AW422" i="3"/>
  <c r="AO422" i="3"/>
  <c r="AG422" i="3"/>
  <c r="Y422" i="3"/>
  <c r="BF423" i="3"/>
  <c r="AX423" i="3"/>
  <c r="AP423" i="3"/>
  <c r="AH423" i="3"/>
  <c r="Z423" i="3"/>
  <c r="AL424" i="3"/>
  <c r="AD424" i="3"/>
  <c r="V424" i="3"/>
  <c r="N424" i="3"/>
  <c r="AN273" i="3"/>
  <c r="BI273" i="3"/>
  <c r="AC273" i="3"/>
  <c r="M425" i="3"/>
  <c r="BN425" i="3" s="1"/>
  <c r="N427" i="3"/>
  <c r="M429" i="3"/>
  <c r="BN429" i="3" s="1"/>
  <c r="N431" i="3"/>
  <c r="M433" i="3"/>
  <c r="BN433" i="3" s="1"/>
  <c r="N435" i="3"/>
  <c r="M437" i="3"/>
  <c r="BN437" i="3" s="1"/>
  <c r="N439" i="3"/>
  <c r="M441" i="3"/>
  <c r="BN441" i="3" s="1"/>
  <c r="BM496" i="3"/>
  <c r="BK496" i="3"/>
  <c r="BN494" i="3"/>
  <c r="BL512" i="3"/>
  <c r="BJ512" i="3"/>
  <c r="BN561" i="3"/>
  <c r="BK561" i="3"/>
  <c r="BN557" i="3"/>
  <c r="BK557" i="3"/>
  <c r="BJ557" i="3"/>
  <c r="BL557" i="3"/>
  <c r="BM557" i="3"/>
  <c r="BJ553" i="3"/>
  <c r="BJ538" i="3"/>
  <c r="BL538" i="3"/>
  <c r="BL515" i="3"/>
  <c r="BM515" i="3"/>
  <c r="BJ506" i="3"/>
  <c r="BJ465" i="3"/>
  <c r="BJ467" i="3"/>
  <c r="BL630" i="3"/>
  <c r="BM628" i="3"/>
  <c r="BL496" i="3"/>
  <c r="BK475" i="3"/>
  <c r="BN475" i="3"/>
  <c r="BL478" i="3"/>
  <c r="BL531" i="3"/>
  <c r="BK483" i="3"/>
  <c r="BN483" i="3"/>
  <c r="BM483" i="3"/>
  <c r="BJ483" i="3"/>
  <c r="BN473" i="3"/>
  <c r="BK473" i="3"/>
  <c r="BL463" i="3"/>
  <c r="BM463" i="3"/>
  <c r="BJ463" i="3"/>
  <c r="BK598" i="3"/>
  <c r="BN598" i="3"/>
  <c r="BM510" i="3"/>
  <c r="BK510" i="3"/>
  <c r="BJ563" i="3"/>
  <c r="BJ559" i="3"/>
  <c r="BL551" i="3"/>
  <c r="BN501" i="3"/>
  <c r="BK492" i="3"/>
  <c r="BL629" i="3"/>
  <c r="BM632" i="3"/>
  <c r="BJ628" i="3"/>
  <c r="BL618" i="3"/>
  <c r="BN616" i="3"/>
  <c r="BK616" i="3"/>
  <c r="BM494" i="3"/>
  <c r="BN624" i="3"/>
  <c r="BK624" i="3"/>
  <c r="BM503" i="3"/>
  <c r="BK480" i="3"/>
  <c r="BM522" i="3"/>
  <c r="BJ508" i="3"/>
  <c r="BL490" i="3"/>
  <c r="BK490" i="3"/>
  <c r="BM594" i="3"/>
  <c r="BL594" i="3"/>
  <c r="BJ590" i="3"/>
  <c r="BK582" i="3"/>
  <c r="BN582" i="3"/>
  <c r="BM578" i="3"/>
  <c r="BL578" i="3"/>
  <c r="BJ574" i="3"/>
  <c r="BK566" i="3"/>
  <c r="BN566" i="3"/>
  <c r="BL558" i="3"/>
  <c r="BM558" i="3"/>
  <c r="BN554" i="3"/>
  <c r="BN550" i="3"/>
  <c r="BJ550" i="3"/>
  <c r="BL539" i="3"/>
  <c r="BN539" i="3"/>
  <c r="BM539" i="3"/>
  <c r="BJ507" i="3"/>
  <c r="BL507" i="3"/>
  <c r="BK498" i="3"/>
  <c r="BM498" i="3"/>
  <c r="BN589" i="3"/>
  <c r="BK589" i="3"/>
  <c r="BJ589" i="3"/>
  <c r="BL585" i="3"/>
  <c r="BM585" i="3"/>
  <c r="BN573" i="3"/>
  <c r="BK573" i="3"/>
  <c r="BJ573" i="3"/>
  <c r="BL569" i="3"/>
  <c r="BM569" i="3"/>
  <c r="BJ519" i="3"/>
  <c r="BL544" i="3"/>
  <c r="BN544" i="3"/>
  <c r="BM528" i="3"/>
  <c r="BN541" i="3"/>
  <c r="BL479" i="3"/>
  <c r="BL474" i="3"/>
  <c r="BL534" i="3"/>
  <c r="BJ516" i="3"/>
  <c r="BM516" i="3"/>
  <c r="BJ493" i="3"/>
  <c r="BM493" i="3"/>
  <c r="BK484" i="3"/>
  <c r="BK464" i="3"/>
  <c r="BN464" i="3"/>
  <c r="BL464" i="3"/>
  <c r="BM600" i="3"/>
  <c r="BN601" i="3"/>
  <c r="BK601" i="3"/>
  <c r="BL540" i="3"/>
  <c r="BL524" i="3"/>
  <c r="BK524" i="3"/>
  <c r="BN537" i="3"/>
  <c r="BL537" i="3"/>
  <c r="BK502" i="3"/>
  <c r="BK471" i="3"/>
  <c r="BN471" i="3"/>
  <c r="BL592" i="3"/>
  <c r="BM592" i="3"/>
  <c r="BJ588" i="3"/>
  <c r="BK580" i="3"/>
  <c r="BN580" i="3"/>
  <c r="BL576" i="3"/>
  <c r="BM576" i="3"/>
  <c r="BJ572" i="3"/>
  <c r="BK564" i="3"/>
  <c r="BN564" i="3"/>
  <c r="BL560" i="3"/>
  <c r="BJ556" i="3"/>
  <c r="BK552" i="3"/>
  <c r="BM552" i="3"/>
  <c r="BN548" i="3"/>
  <c r="BL548" i="3"/>
  <c r="BM530" i="3"/>
  <c r="BJ514" i="3"/>
  <c r="BM491" i="3"/>
  <c r="BN482" i="3"/>
  <c r="BJ482" i="3"/>
  <c r="BN587" i="3"/>
  <c r="BK587" i="3"/>
  <c r="BJ583" i="3"/>
  <c r="BL583" i="3"/>
  <c r="BM583" i="3"/>
  <c r="BN571" i="3"/>
  <c r="BK571" i="3"/>
  <c r="BJ567" i="3"/>
  <c r="BL567" i="3"/>
  <c r="BM567" i="3"/>
  <c r="BL597" i="3"/>
  <c r="BN536" i="3"/>
  <c r="BM520" i="3"/>
  <c r="BJ517" i="3"/>
  <c r="BJ488" i="3"/>
  <c r="BJ466" i="3"/>
  <c r="BM546" i="3"/>
  <c r="BL509" i="3"/>
  <c r="BK500" i="3"/>
  <c r="BL500" i="3"/>
  <c r="BM532" i="3"/>
  <c r="BN545" i="3"/>
  <c r="BK545" i="3"/>
  <c r="BJ545" i="3"/>
  <c r="BN529" i="3"/>
  <c r="BM529" i="3"/>
  <c r="L192" i="3"/>
  <c r="L271" i="3"/>
  <c r="L269" i="3"/>
  <c r="L246" i="3"/>
  <c r="L230" i="3"/>
  <c r="L214" i="3"/>
  <c r="L198" i="3"/>
  <c r="BK422" i="3"/>
  <c r="U451" i="3"/>
  <c r="AK451" i="3"/>
  <c r="BA451" i="3"/>
  <c r="AL295" i="3"/>
  <c r="BC295" i="3"/>
  <c r="W295" i="3"/>
  <c r="Q275" i="3"/>
  <c r="AJ275" i="3"/>
  <c r="AJ424" i="3"/>
  <c r="AB424" i="3"/>
  <c r="BF273" i="3"/>
  <c r="BA273" i="3"/>
  <c r="U273" i="3"/>
  <c r="BK602" i="3"/>
  <c r="BN602" i="3"/>
  <c r="BL526" i="3"/>
  <c r="BL480" i="3"/>
  <c r="BL561" i="3"/>
  <c r="BJ561" i="3"/>
  <c r="BN553" i="3"/>
  <c r="BK553" i="3"/>
  <c r="BM553" i="3"/>
  <c r="BL549" i="3"/>
  <c r="BJ515" i="3"/>
  <c r="BK515" i="3"/>
  <c r="BJ485" i="3"/>
  <c r="BN465" i="3"/>
  <c r="BK465" i="3"/>
  <c r="BN632" i="3"/>
  <c r="BK632" i="3"/>
  <c r="BM618" i="3"/>
  <c r="BN503" i="3"/>
  <c r="BM475" i="3"/>
  <c r="BN512" i="3"/>
  <c r="BJ510" i="3"/>
  <c r="BM531" i="3"/>
  <c r="BJ473" i="3"/>
  <c r="BN463" i="3"/>
  <c r="BK463" i="3"/>
  <c r="BM626" i="3"/>
  <c r="BN618" i="3"/>
  <c r="BK618" i="3"/>
  <c r="BJ602" i="3"/>
  <c r="BK494" i="3"/>
  <c r="BJ470" i="3"/>
  <c r="BM598" i="3"/>
  <c r="BL475" i="3"/>
  <c r="BM542" i="3"/>
  <c r="BK512" i="3"/>
  <c r="BN563" i="3"/>
  <c r="BK563" i="3"/>
  <c r="BL563" i="3"/>
  <c r="BL559" i="3"/>
  <c r="BL555" i="3"/>
  <c r="BN551" i="3"/>
  <c r="BM551" i="3"/>
  <c r="BN547" i="3"/>
  <c r="BM547" i="3"/>
  <c r="BL501" i="3"/>
  <c r="BJ501" i="3"/>
  <c r="BJ492" i="3"/>
  <c r="BN492" i="3"/>
  <c r="BJ618" i="3"/>
  <c r="BJ503" i="3"/>
  <c r="BJ475" i="3"/>
  <c r="BN522" i="3"/>
  <c r="BK522" i="3"/>
  <c r="BL499" i="3"/>
  <c r="BM490" i="3"/>
  <c r="BM479" i="3"/>
  <c r="BK594" i="3"/>
  <c r="BN594" i="3"/>
  <c r="BM590" i="3"/>
  <c r="BL590" i="3"/>
  <c r="BJ586" i="3"/>
  <c r="BK578" i="3"/>
  <c r="BN578" i="3"/>
  <c r="BM574" i="3"/>
  <c r="BL574" i="3"/>
  <c r="BJ570" i="3"/>
  <c r="BL562" i="3"/>
  <c r="BK562" i="3"/>
  <c r="BN562" i="3"/>
  <c r="BM550" i="3"/>
  <c r="BK539" i="3"/>
  <c r="BN498" i="3"/>
  <c r="BL477" i="3"/>
  <c r="BN585" i="3"/>
  <c r="BK585" i="3"/>
  <c r="BJ585" i="3"/>
  <c r="BL581" i="3"/>
  <c r="BM581" i="3"/>
  <c r="BN569" i="3"/>
  <c r="BK569" i="3"/>
  <c r="BJ569" i="3"/>
  <c r="BM565" i="3"/>
  <c r="BL519" i="3"/>
  <c r="BL528" i="3"/>
  <c r="BK528" i="3"/>
  <c r="BK541" i="3"/>
  <c r="BL541" i="3"/>
  <c r="BJ479" i="3"/>
  <c r="BK534" i="3"/>
  <c r="BJ534" i="3"/>
  <c r="BN534" i="3"/>
  <c r="BL516" i="3"/>
  <c r="BK516" i="3"/>
  <c r="BJ464" i="3"/>
  <c r="BM464" i="3"/>
  <c r="BJ600" i="3"/>
  <c r="BK600" i="3"/>
  <c r="BN600" i="3"/>
  <c r="BM601" i="3"/>
  <c r="BJ540" i="3"/>
  <c r="BJ524" i="3"/>
  <c r="BJ537" i="3"/>
  <c r="BN521" i="3"/>
  <c r="BM521" i="3"/>
  <c r="BJ502" i="3"/>
  <c r="BK592" i="3"/>
  <c r="BN592" i="3"/>
  <c r="BL588" i="3"/>
  <c r="BM588" i="3"/>
  <c r="BJ584" i="3"/>
  <c r="BK576" i="3"/>
  <c r="BN576" i="3"/>
  <c r="BL572" i="3"/>
  <c r="BM572" i="3"/>
  <c r="BJ568" i="3"/>
  <c r="BL564" i="3"/>
  <c r="BM560" i="3"/>
  <c r="BK560" i="3"/>
  <c r="BN560" i="3"/>
  <c r="BL552" i="3"/>
  <c r="BK548" i="3"/>
  <c r="BM548" i="3"/>
  <c r="BN530" i="3"/>
  <c r="BK530" i="3"/>
  <c r="BM514" i="3"/>
  <c r="BL491" i="3"/>
  <c r="BL482" i="3"/>
  <c r="BJ462" i="3"/>
  <c r="BL462" i="3"/>
  <c r="BM596" i="3"/>
  <c r="BN583" i="3"/>
  <c r="BK583" i="3"/>
  <c r="BJ579" i="3"/>
  <c r="BL579" i="3"/>
  <c r="BM579" i="3"/>
  <c r="BN567" i="3"/>
  <c r="BK567" i="3"/>
  <c r="BJ535" i="3"/>
  <c r="BN597" i="3"/>
  <c r="BK597" i="3"/>
  <c r="BN543" i="3"/>
  <c r="BL520" i="3"/>
  <c r="BK520" i="3"/>
  <c r="BM504" i="3"/>
  <c r="BN502" i="3"/>
  <c r="BK486" i="3"/>
  <c r="BJ486" i="3"/>
  <c r="BJ546" i="3"/>
  <c r="BM509" i="3"/>
  <c r="BJ500" i="3"/>
  <c r="BN500" i="3"/>
  <c r="BJ469" i="3"/>
  <c r="BM469" i="3"/>
  <c r="BL529" i="3"/>
  <c r="BK529" i="3"/>
  <c r="L190" i="3"/>
  <c r="L242" i="3"/>
  <c r="L226" i="3"/>
  <c r="L210" i="3"/>
  <c r="Y451" i="3"/>
  <c r="AO451" i="3"/>
  <c r="BE451" i="3"/>
  <c r="AD295" i="3"/>
  <c r="AU295" i="3"/>
  <c r="BK467" i="3"/>
  <c r="BN467" i="3"/>
  <c r="BL510" i="3"/>
  <c r="BL595" i="3"/>
  <c r="BM595" i="3"/>
  <c r="BL553" i="3"/>
  <c r="BK549" i="3"/>
  <c r="BN538" i="3"/>
  <c r="BN506" i="3"/>
  <c r="BL506" i="3"/>
  <c r="BL485" i="3"/>
  <c r="BM485" i="3"/>
  <c r="BL632" i="3"/>
  <c r="BN630" i="3"/>
  <c r="BK630" i="3"/>
  <c r="BL602" i="3"/>
  <c r="BM470" i="3"/>
  <c r="BJ630" i="3"/>
  <c r="BJ542" i="3"/>
  <c r="BM480" i="3"/>
  <c r="BK478" i="3"/>
  <c r="BN478" i="3"/>
  <c r="BJ531" i="3"/>
  <c r="BK531" i="3"/>
  <c r="BN629" i="3"/>
  <c r="BM467" i="3"/>
  <c r="BN526" i="3"/>
  <c r="BL470" i="3"/>
  <c r="BJ598" i="3"/>
  <c r="BM563" i="3"/>
  <c r="BK551" i="3"/>
  <c r="BL547" i="3"/>
  <c r="BJ629" i="3"/>
  <c r="BL616" i="3"/>
  <c r="BM602" i="3"/>
  <c r="BJ496" i="3"/>
  <c r="BL494" i="3"/>
  <c r="BL503" i="3"/>
  <c r="BM512" i="3"/>
  <c r="BN510" i="3"/>
  <c r="BL522" i="3"/>
  <c r="BL508" i="3"/>
  <c r="BJ499" i="3"/>
  <c r="BM488" i="3"/>
  <c r="BM471" i="3"/>
  <c r="BK590" i="3"/>
  <c r="BN590" i="3"/>
  <c r="BM586" i="3"/>
  <c r="BL586" i="3"/>
  <c r="BJ582" i="3"/>
  <c r="BK574" i="3"/>
  <c r="BN574" i="3"/>
  <c r="BM570" i="3"/>
  <c r="BL570" i="3"/>
  <c r="BJ566" i="3"/>
  <c r="BJ562" i="3"/>
  <c r="BJ558" i="3"/>
  <c r="BK558" i="3"/>
  <c r="BN558" i="3"/>
  <c r="BL554" i="3"/>
  <c r="BM554" i="3"/>
  <c r="BL550" i="3"/>
  <c r="BJ539" i="3"/>
  <c r="BM518" i="3"/>
  <c r="BL498" i="3"/>
  <c r="BJ498" i="3"/>
  <c r="BN477" i="3"/>
  <c r="BK477" i="3"/>
  <c r="BM477" i="3"/>
  <c r="BM593" i="3"/>
  <c r="BN581" i="3"/>
  <c r="BK581" i="3"/>
  <c r="BJ581" i="3"/>
  <c r="BL577" i="3"/>
  <c r="BM577" i="3"/>
  <c r="BN565" i="3"/>
  <c r="BK565" i="3"/>
  <c r="BJ565" i="3"/>
  <c r="BM519" i="3"/>
  <c r="BK544" i="3"/>
  <c r="BM544" i="3"/>
  <c r="BJ528" i="3"/>
  <c r="BJ541" i="3"/>
  <c r="BN525" i="3"/>
  <c r="BM525" i="3"/>
  <c r="BN480" i="3"/>
  <c r="BJ504" i="3"/>
  <c r="BL466" i="3"/>
  <c r="BK493" i="3"/>
  <c r="BN493" i="3"/>
  <c r="BJ484" i="3"/>
  <c r="BM484" i="3"/>
  <c r="BL600" i="3"/>
  <c r="BJ601" i="3"/>
  <c r="BM537" i="3"/>
  <c r="BL521" i="3"/>
  <c r="BK521" i="3"/>
  <c r="BN518" i="3"/>
  <c r="BL504" i="3"/>
  <c r="BN488" i="3"/>
  <c r="BN486" i="3"/>
  <c r="BN466" i="3"/>
  <c r="BK588" i="3"/>
  <c r="BN588" i="3"/>
  <c r="BL584" i="3"/>
  <c r="BM584" i="3"/>
  <c r="BJ580" i="3"/>
  <c r="BK572" i="3"/>
  <c r="BN572" i="3"/>
  <c r="BL568" i="3"/>
  <c r="BM568" i="3"/>
  <c r="BM564" i="3"/>
  <c r="BK556" i="3"/>
  <c r="BN556" i="3"/>
  <c r="BJ552" i="3"/>
  <c r="BJ548" i="3"/>
  <c r="BL530" i="3"/>
  <c r="BN514" i="3"/>
  <c r="BK514" i="3"/>
  <c r="BJ491" i="3"/>
  <c r="BK482" i="3"/>
  <c r="BJ596" i="3"/>
  <c r="BK596" i="3"/>
  <c r="BN596" i="3"/>
  <c r="BL591" i="3"/>
  <c r="BM591" i="3"/>
  <c r="BN579" i="3"/>
  <c r="BK579" i="3"/>
  <c r="BL575" i="3"/>
  <c r="BM575" i="3"/>
  <c r="BM535" i="3"/>
  <c r="BM597" i="3"/>
  <c r="BL543" i="3"/>
  <c r="BK536" i="3"/>
  <c r="BM536" i="3"/>
  <c r="BJ520" i="3"/>
  <c r="BN533" i="3"/>
  <c r="BL533" i="3"/>
  <c r="BJ533" i="3"/>
  <c r="BN517" i="3"/>
  <c r="BM517" i="3"/>
  <c r="BL518" i="3"/>
  <c r="BM502" i="3"/>
  <c r="BL488" i="3"/>
  <c r="BN546" i="3"/>
  <c r="BL546" i="3"/>
  <c r="BL523" i="3"/>
  <c r="BM523" i="3"/>
  <c r="BN469" i="3"/>
  <c r="BK469" i="3"/>
  <c r="BJ532" i="3"/>
  <c r="BK532" i="3"/>
  <c r="BJ529" i="3"/>
  <c r="K271" i="3"/>
  <c r="K269" i="3"/>
  <c r="K194" i="3"/>
  <c r="L191" i="3"/>
  <c r="L267" i="3"/>
  <c r="K265" i="3"/>
  <c r="L263" i="3"/>
  <c r="K263" i="3"/>
  <c r="K257" i="3"/>
  <c r="K256" i="3"/>
  <c r="K255" i="3"/>
  <c r="K254" i="3"/>
  <c r="K253" i="3"/>
  <c r="K252" i="3"/>
  <c r="K248" i="3"/>
  <c r="M248" i="3" s="1"/>
  <c r="K244" i="3"/>
  <c r="O244" i="3" s="1"/>
  <c r="K240" i="3"/>
  <c r="M240" i="3" s="1"/>
  <c r="K236" i="3"/>
  <c r="O236" i="3" s="1"/>
  <c r="K232" i="3"/>
  <c r="P232" i="3" s="1"/>
  <c r="K228" i="3"/>
  <c r="P228" i="3" s="1"/>
  <c r="K224" i="3"/>
  <c r="P224" i="3" s="1"/>
  <c r="K220" i="3"/>
  <c r="M220" i="3" s="1"/>
  <c r="K216" i="3"/>
  <c r="M216" i="3" s="1"/>
  <c r="K212" i="3"/>
  <c r="N212" i="3" s="1"/>
  <c r="K208" i="3"/>
  <c r="M208" i="3" s="1"/>
  <c r="K204" i="3"/>
  <c r="M204" i="3" s="1"/>
  <c r="K200" i="3"/>
  <c r="N324" i="3"/>
  <c r="P324" i="3"/>
  <c r="X324" i="3"/>
  <c r="AF324" i="3"/>
  <c r="AN324" i="3"/>
  <c r="AV324" i="3"/>
  <c r="BD324" i="3"/>
  <c r="O324" i="3"/>
  <c r="W324" i="3"/>
  <c r="AE324" i="3"/>
  <c r="AM324" i="3"/>
  <c r="AU324" i="3"/>
  <c r="BC324" i="3"/>
  <c r="T324" i="3"/>
  <c r="AB324" i="3"/>
  <c r="AJ324" i="3"/>
  <c r="AR324" i="3"/>
  <c r="AZ324" i="3"/>
  <c r="BH324" i="3"/>
  <c r="S324" i="3"/>
  <c r="AA324" i="3"/>
  <c r="AI324" i="3"/>
  <c r="AQ324" i="3"/>
  <c r="AY324" i="3"/>
  <c r="BG324" i="3"/>
  <c r="M356" i="3"/>
  <c r="O356" i="3"/>
  <c r="W356" i="3"/>
  <c r="AE356" i="3"/>
  <c r="AM356" i="3"/>
  <c r="AU356" i="3"/>
  <c r="BC356" i="3"/>
  <c r="N356" i="3"/>
  <c r="V356" i="3"/>
  <c r="AD356" i="3"/>
  <c r="AL356" i="3"/>
  <c r="AT356" i="3"/>
  <c r="BB356" i="3"/>
  <c r="S356" i="3"/>
  <c r="AA356" i="3"/>
  <c r="AI356" i="3"/>
  <c r="AQ356" i="3"/>
  <c r="AY356" i="3"/>
  <c r="BG356" i="3"/>
  <c r="R356" i="3"/>
  <c r="Z356" i="3"/>
  <c r="AH356" i="3"/>
  <c r="AP356" i="3"/>
  <c r="AX356" i="3"/>
  <c r="BF356" i="3"/>
  <c r="M316" i="3"/>
  <c r="O316" i="3"/>
  <c r="W316" i="3"/>
  <c r="AE316" i="3"/>
  <c r="AM316" i="3"/>
  <c r="AU316" i="3"/>
  <c r="BC316" i="3"/>
  <c r="N316" i="3"/>
  <c r="V316" i="3"/>
  <c r="S316" i="3"/>
  <c r="AA316" i="3"/>
  <c r="AI316" i="3"/>
  <c r="AQ316" i="3"/>
  <c r="AY316" i="3"/>
  <c r="BG316" i="3"/>
  <c r="R316" i="3"/>
  <c r="Z316" i="3"/>
  <c r="AH316" i="3"/>
  <c r="M348" i="3"/>
  <c r="O348" i="3"/>
  <c r="W348" i="3"/>
  <c r="AE348" i="3"/>
  <c r="AM348" i="3"/>
  <c r="AU348" i="3"/>
  <c r="BC348" i="3"/>
  <c r="N348" i="3"/>
  <c r="V348" i="3"/>
  <c r="AD348" i="3"/>
  <c r="AL348" i="3"/>
  <c r="AT348" i="3"/>
  <c r="BB348" i="3"/>
  <c r="S348" i="3"/>
  <c r="AA348" i="3"/>
  <c r="AI348" i="3"/>
  <c r="AQ348" i="3"/>
  <c r="AY348" i="3"/>
  <c r="BG348" i="3"/>
  <c r="R348" i="3"/>
  <c r="Z348" i="3"/>
  <c r="AH348" i="3"/>
  <c r="AP348" i="3"/>
  <c r="AX348" i="3"/>
  <c r="BF348" i="3"/>
  <c r="BH296" i="3"/>
  <c r="AZ296" i="3"/>
  <c r="AR296" i="3"/>
  <c r="AJ296" i="3"/>
  <c r="AB296" i="3"/>
  <c r="T296" i="3"/>
  <c r="BI296" i="3"/>
  <c r="BA296" i="3"/>
  <c r="AS296" i="3"/>
  <c r="AK296" i="3"/>
  <c r="AC296" i="3"/>
  <c r="U296" i="3"/>
  <c r="M296" i="3"/>
  <c r="Q323" i="3"/>
  <c r="AG323" i="3"/>
  <c r="AW323" i="3"/>
  <c r="P323" i="3"/>
  <c r="AF323" i="3"/>
  <c r="AV323" i="3"/>
  <c r="Y323" i="3"/>
  <c r="AO323" i="3"/>
  <c r="BE323" i="3"/>
  <c r="X323" i="3"/>
  <c r="AN323" i="3"/>
  <c r="BD323" i="3"/>
  <c r="Q355" i="3"/>
  <c r="AG355" i="3"/>
  <c r="AW355" i="3"/>
  <c r="P355" i="3"/>
  <c r="AF355" i="3"/>
  <c r="AV355" i="3"/>
  <c r="Y355" i="3"/>
  <c r="AO355" i="3"/>
  <c r="BE355" i="3"/>
  <c r="X355" i="3"/>
  <c r="AN355" i="3"/>
  <c r="BD355" i="3"/>
  <c r="W363" i="3"/>
  <c r="AM363" i="3"/>
  <c r="BC363" i="3"/>
  <c r="V363" i="3"/>
  <c r="AL363" i="3"/>
  <c r="BB363" i="3"/>
  <c r="O363" i="3"/>
  <c r="AE363" i="3"/>
  <c r="AU363" i="3"/>
  <c r="N363" i="3"/>
  <c r="AD363" i="3"/>
  <c r="AT363" i="3"/>
  <c r="BM421" i="3"/>
  <c r="BL422" i="3"/>
  <c r="BK425" i="3"/>
  <c r="BK426" i="3"/>
  <c r="BM426" i="3"/>
  <c r="BL427" i="3"/>
  <c r="BN428" i="3"/>
  <c r="BJ428" i="3"/>
  <c r="BK429" i="3"/>
  <c r="BK430" i="3"/>
  <c r="BM430" i="3"/>
  <c r="BL431" i="3"/>
  <c r="BN432" i="3"/>
  <c r="BJ432" i="3"/>
  <c r="BK433" i="3"/>
  <c r="BK434" i="3"/>
  <c r="BM434" i="3"/>
  <c r="BL435" i="3"/>
  <c r="BJ436" i="3"/>
  <c r="BK437" i="3"/>
  <c r="BK438" i="3"/>
  <c r="BM438" i="3"/>
  <c r="BL439" i="3"/>
  <c r="BJ440" i="3"/>
  <c r="BK441" i="3"/>
  <c r="BJ441" i="3"/>
  <c r="BL441" i="3"/>
  <c r="BN442" i="3"/>
  <c r="BM442" i="3"/>
  <c r="BN443" i="3"/>
  <c r="BJ443" i="3"/>
  <c r="BL445" i="3"/>
  <c r="BM445" i="3"/>
  <c r="BJ445" i="3"/>
  <c r="N451" i="3"/>
  <c r="AD451" i="3"/>
  <c r="AT451" i="3"/>
  <c r="N452" i="3"/>
  <c r="V452" i="3"/>
  <c r="AD452" i="3"/>
  <c r="AL452" i="3"/>
  <c r="AT452" i="3"/>
  <c r="N453" i="3"/>
  <c r="AD453" i="3"/>
  <c r="AT453" i="3"/>
  <c r="N454" i="3"/>
  <c r="V454" i="3"/>
  <c r="AD454" i="3"/>
  <c r="AL454" i="3"/>
  <c r="AT454" i="3"/>
  <c r="AT299" i="3"/>
  <c r="AD299" i="3"/>
  <c r="N299" i="3"/>
  <c r="AU299" i="3"/>
  <c r="AE299" i="3"/>
  <c r="O299" i="3"/>
  <c r="AY307" i="3"/>
  <c r="AI307" i="3"/>
  <c r="S307" i="3"/>
  <c r="AZ307" i="3"/>
  <c r="AJ307" i="3"/>
  <c r="T307" i="3"/>
  <c r="BI315" i="3"/>
  <c r="AS315" i="3"/>
  <c r="AC315" i="3"/>
  <c r="AX315" i="3"/>
  <c r="AH315" i="3"/>
  <c r="R315" i="3"/>
  <c r="M315" i="3"/>
  <c r="BB316" i="3"/>
  <c r="AT316" i="3"/>
  <c r="AL316" i="3"/>
  <c r="K192" i="3"/>
  <c r="L257" i="3"/>
  <c r="L256" i="3"/>
  <c r="L255" i="3"/>
  <c r="L254" i="3"/>
  <c r="L253" i="3"/>
  <c r="L252" i="3"/>
  <c r="L251" i="3"/>
  <c r="K250" i="3"/>
  <c r="L247" i="3"/>
  <c r="K246" i="3"/>
  <c r="L243" i="3"/>
  <c r="K242" i="3"/>
  <c r="L239" i="3"/>
  <c r="K238" i="3"/>
  <c r="L235" i="3"/>
  <c r="K234" i="3"/>
  <c r="L231" i="3"/>
  <c r="K230" i="3"/>
  <c r="L227" i="3"/>
  <c r="K226" i="3"/>
  <c r="L223" i="3"/>
  <c r="K222" i="3"/>
  <c r="L219" i="3"/>
  <c r="K218" i="3"/>
  <c r="L215" i="3"/>
  <c r="K214" i="3"/>
  <c r="L211" i="3"/>
  <c r="K210" i="3"/>
  <c r="L207" i="3"/>
  <c r="K206" i="3"/>
  <c r="L203" i="3"/>
  <c r="K202" i="3"/>
  <c r="L199" i="3"/>
  <c r="K198" i="3"/>
  <c r="BD296" i="3"/>
  <c r="AV296" i="3"/>
  <c r="AN296" i="3"/>
  <c r="AF296" i="3"/>
  <c r="X296" i="3"/>
  <c r="P296" i="3"/>
  <c r="BE296" i="3"/>
  <c r="AW296" i="3"/>
  <c r="AO296" i="3"/>
  <c r="AG296" i="3"/>
  <c r="Y296" i="3"/>
  <c r="Q296" i="3"/>
  <c r="N365" i="3"/>
  <c r="T365" i="3"/>
  <c r="AB365" i="3"/>
  <c r="AJ365" i="3"/>
  <c r="AR365" i="3"/>
  <c r="AZ365" i="3"/>
  <c r="BH365" i="3"/>
  <c r="S365" i="3"/>
  <c r="AA365" i="3"/>
  <c r="AI365" i="3"/>
  <c r="AQ365" i="3"/>
  <c r="AY365" i="3"/>
  <c r="BG365" i="3"/>
  <c r="P365" i="3"/>
  <c r="X365" i="3"/>
  <c r="AF365" i="3"/>
  <c r="AN365" i="3"/>
  <c r="AV365" i="3"/>
  <c r="BD365" i="3"/>
  <c r="O365" i="3"/>
  <c r="W365" i="3"/>
  <c r="AE365" i="3"/>
  <c r="AM365" i="3"/>
  <c r="AU365" i="3"/>
  <c r="BC365" i="3"/>
  <c r="BH452" i="3"/>
  <c r="M452" i="3"/>
  <c r="BH454" i="3"/>
  <c r="M454" i="3"/>
  <c r="AW275" i="3"/>
  <c r="AK275" i="3"/>
  <c r="AQ275" i="3"/>
  <c r="BH275" i="3"/>
  <c r="AR275" i="3"/>
  <c r="AB275" i="3"/>
  <c r="V451" i="3"/>
  <c r="AL451" i="3"/>
  <c r="R452" i="3"/>
  <c r="Z452" i="3"/>
  <c r="AH452" i="3"/>
  <c r="AP452" i="3"/>
  <c r="AX452" i="3"/>
  <c r="BF452" i="3"/>
  <c r="V453" i="3"/>
  <c r="AL453" i="3"/>
  <c r="R454" i="3"/>
  <c r="Z454" i="3"/>
  <c r="AH454" i="3"/>
  <c r="AP454" i="3"/>
  <c r="AX454" i="3"/>
  <c r="BF454" i="3"/>
  <c r="BB299" i="3"/>
  <c r="AL299" i="3"/>
  <c r="V299" i="3"/>
  <c r="BC299" i="3"/>
  <c r="AM299" i="3"/>
  <c r="BG307" i="3"/>
  <c r="AQ307" i="3"/>
  <c r="AA307" i="3"/>
  <c r="BH307" i="3"/>
  <c r="AR307" i="3"/>
  <c r="BA315" i="3"/>
  <c r="AK315" i="3"/>
  <c r="BF315" i="3"/>
  <c r="AP315" i="3"/>
  <c r="Z315" i="3"/>
  <c r="BF316" i="3"/>
  <c r="AX316" i="3"/>
  <c r="AP316" i="3"/>
  <c r="AD316" i="3"/>
  <c r="BM326" i="3"/>
  <c r="BN333" i="3"/>
  <c r="BN341" i="3"/>
  <c r="BJ341" i="3"/>
  <c r="BK342" i="3"/>
  <c r="BL342" i="3"/>
  <c r="BN350" i="3"/>
  <c r="BL357" i="3"/>
  <c r="BJ358" i="3"/>
  <c r="BL366" i="3"/>
  <c r="BN372" i="3"/>
  <c r="BJ374" i="3"/>
  <c r="W381" i="3"/>
  <c r="O381" i="3"/>
  <c r="BD381" i="3"/>
  <c r="AV381" i="3"/>
  <c r="AN381" i="3"/>
  <c r="AF381" i="3"/>
  <c r="X381" i="3"/>
  <c r="AR273" i="3"/>
  <c r="BD273" i="3"/>
  <c r="X273" i="3"/>
  <c r="AX273" i="3"/>
  <c r="AH273" i="3"/>
  <c r="R273" i="3"/>
  <c r="BE273" i="3"/>
  <c r="AW273" i="3"/>
  <c r="AO273" i="3"/>
  <c r="AG273" i="3"/>
  <c r="Y273" i="3"/>
  <c r="Q273" i="3"/>
  <c r="L196" i="3"/>
  <c r="L266" i="3"/>
  <c r="M265" i="3"/>
  <c r="O265" i="3"/>
  <c r="Q265" i="3"/>
  <c r="S265" i="3"/>
  <c r="U265" i="3"/>
  <c r="W265" i="3"/>
  <c r="Y265" i="3"/>
  <c r="AA265" i="3"/>
  <c r="AC265" i="3"/>
  <c r="AE265" i="3"/>
  <c r="AG265" i="3"/>
  <c r="AI265" i="3"/>
  <c r="AK265" i="3"/>
  <c r="AM265" i="3"/>
  <c r="AO265" i="3"/>
  <c r="AQ265" i="3"/>
  <c r="AS265" i="3"/>
  <c r="AU265" i="3"/>
  <c r="AW265" i="3"/>
  <c r="AY265" i="3"/>
  <c r="BA265" i="3"/>
  <c r="BC265" i="3"/>
  <c r="BE265" i="3"/>
  <c r="BG265" i="3"/>
  <c r="BI265" i="3"/>
  <c r="N263" i="3"/>
  <c r="P263" i="3"/>
  <c r="R263" i="3"/>
  <c r="T263" i="3"/>
  <c r="V263" i="3"/>
  <c r="X263" i="3"/>
  <c r="Z263" i="3"/>
  <c r="AB263" i="3"/>
  <c r="AD263" i="3"/>
  <c r="AF263" i="3"/>
  <c r="AH263" i="3"/>
  <c r="AJ263" i="3"/>
  <c r="AL263" i="3"/>
  <c r="AN263" i="3"/>
  <c r="AP263" i="3"/>
  <c r="AR263" i="3"/>
  <c r="AT263" i="3"/>
  <c r="AV263" i="3"/>
  <c r="AX263" i="3"/>
  <c r="AZ263" i="3"/>
  <c r="BB263" i="3"/>
  <c r="BD263" i="3"/>
  <c r="BF263" i="3"/>
  <c r="BH263" i="3"/>
  <c r="AB192" i="3"/>
  <c r="AR192" i="3"/>
  <c r="BH192" i="3"/>
  <c r="AO192" i="3"/>
  <c r="W192" i="3"/>
  <c r="AU192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Q190" i="3"/>
  <c r="Y190" i="3"/>
  <c r="AG190" i="3"/>
  <c r="AO190" i="3"/>
  <c r="AS190" i="3"/>
  <c r="BA190" i="3"/>
  <c r="BI190" i="3"/>
  <c r="M190" i="3"/>
  <c r="U190" i="3"/>
  <c r="AC190" i="3"/>
  <c r="AK190" i="3"/>
  <c r="AW190" i="3"/>
  <c r="BE190" i="3"/>
  <c r="L272" i="3"/>
  <c r="M271" i="3"/>
  <c r="O271" i="3"/>
  <c r="Q271" i="3"/>
  <c r="S271" i="3"/>
  <c r="U271" i="3"/>
  <c r="W271" i="3"/>
  <c r="Y271" i="3"/>
  <c r="AA271" i="3"/>
  <c r="AC271" i="3"/>
  <c r="AE271" i="3"/>
  <c r="AG271" i="3"/>
  <c r="AI271" i="3"/>
  <c r="AK271" i="3"/>
  <c r="AM271" i="3"/>
  <c r="AO271" i="3"/>
  <c r="AQ271" i="3"/>
  <c r="AS271" i="3"/>
  <c r="AU271" i="3"/>
  <c r="AW271" i="3"/>
  <c r="AY271" i="3"/>
  <c r="BA271" i="3"/>
  <c r="BC271" i="3"/>
  <c r="BE271" i="3"/>
  <c r="BG271" i="3"/>
  <c r="BI271" i="3"/>
  <c r="M269" i="3"/>
  <c r="O269" i="3"/>
  <c r="Q269" i="3"/>
  <c r="S269" i="3"/>
  <c r="U269" i="3"/>
  <c r="W269" i="3"/>
  <c r="Y269" i="3"/>
  <c r="AA269" i="3"/>
  <c r="AC269" i="3"/>
  <c r="AE269" i="3"/>
  <c r="AG269" i="3"/>
  <c r="AI269" i="3"/>
  <c r="AK269" i="3"/>
  <c r="AM269" i="3"/>
  <c r="AO269" i="3"/>
  <c r="AQ269" i="3"/>
  <c r="AS269" i="3"/>
  <c r="AU269" i="3"/>
  <c r="AW269" i="3"/>
  <c r="AY269" i="3"/>
  <c r="BA269" i="3"/>
  <c r="BC269" i="3"/>
  <c r="BE269" i="3"/>
  <c r="BG269" i="3"/>
  <c r="BI269" i="3"/>
  <c r="Y250" i="3"/>
  <c r="AO250" i="3"/>
  <c r="BE250" i="3"/>
  <c r="W246" i="3"/>
  <c r="AM246" i="3"/>
  <c r="BC246" i="3"/>
  <c r="U242" i="3"/>
  <c r="AK242" i="3"/>
  <c r="BA242" i="3"/>
  <c r="S238" i="3"/>
  <c r="AI238" i="3"/>
  <c r="AY238" i="3"/>
  <c r="Q234" i="3"/>
  <c r="AG234" i="3"/>
  <c r="AW234" i="3"/>
  <c r="O230" i="3"/>
  <c r="AE230" i="3"/>
  <c r="AU230" i="3"/>
  <c r="M226" i="3"/>
  <c r="AC226" i="3"/>
  <c r="AS226" i="3"/>
  <c r="BI226" i="3"/>
  <c r="AA222" i="3"/>
  <c r="AQ222" i="3"/>
  <c r="BG222" i="3"/>
  <c r="Z218" i="3"/>
  <c r="AP218" i="3"/>
  <c r="BF218" i="3"/>
  <c r="Y214" i="3"/>
  <c r="AO214" i="3"/>
  <c r="BE214" i="3"/>
  <c r="X210" i="3"/>
  <c r="AN210" i="3"/>
  <c r="BD210" i="3"/>
  <c r="X206" i="3"/>
  <c r="AL206" i="3"/>
  <c r="AT206" i="3"/>
  <c r="BB206" i="3"/>
  <c r="N202" i="3"/>
  <c r="V202" i="3"/>
  <c r="AD202" i="3"/>
  <c r="AL202" i="3"/>
  <c r="AT202" i="3"/>
  <c r="BB202" i="3"/>
  <c r="O202" i="3"/>
  <c r="AC202" i="3"/>
  <c r="AS202" i="3"/>
  <c r="BI202" i="3"/>
  <c r="AA202" i="3"/>
  <c r="AQ202" i="3"/>
  <c r="BG202" i="3"/>
  <c r="T198" i="3"/>
  <c r="AB198" i="3"/>
  <c r="AJ198" i="3"/>
  <c r="AR198" i="3"/>
  <c r="AZ198" i="3"/>
  <c r="BH198" i="3"/>
  <c r="Y198" i="3"/>
  <c r="AO198" i="3"/>
  <c r="BE198" i="3"/>
  <c r="W198" i="3"/>
  <c r="AQ198" i="3"/>
  <c r="AU198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N197" i="3"/>
  <c r="R197" i="3"/>
  <c r="V197" i="3"/>
  <c r="Z197" i="3"/>
  <c r="AD197" i="3"/>
  <c r="AH197" i="3"/>
  <c r="AL197" i="3"/>
  <c r="AP197" i="3"/>
  <c r="AT197" i="3"/>
  <c r="AX197" i="3"/>
  <c r="BB197" i="3"/>
  <c r="BF197" i="3"/>
  <c r="P197" i="3"/>
  <c r="T197" i="3"/>
  <c r="X197" i="3"/>
  <c r="AB197" i="3"/>
  <c r="AJ197" i="3"/>
  <c r="AN197" i="3"/>
  <c r="AV197" i="3"/>
  <c r="BD197" i="3"/>
  <c r="AF197" i="3"/>
  <c r="AR197" i="3"/>
  <c r="AZ197" i="3"/>
  <c r="BH197" i="3"/>
  <c r="BH271" i="3"/>
  <c r="BD271" i="3"/>
  <c r="AZ271" i="3"/>
  <c r="AV271" i="3"/>
  <c r="AR271" i="3"/>
  <c r="AN271" i="3"/>
  <c r="AJ271" i="3"/>
  <c r="AF271" i="3"/>
  <c r="AB271" i="3"/>
  <c r="X271" i="3"/>
  <c r="T271" i="3"/>
  <c r="P271" i="3"/>
  <c r="BH269" i="3"/>
  <c r="BD269" i="3"/>
  <c r="AZ269" i="3"/>
  <c r="AV269" i="3"/>
  <c r="AR269" i="3"/>
  <c r="AN269" i="3"/>
  <c r="AJ269" i="3"/>
  <c r="AF269" i="3"/>
  <c r="AB269" i="3"/>
  <c r="X269" i="3"/>
  <c r="T269" i="3"/>
  <c r="P269" i="3"/>
  <c r="BF265" i="3"/>
  <c r="BB265" i="3"/>
  <c r="AX265" i="3"/>
  <c r="AT265" i="3"/>
  <c r="AP265" i="3"/>
  <c r="AL265" i="3"/>
  <c r="AH265" i="3"/>
  <c r="AD265" i="3"/>
  <c r="Z265" i="3"/>
  <c r="V265" i="3"/>
  <c r="R265" i="3"/>
  <c r="N265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BF257" i="3"/>
  <c r="BB257" i="3"/>
  <c r="AX257" i="3"/>
  <c r="AT257" i="3"/>
  <c r="AP257" i="3"/>
  <c r="AL257" i="3"/>
  <c r="AH257" i="3"/>
  <c r="AD257" i="3"/>
  <c r="Z257" i="3"/>
  <c r="V257" i="3"/>
  <c r="R257" i="3"/>
  <c r="BA256" i="3"/>
  <c r="AK256" i="3"/>
  <c r="U256" i="3"/>
  <c r="BG255" i="3"/>
  <c r="BC255" i="3"/>
  <c r="AY255" i="3"/>
  <c r="AU255" i="3"/>
  <c r="AQ255" i="3"/>
  <c r="AM255" i="3"/>
  <c r="AI255" i="3"/>
  <c r="AE255" i="3"/>
  <c r="AA255" i="3"/>
  <c r="W255" i="3"/>
  <c r="S255" i="3"/>
  <c r="BB254" i="3"/>
  <c r="AL254" i="3"/>
  <c r="V254" i="3"/>
  <c r="BH253" i="3"/>
  <c r="BD253" i="3"/>
  <c r="AZ253" i="3"/>
  <c r="AV253" i="3"/>
  <c r="AR253" i="3"/>
  <c r="AN253" i="3"/>
  <c r="AJ253" i="3"/>
  <c r="AF253" i="3"/>
  <c r="AB253" i="3"/>
  <c r="X253" i="3"/>
  <c r="T253" i="3"/>
  <c r="BC252" i="3"/>
  <c r="AM252" i="3"/>
  <c r="W252" i="3"/>
  <c r="AZ250" i="3"/>
  <c r="AJ250" i="3"/>
  <c r="T250" i="3"/>
  <c r="BI248" i="3"/>
  <c r="BE248" i="3"/>
  <c r="BA248" i="3"/>
  <c r="AW248" i="3"/>
  <c r="AS248" i="3"/>
  <c r="AO248" i="3"/>
  <c r="AK248" i="3"/>
  <c r="AG248" i="3"/>
  <c r="AC248" i="3"/>
  <c r="Y248" i="3"/>
  <c r="U248" i="3"/>
  <c r="Q248" i="3"/>
  <c r="AX246" i="3"/>
  <c r="AH246" i="3"/>
  <c r="R246" i="3"/>
  <c r="BG244" i="3"/>
  <c r="BC244" i="3"/>
  <c r="AY244" i="3"/>
  <c r="AU244" i="3"/>
  <c r="AQ244" i="3"/>
  <c r="AM244" i="3"/>
  <c r="AI244" i="3"/>
  <c r="AE244" i="3"/>
  <c r="AA244" i="3"/>
  <c r="W244" i="3"/>
  <c r="S244" i="3"/>
  <c r="BD242" i="3"/>
  <c r="AN242" i="3"/>
  <c r="X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BB238" i="3"/>
  <c r="AL238" i="3"/>
  <c r="V238" i="3"/>
  <c r="BG236" i="3"/>
  <c r="BC236" i="3"/>
  <c r="AY236" i="3"/>
  <c r="AU236" i="3"/>
  <c r="AQ236" i="3"/>
  <c r="AM236" i="3"/>
  <c r="AI236" i="3"/>
  <c r="AE236" i="3"/>
  <c r="AA236" i="3"/>
  <c r="W236" i="3"/>
  <c r="S236" i="3"/>
  <c r="AX234" i="3"/>
  <c r="AH234" i="3"/>
  <c r="R234" i="3"/>
  <c r="BH232" i="3"/>
  <c r="BD232" i="3"/>
  <c r="AZ232" i="3"/>
  <c r="AV232" i="3"/>
  <c r="AR232" i="3"/>
  <c r="AN232" i="3"/>
  <c r="AJ232" i="3"/>
  <c r="AF232" i="3"/>
  <c r="AB232" i="3"/>
  <c r="X232" i="3"/>
  <c r="T232" i="3"/>
  <c r="BB230" i="3"/>
  <c r="AL230" i="3"/>
  <c r="V230" i="3"/>
  <c r="BH228" i="3"/>
  <c r="BD228" i="3"/>
  <c r="AZ228" i="3"/>
  <c r="AV228" i="3"/>
  <c r="AR228" i="3"/>
  <c r="AN228" i="3"/>
  <c r="AJ228" i="3"/>
  <c r="AF228" i="3"/>
  <c r="AB228" i="3"/>
  <c r="X228" i="3"/>
  <c r="T228" i="3"/>
  <c r="AX226" i="3"/>
  <c r="AH226" i="3"/>
  <c r="R226" i="3"/>
  <c r="BH224" i="3"/>
  <c r="BD224" i="3"/>
  <c r="AZ224" i="3"/>
  <c r="AV224" i="3"/>
  <c r="AR224" i="3"/>
  <c r="AN224" i="3"/>
  <c r="AJ224" i="3"/>
  <c r="AF224" i="3"/>
  <c r="AB224" i="3"/>
  <c r="X224" i="3"/>
  <c r="T224" i="3"/>
  <c r="BB222" i="3"/>
  <c r="AL222" i="3"/>
  <c r="V222" i="3"/>
  <c r="BI220" i="3"/>
  <c r="BE220" i="3"/>
  <c r="BA220" i="3"/>
  <c r="AW220" i="3"/>
  <c r="AS220" i="3"/>
  <c r="AO220" i="3"/>
  <c r="AK220" i="3"/>
  <c r="AG220" i="3"/>
  <c r="AC220" i="3"/>
  <c r="Y220" i="3"/>
  <c r="U220" i="3"/>
  <c r="Q220" i="3"/>
  <c r="BE218" i="3"/>
  <c r="AO218" i="3"/>
  <c r="Y218" i="3"/>
  <c r="BI216" i="3"/>
  <c r="BE216" i="3"/>
  <c r="BA216" i="3"/>
  <c r="AW216" i="3"/>
  <c r="AS216" i="3"/>
  <c r="AO216" i="3"/>
  <c r="AK216" i="3"/>
  <c r="AG216" i="3"/>
  <c r="AC216" i="3"/>
  <c r="Y216" i="3"/>
  <c r="U216" i="3"/>
  <c r="Q216" i="3"/>
  <c r="BF214" i="3"/>
  <c r="AP214" i="3"/>
  <c r="Z214" i="3"/>
  <c r="BF212" i="3"/>
  <c r="BB212" i="3"/>
  <c r="AX212" i="3"/>
  <c r="AT212" i="3"/>
  <c r="AP212" i="3"/>
  <c r="AL212" i="3"/>
  <c r="AH212" i="3"/>
  <c r="AD212" i="3"/>
  <c r="Z212" i="3"/>
  <c r="V212" i="3"/>
  <c r="R212" i="3"/>
  <c r="AU210" i="3"/>
  <c r="AE210" i="3"/>
  <c r="O210" i="3"/>
  <c r="BI208" i="3"/>
  <c r="BE208" i="3"/>
  <c r="BA208" i="3"/>
  <c r="AW208" i="3"/>
  <c r="AS208" i="3"/>
  <c r="AO208" i="3"/>
  <c r="AK208" i="3"/>
  <c r="AG208" i="3"/>
  <c r="AC208" i="3"/>
  <c r="Y208" i="3"/>
  <c r="U208" i="3"/>
  <c r="Q208" i="3"/>
  <c r="AU206" i="3"/>
  <c r="AE206" i="3"/>
  <c r="O206" i="3"/>
  <c r="BI204" i="3"/>
  <c r="BE204" i="3"/>
  <c r="BA204" i="3"/>
  <c r="AW204" i="3"/>
  <c r="AS204" i="3"/>
  <c r="AO204" i="3"/>
  <c r="AK204" i="3"/>
  <c r="AG204" i="3"/>
  <c r="AC204" i="3"/>
  <c r="Y204" i="3"/>
  <c r="U204" i="3"/>
  <c r="Q204" i="3"/>
  <c r="L195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O194" i="3"/>
  <c r="S194" i="3"/>
  <c r="W194" i="3"/>
  <c r="AA194" i="3"/>
  <c r="AE194" i="3"/>
  <c r="AI194" i="3"/>
  <c r="AM194" i="3"/>
  <c r="AQ194" i="3"/>
  <c r="AU194" i="3"/>
  <c r="AY194" i="3"/>
  <c r="BC194" i="3"/>
  <c r="BG194" i="3"/>
  <c r="M194" i="3"/>
  <c r="Q194" i="3"/>
  <c r="U194" i="3"/>
  <c r="Y194" i="3"/>
  <c r="AC194" i="3"/>
  <c r="AG194" i="3"/>
  <c r="AK194" i="3"/>
  <c r="AS194" i="3"/>
  <c r="BA194" i="3"/>
  <c r="BE194" i="3"/>
  <c r="AO194" i="3"/>
  <c r="AW194" i="3"/>
  <c r="BI194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6" i="3"/>
  <c r="V256" i="3"/>
  <c r="AD256" i="3"/>
  <c r="AL256" i="3"/>
  <c r="AT256" i="3"/>
  <c r="BB256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4" i="3"/>
  <c r="U254" i="3"/>
  <c r="AC254" i="3"/>
  <c r="AK254" i="3"/>
  <c r="AS254" i="3"/>
  <c r="BA254" i="3"/>
  <c r="BI254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2" i="3"/>
  <c r="V252" i="3"/>
  <c r="AD252" i="3"/>
  <c r="AL252" i="3"/>
  <c r="AT252" i="3"/>
  <c r="BB252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O200" i="3"/>
  <c r="S200" i="3"/>
  <c r="W200" i="3"/>
  <c r="AA200" i="3"/>
  <c r="AE200" i="3"/>
  <c r="AI200" i="3"/>
  <c r="AK200" i="3"/>
  <c r="AO200" i="3"/>
  <c r="AS200" i="3"/>
  <c r="AW200" i="3"/>
  <c r="BA200" i="3"/>
  <c r="BE200" i="3"/>
  <c r="BI200" i="3"/>
  <c r="M200" i="3"/>
  <c r="Q200" i="3"/>
  <c r="U200" i="3"/>
  <c r="Y200" i="3"/>
  <c r="AC200" i="3"/>
  <c r="AG200" i="3"/>
  <c r="AM200" i="3"/>
  <c r="AQ200" i="3"/>
  <c r="AU200" i="3"/>
  <c r="AY200" i="3"/>
  <c r="BC200" i="3"/>
  <c r="BG200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BH265" i="3"/>
  <c r="BD265" i="3"/>
  <c r="AZ265" i="3"/>
  <c r="AV265" i="3"/>
  <c r="AR265" i="3"/>
  <c r="AN265" i="3"/>
  <c r="AJ265" i="3"/>
  <c r="AF265" i="3"/>
  <c r="AB265" i="3"/>
  <c r="X265" i="3"/>
  <c r="T265" i="3"/>
  <c r="P265" i="3"/>
  <c r="BK265" i="3" s="1"/>
  <c r="BI263" i="3"/>
  <c r="BE263" i="3"/>
  <c r="BA263" i="3"/>
  <c r="AW263" i="3"/>
  <c r="AS263" i="3"/>
  <c r="AO263" i="3"/>
  <c r="AK263" i="3"/>
  <c r="AG263" i="3"/>
  <c r="AC263" i="3"/>
  <c r="Y263" i="3"/>
  <c r="U263" i="3"/>
  <c r="Q263" i="3"/>
  <c r="M263" i="3"/>
  <c r="BH257" i="3"/>
  <c r="BD257" i="3"/>
  <c r="AZ257" i="3"/>
  <c r="AV257" i="3"/>
  <c r="AR257" i="3"/>
  <c r="AN257" i="3"/>
  <c r="AJ257" i="3"/>
  <c r="AF257" i="3"/>
  <c r="AB257" i="3"/>
  <c r="X257" i="3"/>
  <c r="T257" i="3"/>
  <c r="P257" i="3"/>
  <c r="BG256" i="3"/>
  <c r="AQ256" i="3"/>
  <c r="AA256" i="3"/>
  <c r="BI255" i="3"/>
  <c r="BE255" i="3"/>
  <c r="BA255" i="3"/>
  <c r="AW255" i="3"/>
  <c r="AS255" i="3"/>
  <c r="AO255" i="3"/>
  <c r="AK255" i="3"/>
  <c r="AG255" i="3"/>
  <c r="AC255" i="3"/>
  <c r="Y255" i="3"/>
  <c r="U255" i="3"/>
  <c r="Q255" i="3"/>
  <c r="M255" i="3"/>
  <c r="AV254" i="3"/>
  <c r="AF254" i="3"/>
  <c r="P254" i="3"/>
  <c r="BF253" i="3"/>
  <c r="BB253" i="3"/>
  <c r="AX253" i="3"/>
  <c r="AT253" i="3"/>
  <c r="AP253" i="3"/>
  <c r="AL253" i="3"/>
  <c r="AH253" i="3"/>
  <c r="AD253" i="3"/>
  <c r="Z253" i="3"/>
  <c r="V253" i="3"/>
  <c r="R253" i="3"/>
  <c r="N253" i="3"/>
  <c r="AW252" i="3"/>
  <c r="AG252" i="3"/>
  <c r="Q252" i="3"/>
  <c r="AX250" i="3"/>
  <c r="AH250" i="3"/>
  <c r="R250" i="3"/>
  <c r="BG248" i="3"/>
  <c r="BC248" i="3"/>
  <c r="AY248" i="3"/>
  <c r="AU248" i="3"/>
  <c r="AQ248" i="3"/>
  <c r="AM248" i="3"/>
  <c r="AI248" i="3"/>
  <c r="AE248" i="3"/>
  <c r="AA248" i="3"/>
  <c r="W248" i="3"/>
  <c r="S248" i="3"/>
  <c r="O248" i="3"/>
  <c r="AZ246" i="3"/>
  <c r="AJ246" i="3"/>
  <c r="T246" i="3"/>
  <c r="BI244" i="3"/>
  <c r="BE244" i="3"/>
  <c r="BA244" i="3"/>
  <c r="AW244" i="3"/>
  <c r="AS244" i="3"/>
  <c r="AO244" i="3"/>
  <c r="AK244" i="3"/>
  <c r="AG244" i="3"/>
  <c r="AC244" i="3"/>
  <c r="Y244" i="3"/>
  <c r="U244" i="3"/>
  <c r="Q244" i="3"/>
  <c r="M244" i="3"/>
  <c r="BB242" i="3"/>
  <c r="AL242" i="3"/>
  <c r="V242" i="3"/>
  <c r="BG240" i="3"/>
  <c r="BC240" i="3"/>
  <c r="AY240" i="3"/>
  <c r="AU240" i="3"/>
  <c r="AQ240" i="3"/>
  <c r="AM240" i="3"/>
  <c r="AI240" i="3"/>
  <c r="AE240" i="3"/>
  <c r="AA240" i="3"/>
  <c r="W240" i="3"/>
  <c r="S240" i="3"/>
  <c r="O240" i="3"/>
  <c r="BD238" i="3"/>
  <c r="AN238" i="3"/>
  <c r="X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AZ234" i="3"/>
  <c r="AJ234" i="3"/>
  <c r="T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AZ230" i="3"/>
  <c r="AJ230" i="3"/>
  <c r="T230" i="3"/>
  <c r="BF228" i="3"/>
  <c r="BB228" i="3"/>
  <c r="AX228" i="3"/>
  <c r="AT228" i="3"/>
  <c r="AP228" i="3"/>
  <c r="AL228" i="3"/>
  <c r="AH228" i="3"/>
  <c r="AD228" i="3"/>
  <c r="Z228" i="3"/>
  <c r="V228" i="3"/>
  <c r="R228" i="3"/>
  <c r="N228" i="3"/>
  <c r="AZ226" i="3"/>
  <c r="AJ226" i="3"/>
  <c r="T226" i="3"/>
  <c r="BF224" i="3"/>
  <c r="BB224" i="3"/>
  <c r="AX224" i="3"/>
  <c r="AT224" i="3"/>
  <c r="AP224" i="3"/>
  <c r="AL224" i="3"/>
  <c r="AH224" i="3"/>
  <c r="AD224" i="3"/>
  <c r="Z224" i="3"/>
  <c r="V224" i="3"/>
  <c r="R224" i="3"/>
  <c r="N224" i="3"/>
  <c r="AZ222" i="3"/>
  <c r="AJ222" i="3"/>
  <c r="T222" i="3"/>
  <c r="BG220" i="3"/>
  <c r="BC220" i="3"/>
  <c r="AY220" i="3"/>
  <c r="AU220" i="3"/>
  <c r="AQ220" i="3"/>
  <c r="AM220" i="3"/>
  <c r="AI220" i="3"/>
  <c r="AE220" i="3"/>
  <c r="AA220" i="3"/>
  <c r="W220" i="3"/>
  <c r="S220" i="3"/>
  <c r="O220" i="3"/>
  <c r="AY218" i="3"/>
  <c r="AI218" i="3"/>
  <c r="AA218" i="3"/>
  <c r="S218" i="3"/>
  <c r="BG216" i="3"/>
  <c r="BC216" i="3"/>
  <c r="AY216" i="3"/>
  <c r="AU216" i="3"/>
  <c r="AQ216" i="3"/>
  <c r="AM216" i="3"/>
  <c r="AI216" i="3"/>
  <c r="AE216" i="3"/>
  <c r="AA216" i="3"/>
  <c r="W216" i="3"/>
  <c r="S216" i="3"/>
  <c r="O216" i="3"/>
  <c r="BH214" i="3"/>
  <c r="AZ214" i="3"/>
  <c r="AR214" i="3"/>
  <c r="AJ214" i="3"/>
  <c r="AB214" i="3"/>
  <c r="T214" i="3"/>
  <c r="BH212" i="3"/>
  <c r="BD212" i="3"/>
  <c r="AZ212" i="3"/>
  <c r="AV212" i="3"/>
  <c r="AR212" i="3"/>
  <c r="AN212" i="3"/>
  <c r="AJ212" i="3"/>
  <c r="AF212" i="3"/>
  <c r="AB212" i="3"/>
  <c r="X212" i="3"/>
  <c r="T212" i="3"/>
  <c r="P212" i="3"/>
  <c r="BI210" i="3"/>
  <c r="BA210" i="3"/>
  <c r="AS210" i="3"/>
  <c r="AK210" i="3"/>
  <c r="AC210" i="3"/>
  <c r="U210" i="3"/>
  <c r="M210" i="3"/>
  <c r="BG208" i="3"/>
  <c r="BC208" i="3"/>
  <c r="AY208" i="3"/>
  <c r="AU208" i="3"/>
  <c r="AQ208" i="3"/>
  <c r="AM208" i="3"/>
  <c r="AI208" i="3"/>
  <c r="AE208" i="3"/>
  <c r="AA208" i="3"/>
  <c r="W208" i="3"/>
  <c r="S208" i="3"/>
  <c r="O208" i="3"/>
  <c r="BE206" i="3"/>
  <c r="AW206" i="3"/>
  <c r="AO206" i="3"/>
  <c r="AG206" i="3"/>
  <c r="Y206" i="3"/>
  <c r="Q206" i="3"/>
  <c r="BG204" i="3"/>
  <c r="BC204" i="3"/>
  <c r="AY204" i="3"/>
  <c r="AU204" i="3"/>
  <c r="AQ204" i="3"/>
  <c r="AM204" i="3"/>
  <c r="AI204" i="3"/>
  <c r="AE204" i="3"/>
  <c r="AA204" i="3"/>
  <c r="W204" i="3"/>
  <c r="S204" i="3"/>
  <c r="O204" i="3"/>
  <c r="M373" i="3"/>
  <c r="O373" i="3"/>
  <c r="Q373" i="3"/>
  <c r="S373" i="3"/>
  <c r="U373" i="3"/>
  <c r="W373" i="3"/>
  <c r="Y373" i="3"/>
  <c r="AA373" i="3"/>
  <c r="AC373" i="3"/>
  <c r="AE373" i="3"/>
  <c r="AG373" i="3"/>
  <c r="AI373" i="3"/>
  <c r="AK373" i="3"/>
  <c r="AM373" i="3"/>
  <c r="AO373" i="3"/>
  <c r="AQ373" i="3"/>
  <c r="AS373" i="3"/>
  <c r="AU373" i="3"/>
  <c r="AW373" i="3"/>
  <c r="AY373" i="3"/>
  <c r="BA373" i="3"/>
  <c r="BC373" i="3"/>
  <c r="BE373" i="3"/>
  <c r="BG373" i="3"/>
  <c r="BI373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N340" i="3"/>
  <c r="R340" i="3"/>
  <c r="V340" i="3"/>
  <c r="Z340" i="3"/>
  <c r="AD340" i="3"/>
  <c r="AH340" i="3"/>
  <c r="AL340" i="3"/>
  <c r="AP340" i="3"/>
  <c r="AT340" i="3"/>
  <c r="AX340" i="3"/>
  <c r="BB340" i="3"/>
  <c r="BF340" i="3"/>
  <c r="P300" i="3"/>
  <c r="T300" i="3"/>
  <c r="X300" i="3"/>
  <c r="AB300" i="3"/>
  <c r="AF300" i="3"/>
  <c r="AJ300" i="3"/>
  <c r="AN300" i="3"/>
  <c r="AR300" i="3"/>
  <c r="AV300" i="3"/>
  <c r="AZ300" i="3"/>
  <c r="BD300" i="3"/>
  <c r="BH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O292" i="3"/>
  <c r="S292" i="3"/>
  <c r="W292" i="3"/>
  <c r="AA292" i="3"/>
  <c r="AE292" i="3"/>
  <c r="AI292" i="3"/>
  <c r="AM292" i="3"/>
  <c r="AQ292" i="3"/>
  <c r="AU292" i="3"/>
  <c r="AY292" i="3"/>
  <c r="BC292" i="3"/>
  <c r="BG292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BJ293" i="3"/>
  <c r="BK293" i="3"/>
  <c r="BM429" i="3"/>
  <c r="BJ429" i="3"/>
  <c r="BN436" i="3"/>
  <c r="BM437" i="3"/>
  <c r="BJ437" i="3"/>
  <c r="M295" i="3"/>
  <c r="Q295" i="3"/>
  <c r="U295" i="3"/>
  <c r="Y295" i="3"/>
  <c r="AC295" i="3"/>
  <c r="AG295" i="3"/>
  <c r="AK295" i="3"/>
  <c r="AO295" i="3"/>
  <c r="AS295" i="3"/>
  <c r="AW295" i="3"/>
  <c r="BA295" i="3"/>
  <c r="BE295" i="3"/>
  <c r="BI295" i="3"/>
  <c r="P295" i="3"/>
  <c r="T295" i="3"/>
  <c r="X295" i="3"/>
  <c r="AB295" i="3"/>
  <c r="AF295" i="3"/>
  <c r="AJ295" i="3"/>
  <c r="AN295" i="3"/>
  <c r="AR295" i="3"/>
  <c r="AV295" i="3"/>
  <c r="AZ295" i="3"/>
  <c r="BD295" i="3"/>
  <c r="BH295" i="3"/>
  <c r="BE300" i="3"/>
  <c r="AO300" i="3"/>
  <c r="Q300" i="3"/>
  <c r="AX300" i="3"/>
  <c r="AP300" i="3"/>
  <c r="Z300" i="3"/>
  <c r="BH308" i="3"/>
  <c r="AR308" i="3"/>
  <c r="AB308" i="3"/>
  <c r="BI308" i="3"/>
  <c r="AK308" i="3"/>
  <c r="BK309" i="3"/>
  <c r="BL310" i="3"/>
  <c r="BK325" i="3"/>
  <c r="BL326" i="3"/>
  <c r="BK326" i="3"/>
  <c r="BB331" i="3"/>
  <c r="AL331" i="3"/>
  <c r="V331" i="3"/>
  <c r="BC331" i="3"/>
  <c r="AM331" i="3"/>
  <c r="BD332" i="3"/>
  <c r="AN332" i="3"/>
  <c r="X332" i="3"/>
  <c r="BE332" i="3"/>
  <c r="AO332" i="3"/>
  <c r="BF339" i="3"/>
  <c r="AH339" i="3"/>
  <c r="R339" i="3"/>
  <c r="AY339" i="3"/>
  <c r="AI339" i="3"/>
  <c r="AZ340" i="3"/>
  <c r="AJ340" i="3"/>
  <c r="T340" i="3"/>
  <c r="BA340" i="3"/>
  <c r="AK340" i="3"/>
  <c r="U340" i="3"/>
  <c r="BM341" i="3"/>
  <c r="BJ342" i="3"/>
  <c r="BH347" i="3"/>
  <c r="AZ347" i="3"/>
  <c r="AR347" i="3"/>
  <c r="AJ347" i="3"/>
  <c r="AB347" i="3"/>
  <c r="T347" i="3"/>
  <c r="BI347" i="3"/>
  <c r="BA347" i="3"/>
  <c r="AS347" i="3"/>
  <c r="AK347" i="3"/>
  <c r="AC347" i="3"/>
  <c r="U347" i="3"/>
  <c r="BM357" i="3"/>
  <c r="BK357" i="3"/>
  <c r="BJ357" i="3"/>
  <c r="BD364" i="3"/>
  <c r="AV364" i="3"/>
  <c r="AN364" i="3"/>
  <c r="AF364" i="3"/>
  <c r="X364" i="3"/>
  <c r="P364" i="3"/>
  <c r="BE364" i="3"/>
  <c r="AW364" i="3"/>
  <c r="AO364" i="3"/>
  <c r="AG364" i="3"/>
  <c r="Y364" i="3"/>
  <c r="BM366" i="3"/>
  <c r="BK366" i="3"/>
  <c r="BJ366" i="3"/>
  <c r="BL372" i="3"/>
  <c r="BM372" i="3"/>
  <c r="BM374" i="3"/>
  <c r="BL374" i="3"/>
  <c r="BN374" i="3"/>
  <c r="BL380" i="3"/>
  <c r="BM380" i="3"/>
  <c r="BN380" i="3"/>
  <c r="BD292" i="3"/>
  <c r="AV292" i="3"/>
  <c r="AN292" i="3"/>
  <c r="AF292" i="3"/>
  <c r="X292" i="3"/>
  <c r="P292" i="3"/>
  <c r="BE292" i="3"/>
  <c r="AW292" i="3"/>
  <c r="AO292" i="3"/>
  <c r="AG292" i="3"/>
  <c r="Y292" i="3"/>
  <c r="Q292" i="3"/>
  <c r="BB294" i="3"/>
  <c r="AT294" i="3"/>
  <c r="AL294" i="3"/>
  <c r="AD294" i="3"/>
  <c r="V294" i="3"/>
  <c r="N294" i="3"/>
  <c r="BC294" i="3"/>
  <c r="AU294" i="3"/>
  <c r="AM294" i="3"/>
  <c r="AE294" i="3"/>
  <c r="W294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O379" i="3"/>
  <c r="Q379" i="3"/>
  <c r="S379" i="3"/>
  <c r="U379" i="3"/>
  <c r="W379" i="3"/>
  <c r="Y379" i="3"/>
  <c r="AA379" i="3"/>
  <c r="AC379" i="3"/>
  <c r="AE379" i="3"/>
  <c r="AG379" i="3"/>
  <c r="AI379" i="3"/>
  <c r="AK379" i="3"/>
  <c r="AM379" i="3"/>
  <c r="AO379" i="3"/>
  <c r="AQ379" i="3"/>
  <c r="AS379" i="3"/>
  <c r="AU379" i="3"/>
  <c r="AW379" i="3"/>
  <c r="AY379" i="3"/>
  <c r="BA379" i="3"/>
  <c r="BC379" i="3"/>
  <c r="BE379" i="3"/>
  <c r="BG379" i="3"/>
  <c r="BI379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N308" i="3"/>
  <c r="R308" i="3"/>
  <c r="V308" i="3"/>
  <c r="Z308" i="3"/>
  <c r="AD308" i="3"/>
  <c r="AH308" i="3"/>
  <c r="AL308" i="3"/>
  <c r="AP308" i="3"/>
  <c r="AT308" i="3"/>
  <c r="AX308" i="3"/>
  <c r="BB308" i="3"/>
  <c r="BF308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N332" i="3"/>
  <c r="R332" i="3"/>
  <c r="V332" i="3"/>
  <c r="Z332" i="3"/>
  <c r="AD332" i="3"/>
  <c r="AH332" i="3"/>
  <c r="AL332" i="3"/>
  <c r="AP332" i="3"/>
  <c r="AT332" i="3"/>
  <c r="AX332" i="3"/>
  <c r="BB332" i="3"/>
  <c r="BF332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BL293" i="3"/>
  <c r="M294" i="3"/>
  <c r="Q294" i="3"/>
  <c r="U294" i="3"/>
  <c r="Y294" i="3"/>
  <c r="AC294" i="3"/>
  <c r="AG294" i="3"/>
  <c r="AK294" i="3"/>
  <c r="AO294" i="3"/>
  <c r="AS294" i="3"/>
  <c r="AW294" i="3"/>
  <c r="BA294" i="3"/>
  <c r="BE294" i="3"/>
  <c r="BI294" i="3"/>
  <c r="P294" i="3"/>
  <c r="T294" i="3"/>
  <c r="X294" i="3"/>
  <c r="AB294" i="3"/>
  <c r="AF294" i="3"/>
  <c r="AJ294" i="3"/>
  <c r="AN294" i="3"/>
  <c r="AR294" i="3"/>
  <c r="AV294" i="3"/>
  <c r="AZ294" i="3"/>
  <c r="BD294" i="3"/>
  <c r="BH294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28" i="3"/>
  <c r="O328" i="3"/>
  <c r="Q328" i="3"/>
  <c r="S328" i="3"/>
  <c r="U328" i="3"/>
  <c r="W328" i="3"/>
  <c r="Y328" i="3"/>
  <c r="AA328" i="3"/>
  <c r="AC328" i="3"/>
  <c r="AE328" i="3"/>
  <c r="AG328" i="3"/>
  <c r="AI328" i="3"/>
  <c r="AK328" i="3"/>
  <c r="AM328" i="3"/>
  <c r="AO328" i="3"/>
  <c r="AQ328" i="3"/>
  <c r="AS328" i="3"/>
  <c r="AU328" i="3"/>
  <c r="AW328" i="3"/>
  <c r="AY328" i="3"/>
  <c r="BA328" i="3"/>
  <c r="BC328" i="3"/>
  <c r="BE328" i="3"/>
  <c r="BG328" i="3"/>
  <c r="BI328" i="3"/>
  <c r="M331" i="3"/>
  <c r="Q331" i="3"/>
  <c r="U331" i="3"/>
  <c r="Y331" i="3"/>
  <c r="AC331" i="3"/>
  <c r="AG331" i="3"/>
  <c r="AK331" i="3"/>
  <c r="AO331" i="3"/>
  <c r="AS331" i="3"/>
  <c r="AW331" i="3"/>
  <c r="BA331" i="3"/>
  <c r="BE331" i="3"/>
  <c r="BI331" i="3"/>
  <c r="P331" i="3"/>
  <c r="T331" i="3"/>
  <c r="X331" i="3"/>
  <c r="AB331" i="3"/>
  <c r="AF331" i="3"/>
  <c r="AJ331" i="3"/>
  <c r="AN331" i="3"/>
  <c r="AR331" i="3"/>
  <c r="AV331" i="3"/>
  <c r="AZ331" i="3"/>
  <c r="BD331" i="3"/>
  <c r="BH331" i="3"/>
  <c r="BN335" i="3"/>
  <c r="BM335" i="3"/>
  <c r="M336" i="3"/>
  <c r="O336" i="3"/>
  <c r="Q336" i="3"/>
  <c r="S336" i="3"/>
  <c r="U336" i="3"/>
  <c r="W336" i="3"/>
  <c r="Y336" i="3"/>
  <c r="AA336" i="3"/>
  <c r="AC336" i="3"/>
  <c r="AE336" i="3"/>
  <c r="AG336" i="3"/>
  <c r="AI336" i="3"/>
  <c r="AK336" i="3"/>
  <c r="AM336" i="3"/>
  <c r="AO336" i="3"/>
  <c r="AQ336" i="3"/>
  <c r="AS336" i="3"/>
  <c r="AU336" i="3"/>
  <c r="AW336" i="3"/>
  <c r="AY336" i="3"/>
  <c r="BA336" i="3"/>
  <c r="BC336" i="3"/>
  <c r="BE336" i="3"/>
  <c r="BG336" i="3"/>
  <c r="BI336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9" i="3"/>
  <c r="Q339" i="3"/>
  <c r="U339" i="3"/>
  <c r="Y339" i="3"/>
  <c r="AC339" i="3"/>
  <c r="AG339" i="3"/>
  <c r="AK339" i="3"/>
  <c r="AO339" i="3"/>
  <c r="AS339" i="3"/>
  <c r="AW339" i="3"/>
  <c r="BA339" i="3"/>
  <c r="BE339" i="3"/>
  <c r="BI339" i="3"/>
  <c r="P339" i="3"/>
  <c r="T339" i="3"/>
  <c r="X339" i="3"/>
  <c r="AB339" i="3"/>
  <c r="AF339" i="3"/>
  <c r="AJ339" i="3"/>
  <c r="AN339" i="3"/>
  <c r="AR339" i="3"/>
  <c r="AV339" i="3"/>
  <c r="AZ339" i="3"/>
  <c r="BD339" i="3"/>
  <c r="BH339" i="3"/>
  <c r="BN343" i="3"/>
  <c r="BM343" i="3"/>
  <c r="M344" i="3"/>
  <c r="O344" i="3"/>
  <c r="Q344" i="3"/>
  <c r="S344" i="3"/>
  <c r="U344" i="3"/>
  <c r="W344" i="3"/>
  <c r="Y344" i="3"/>
  <c r="AA344" i="3"/>
  <c r="AC344" i="3"/>
  <c r="AE344" i="3"/>
  <c r="AG344" i="3"/>
  <c r="AI344" i="3"/>
  <c r="AK344" i="3"/>
  <c r="AM344" i="3"/>
  <c r="AO344" i="3"/>
  <c r="AQ344" i="3"/>
  <c r="AS344" i="3"/>
  <c r="AU344" i="3"/>
  <c r="AW344" i="3"/>
  <c r="AY344" i="3"/>
  <c r="BA344" i="3"/>
  <c r="BC344" i="3"/>
  <c r="BE344" i="3"/>
  <c r="BG344" i="3"/>
  <c r="BI344" i="3"/>
  <c r="N344" i="3"/>
  <c r="P344" i="3"/>
  <c r="R344" i="3"/>
  <c r="T344" i="3"/>
  <c r="V344" i="3"/>
  <c r="X344" i="3"/>
  <c r="Z344" i="3"/>
  <c r="AB344" i="3"/>
  <c r="AD344" i="3"/>
  <c r="AF344" i="3"/>
  <c r="AH344" i="3"/>
  <c r="AJ344" i="3"/>
  <c r="AL344" i="3"/>
  <c r="AN344" i="3"/>
  <c r="AP344" i="3"/>
  <c r="AR344" i="3"/>
  <c r="AT344" i="3"/>
  <c r="AV344" i="3"/>
  <c r="AX344" i="3"/>
  <c r="AZ344" i="3"/>
  <c r="BB344" i="3"/>
  <c r="BD344" i="3"/>
  <c r="BF344" i="3"/>
  <c r="BH344" i="3"/>
  <c r="O347" i="3"/>
  <c r="S347" i="3"/>
  <c r="W347" i="3"/>
  <c r="AA347" i="3"/>
  <c r="AE347" i="3"/>
  <c r="AI347" i="3"/>
  <c r="AM347" i="3"/>
  <c r="AQ347" i="3"/>
  <c r="AU347" i="3"/>
  <c r="AY347" i="3"/>
  <c r="BC347" i="3"/>
  <c r="BG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N275" i="3"/>
  <c r="R275" i="3"/>
  <c r="V275" i="3"/>
  <c r="Z275" i="3"/>
  <c r="AD275" i="3"/>
  <c r="AH275" i="3"/>
  <c r="AL275" i="3"/>
  <c r="AP275" i="3"/>
  <c r="AT275" i="3"/>
  <c r="AX275" i="3"/>
  <c r="BB275" i="3"/>
  <c r="BF275" i="3"/>
  <c r="O275" i="3"/>
  <c r="W275" i="3"/>
  <c r="AE275" i="3"/>
  <c r="AM275" i="3"/>
  <c r="AU275" i="3"/>
  <c r="BC275" i="3"/>
  <c r="M275" i="3"/>
  <c r="AC275" i="3"/>
  <c r="AS275" i="3"/>
  <c r="BI275" i="3"/>
  <c r="Y275" i="3"/>
  <c r="AO275" i="3"/>
  <c r="BE275" i="3"/>
  <c r="BM425" i="3"/>
  <c r="BJ425" i="3"/>
  <c r="BM433" i="3"/>
  <c r="BJ433" i="3"/>
  <c r="BN440" i="3"/>
  <c r="BK440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M291" i="3"/>
  <c r="Q291" i="3"/>
  <c r="U291" i="3"/>
  <c r="Y291" i="3"/>
  <c r="AC291" i="3"/>
  <c r="AG291" i="3"/>
  <c r="AK291" i="3"/>
  <c r="AO291" i="3"/>
  <c r="AS291" i="3"/>
  <c r="AW291" i="3"/>
  <c r="BA291" i="3"/>
  <c r="BE291" i="3"/>
  <c r="BI291" i="3"/>
  <c r="AW300" i="3"/>
  <c r="AG300" i="3"/>
  <c r="Y300" i="3"/>
  <c r="BF300" i="3"/>
  <c r="AH300" i="3"/>
  <c r="R300" i="3"/>
  <c r="AZ308" i="3"/>
  <c r="AJ308" i="3"/>
  <c r="T308" i="3"/>
  <c r="BA308" i="3"/>
  <c r="AS308" i="3"/>
  <c r="AC308" i="3"/>
  <c r="M308" i="3"/>
  <c r="BJ309" i="3"/>
  <c r="BL309" i="3"/>
  <c r="BK310" i="3"/>
  <c r="BJ325" i="3"/>
  <c r="N327" i="3"/>
  <c r="R327" i="3"/>
  <c r="V327" i="3"/>
  <c r="Z327" i="3"/>
  <c r="AD327" i="3"/>
  <c r="AH327" i="3"/>
  <c r="AL327" i="3"/>
  <c r="AP327" i="3"/>
  <c r="AT327" i="3"/>
  <c r="AX327" i="3"/>
  <c r="BB327" i="3"/>
  <c r="BF327" i="3"/>
  <c r="M327" i="3"/>
  <c r="Q327" i="3"/>
  <c r="U327" i="3"/>
  <c r="Y327" i="3"/>
  <c r="AC327" i="3"/>
  <c r="AG327" i="3"/>
  <c r="AK327" i="3"/>
  <c r="AO327" i="3"/>
  <c r="AS327" i="3"/>
  <c r="AW327" i="3"/>
  <c r="BA327" i="3"/>
  <c r="BE327" i="3"/>
  <c r="BI327" i="3"/>
  <c r="AT331" i="3"/>
  <c r="AD331" i="3"/>
  <c r="N331" i="3"/>
  <c r="AU331" i="3"/>
  <c r="AE331" i="3"/>
  <c r="O331" i="3"/>
  <c r="AV332" i="3"/>
  <c r="AF332" i="3"/>
  <c r="P332" i="3"/>
  <c r="AW332" i="3"/>
  <c r="AG332" i="3"/>
  <c r="Y332" i="3"/>
  <c r="AX339" i="3"/>
  <c r="AP339" i="3"/>
  <c r="Z339" i="3"/>
  <c r="BG339" i="3"/>
  <c r="AQ339" i="3"/>
  <c r="AA339" i="3"/>
  <c r="BH340" i="3"/>
  <c r="AR340" i="3"/>
  <c r="AB340" i="3"/>
  <c r="BI340" i="3"/>
  <c r="AS340" i="3"/>
  <c r="AC340" i="3"/>
  <c r="M340" i="3"/>
  <c r="K196" i="3"/>
  <c r="K195" i="3"/>
  <c r="K193" i="3"/>
  <c r="K191" i="3"/>
  <c r="L270" i="3"/>
  <c r="L268" i="3"/>
  <c r="K267" i="3"/>
  <c r="L264" i="3"/>
  <c r="L262" i="3"/>
  <c r="K251" i="3"/>
  <c r="K249" i="3"/>
  <c r="K247" i="3"/>
  <c r="K245" i="3"/>
  <c r="K243" i="3"/>
  <c r="K241" i="3"/>
  <c r="K239" i="3"/>
  <c r="K237" i="3"/>
  <c r="K235" i="3"/>
  <c r="K233" i="3"/>
  <c r="K231" i="3"/>
  <c r="K229" i="3"/>
  <c r="K227" i="3"/>
  <c r="K225" i="3"/>
  <c r="K223" i="3"/>
  <c r="K221" i="3"/>
  <c r="K219" i="3"/>
  <c r="K217" i="3"/>
  <c r="K215" i="3"/>
  <c r="K213" i="3"/>
  <c r="K211" i="3"/>
  <c r="K209" i="3"/>
  <c r="K207" i="3"/>
  <c r="K205" i="3"/>
  <c r="K203" i="3"/>
  <c r="K201" i="3"/>
  <c r="K199" i="3"/>
  <c r="BN293" i="3"/>
  <c r="BM309" i="3"/>
  <c r="BN325" i="3"/>
  <c r="BJ335" i="3"/>
  <c r="BJ343" i="3"/>
  <c r="BL358" i="3"/>
  <c r="BJ372" i="3"/>
  <c r="BK380" i="3"/>
  <c r="BN427" i="3"/>
  <c r="BN431" i="3"/>
  <c r="BN435" i="3"/>
  <c r="BN439" i="3"/>
  <c r="BK443" i="3"/>
  <c r="BJ421" i="3"/>
  <c r="BL425" i="3"/>
  <c r="BK427" i="3"/>
  <c r="BM427" i="3"/>
  <c r="BJ427" i="3"/>
  <c r="BL428" i="3"/>
  <c r="BL429" i="3"/>
  <c r="BK431" i="3"/>
  <c r="BM431" i="3"/>
  <c r="BJ431" i="3"/>
  <c r="BL432" i="3"/>
  <c r="BL433" i="3"/>
  <c r="BK435" i="3"/>
  <c r="BM435" i="3"/>
  <c r="BJ435" i="3"/>
  <c r="BL436" i="3"/>
  <c r="BL437" i="3"/>
  <c r="BK439" i="3"/>
  <c r="BM439" i="3"/>
  <c r="BJ439" i="3"/>
  <c r="BL440" i="3"/>
  <c r="BM441" i="3"/>
  <c r="BK445" i="3"/>
  <c r="BL287" i="3"/>
  <c r="BJ287" i="3"/>
  <c r="BK287" i="3"/>
  <c r="BL288" i="3"/>
  <c r="BN288" i="3"/>
  <c r="BK288" i="3"/>
  <c r="BN289" i="3"/>
  <c r="BM289" i="3"/>
  <c r="BM290" i="3"/>
  <c r="BN290" i="3"/>
  <c r="BJ290" i="3"/>
  <c r="BC291" i="3"/>
  <c r="AU291" i="3"/>
  <c r="AM291" i="3"/>
  <c r="AE291" i="3"/>
  <c r="W291" i="3"/>
  <c r="O291" i="3"/>
  <c r="BD291" i="3"/>
  <c r="AV291" i="3"/>
  <c r="AN291" i="3"/>
  <c r="AF291" i="3"/>
  <c r="X291" i="3"/>
  <c r="P291" i="3"/>
  <c r="BF295" i="3"/>
  <c r="AX295" i="3"/>
  <c r="AP295" i="3"/>
  <c r="AH295" i="3"/>
  <c r="Z295" i="3"/>
  <c r="R295" i="3"/>
  <c r="BG295" i="3"/>
  <c r="AY295" i="3"/>
  <c r="AQ295" i="3"/>
  <c r="AI295" i="3"/>
  <c r="AA295" i="3"/>
  <c r="S295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P299" i="3"/>
  <c r="T299" i="3"/>
  <c r="X299" i="3"/>
  <c r="AB299" i="3"/>
  <c r="AF299" i="3"/>
  <c r="AJ299" i="3"/>
  <c r="AN299" i="3"/>
  <c r="AR299" i="3"/>
  <c r="AV299" i="3"/>
  <c r="AZ299" i="3"/>
  <c r="BD299" i="3"/>
  <c r="BH299" i="3"/>
  <c r="N304" i="3"/>
  <c r="P304" i="3"/>
  <c r="R304" i="3"/>
  <c r="T304" i="3"/>
  <c r="V304" i="3"/>
  <c r="X304" i="3"/>
  <c r="Z304" i="3"/>
  <c r="AB304" i="3"/>
  <c r="AD304" i="3"/>
  <c r="AF304" i="3"/>
  <c r="AH304" i="3"/>
  <c r="AJ304" i="3"/>
  <c r="AL304" i="3"/>
  <c r="AN304" i="3"/>
  <c r="AP304" i="3"/>
  <c r="AR304" i="3"/>
  <c r="AT304" i="3"/>
  <c r="AV304" i="3"/>
  <c r="AX304" i="3"/>
  <c r="AZ304" i="3"/>
  <c r="BB304" i="3"/>
  <c r="BD304" i="3"/>
  <c r="BF304" i="3"/>
  <c r="BH304" i="3"/>
  <c r="M304" i="3"/>
  <c r="O304" i="3"/>
  <c r="Q304" i="3"/>
  <c r="S304" i="3"/>
  <c r="U304" i="3"/>
  <c r="W304" i="3"/>
  <c r="Y304" i="3"/>
  <c r="AA304" i="3"/>
  <c r="AC304" i="3"/>
  <c r="AE304" i="3"/>
  <c r="AG304" i="3"/>
  <c r="AI304" i="3"/>
  <c r="AK304" i="3"/>
  <c r="AM304" i="3"/>
  <c r="AO304" i="3"/>
  <c r="AQ304" i="3"/>
  <c r="AS304" i="3"/>
  <c r="AU304" i="3"/>
  <c r="AW304" i="3"/>
  <c r="AY304" i="3"/>
  <c r="BA304" i="3"/>
  <c r="BC304" i="3"/>
  <c r="BE304" i="3"/>
  <c r="BG304" i="3"/>
  <c r="BI304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O315" i="3"/>
  <c r="S315" i="3"/>
  <c r="W315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AA315" i="3"/>
  <c r="AE315" i="3"/>
  <c r="AI315" i="3"/>
  <c r="AM315" i="3"/>
  <c r="AQ315" i="3"/>
  <c r="AU315" i="3"/>
  <c r="AY315" i="3"/>
  <c r="BC315" i="3"/>
  <c r="BG315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O323" i="3"/>
  <c r="S323" i="3"/>
  <c r="W323" i="3"/>
  <c r="AA323" i="3"/>
  <c r="AE323" i="3"/>
  <c r="AI323" i="3"/>
  <c r="AM323" i="3"/>
  <c r="AQ323" i="3"/>
  <c r="AU323" i="3"/>
  <c r="AY323" i="3"/>
  <c r="BC323" i="3"/>
  <c r="BG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BC327" i="3"/>
  <c r="AU327" i="3"/>
  <c r="AM327" i="3"/>
  <c r="AE327" i="3"/>
  <c r="W327" i="3"/>
  <c r="O327" i="3"/>
  <c r="BD327" i="3"/>
  <c r="AV327" i="3"/>
  <c r="AN327" i="3"/>
  <c r="AF327" i="3"/>
  <c r="X327" i="3"/>
  <c r="P327" i="3"/>
  <c r="M352" i="3"/>
  <c r="O352" i="3"/>
  <c r="Q352" i="3"/>
  <c r="S352" i="3"/>
  <c r="U352" i="3"/>
  <c r="W352" i="3"/>
  <c r="Y352" i="3"/>
  <c r="AA352" i="3"/>
  <c r="AC352" i="3"/>
  <c r="AE352" i="3"/>
  <c r="AG352" i="3"/>
  <c r="AI352" i="3"/>
  <c r="AK352" i="3"/>
  <c r="AM352" i="3"/>
  <c r="AO352" i="3"/>
  <c r="AQ352" i="3"/>
  <c r="AS352" i="3"/>
  <c r="AU352" i="3"/>
  <c r="AW352" i="3"/>
  <c r="AY352" i="3"/>
  <c r="BA352" i="3"/>
  <c r="BC352" i="3"/>
  <c r="BE352" i="3"/>
  <c r="BG352" i="3"/>
  <c r="BI352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N355" i="3"/>
  <c r="R355" i="3"/>
  <c r="V355" i="3"/>
  <c r="Z355" i="3"/>
  <c r="AD355" i="3"/>
  <c r="AH355" i="3"/>
  <c r="AL355" i="3"/>
  <c r="AP355" i="3"/>
  <c r="AT355" i="3"/>
  <c r="AX355" i="3"/>
  <c r="BB355" i="3"/>
  <c r="BF355" i="3"/>
  <c r="M360" i="3"/>
  <c r="O360" i="3"/>
  <c r="Q360" i="3"/>
  <c r="S360" i="3"/>
  <c r="U360" i="3"/>
  <c r="W360" i="3"/>
  <c r="Y360" i="3"/>
  <c r="AA360" i="3"/>
  <c r="AC360" i="3"/>
  <c r="AE360" i="3"/>
  <c r="AG360" i="3"/>
  <c r="AI360" i="3"/>
  <c r="AK360" i="3"/>
  <c r="AM360" i="3"/>
  <c r="AO360" i="3"/>
  <c r="AQ360" i="3"/>
  <c r="AS360" i="3"/>
  <c r="AU360" i="3"/>
  <c r="AW360" i="3"/>
  <c r="AY360" i="3"/>
  <c r="BA360" i="3"/>
  <c r="BC360" i="3"/>
  <c r="BE360" i="3"/>
  <c r="BG360" i="3"/>
  <c r="BI360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BL367" i="3"/>
  <c r="BJ367" i="3"/>
  <c r="BN367" i="3"/>
  <c r="M369" i="3"/>
  <c r="O369" i="3"/>
  <c r="Q369" i="3"/>
  <c r="S369" i="3"/>
  <c r="U369" i="3"/>
  <c r="W369" i="3"/>
  <c r="Y369" i="3"/>
  <c r="AA369" i="3"/>
  <c r="AC369" i="3"/>
  <c r="AE369" i="3"/>
  <c r="AG369" i="3"/>
  <c r="AI369" i="3"/>
  <c r="AK369" i="3"/>
  <c r="AM369" i="3"/>
  <c r="AO369" i="3"/>
  <c r="AQ369" i="3"/>
  <c r="AS369" i="3"/>
  <c r="AU369" i="3"/>
  <c r="AW369" i="3"/>
  <c r="AY369" i="3"/>
  <c r="BA369" i="3"/>
  <c r="BC369" i="3"/>
  <c r="BE369" i="3"/>
  <c r="BG369" i="3"/>
  <c r="BI369" i="3"/>
  <c r="N369" i="3"/>
  <c r="P369" i="3"/>
  <c r="R369" i="3"/>
  <c r="T369" i="3"/>
  <c r="V369" i="3"/>
  <c r="X369" i="3"/>
  <c r="Z369" i="3"/>
  <c r="AB369" i="3"/>
  <c r="AD369" i="3"/>
  <c r="AF369" i="3"/>
  <c r="AH369" i="3"/>
  <c r="AJ369" i="3"/>
  <c r="AL369" i="3"/>
  <c r="AN369" i="3"/>
  <c r="AP369" i="3"/>
  <c r="AR369" i="3"/>
  <c r="AT369" i="3"/>
  <c r="AV369" i="3"/>
  <c r="AX369" i="3"/>
  <c r="AZ369" i="3"/>
  <c r="BB369" i="3"/>
  <c r="BD369" i="3"/>
  <c r="BF369" i="3"/>
  <c r="BH369" i="3"/>
  <c r="N370" i="3"/>
  <c r="P370" i="3"/>
  <c r="R370" i="3"/>
  <c r="T370" i="3"/>
  <c r="M370" i="3"/>
  <c r="Q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O370" i="3"/>
  <c r="S370" i="3"/>
  <c r="V370" i="3"/>
  <c r="X370" i="3"/>
  <c r="Z370" i="3"/>
  <c r="AB370" i="3"/>
  <c r="AD370" i="3"/>
  <c r="AF370" i="3"/>
  <c r="AH370" i="3"/>
  <c r="AJ370" i="3"/>
  <c r="AL370" i="3"/>
  <c r="AN370" i="3"/>
  <c r="AP370" i="3"/>
  <c r="AR370" i="3"/>
  <c r="AT370" i="3"/>
  <c r="AV370" i="3"/>
  <c r="AX370" i="3"/>
  <c r="AZ370" i="3"/>
  <c r="BB370" i="3"/>
  <c r="BD370" i="3"/>
  <c r="BF370" i="3"/>
  <c r="BH370" i="3"/>
  <c r="BK375" i="3"/>
  <c r="BL375" i="3"/>
  <c r="BN375" i="3"/>
  <c r="BJ375" i="3"/>
  <c r="N444" i="3"/>
  <c r="P444" i="3"/>
  <c r="R444" i="3"/>
  <c r="T444" i="3"/>
  <c r="V444" i="3"/>
  <c r="X444" i="3"/>
  <c r="Z444" i="3"/>
  <c r="AB444" i="3"/>
  <c r="AD444" i="3"/>
  <c r="AF444" i="3"/>
  <c r="AH444" i="3"/>
  <c r="AJ444" i="3"/>
  <c r="AL444" i="3"/>
  <c r="AN444" i="3"/>
  <c r="AP444" i="3"/>
  <c r="AR444" i="3"/>
  <c r="AT444" i="3"/>
  <c r="AV444" i="3"/>
  <c r="AX444" i="3"/>
  <c r="AZ444" i="3"/>
  <c r="BB444" i="3"/>
  <c r="BD444" i="3"/>
  <c r="BF444" i="3"/>
  <c r="BH444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M449" i="3"/>
  <c r="O449" i="3"/>
  <c r="Q449" i="3"/>
  <c r="S449" i="3"/>
  <c r="U449" i="3"/>
  <c r="W449" i="3"/>
  <c r="Y449" i="3"/>
  <c r="AA449" i="3"/>
  <c r="AC449" i="3"/>
  <c r="AE449" i="3"/>
  <c r="AG449" i="3"/>
  <c r="AI449" i="3"/>
  <c r="AK449" i="3"/>
  <c r="AM449" i="3"/>
  <c r="AO449" i="3"/>
  <c r="AQ449" i="3"/>
  <c r="AS449" i="3"/>
  <c r="AU449" i="3"/>
  <c r="AW449" i="3"/>
  <c r="AY449" i="3"/>
  <c r="BA449" i="3"/>
  <c r="BC449" i="3"/>
  <c r="BE449" i="3"/>
  <c r="BG449" i="3"/>
  <c r="BI449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M450" i="3"/>
  <c r="O450" i="3"/>
  <c r="Q450" i="3"/>
  <c r="S450" i="3"/>
  <c r="U450" i="3"/>
  <c r="W450" i="3"/>
  <c r="Y450" i="3"/>
  <c r="AA450" i="3"/>
  <c r="AC450" i="3"/>
  <c r="AE450" i="3"/>
  <c r="AG450" i="3"/>
  <c r="AI450" i="3"/>
  <c r="AK450" i="3"/>
  <c r="AM450" i="3"/>
  <c r="AO450" i="3"/>
  <c r="AQ450" i="3"/>
  <c r="AS450" i="3"/>
  <c r="AU450" i="3"/>
  <c r="AW450" i="3"/>
  <c r="AY450" i="3"/>
  <c r="BA450" i="3"/>
  <c r="BC450" i="3"/>
  <c r="BE450" i="3"/>
  <c r="BG450" i="3"/>
  <c r="BI450" i="3"/>
  <c r="N450" i="3"/>
  <c r="P450" i="3"/>
  <c r="R450" i="3"/>
  <c r="T450" i="3"/>
  <c r="V450" i="3"/>
  <c r="X450" i="3"/>
  <c r="Z450" i="3"/>
  <c r="AB450" i="3"/>
  <c r="AD450" i="3"/>
  <c r="AF450" i="3"/>
  <c r="AH450" i="3"/>
  <c r="AJ450" i="3"/>
  <c r="AL450" i="3"/>
  <c r="AN450" i="3"/>
  <c r="AP450" i="3"/>
  <c r="AR450" i="3"/>
  <c r="AT450" i="3"/>
  <c r="AV450" i="3"/>
  <c r="AX450" i="3"/>
  <c r="AZ450" i="3"/>
  <c r="BB450" i="3"/>
  <c r="BD450" i="3"/>
  <c r="BF450" i="3"/>
  <c r="BH450" i="3"/>
  <c r="M451" i="3"/>
  <c r="BH451" i="3"/>
  <c r="BD451" i="3"/>
  <c r="AZ451" i="3"/>
  <c r="AV451" i="3"/>
  <c r="AR451" i="3"/>
  <c r="AN451" i="3"/>
  <c r="AJ451" i="3"/>
  <c r="AF451" i="3"/>
  <c r="AB451" i="3"/>
  <c r="X451" i="3"/>
  <c r="T451" i="3"/>
  <c r="P451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M453" i="3"/>
  <c r="BH453" i="3"/>
  <c r="BD453" i="3"/>
  <c r="AZ453" i="3"/>
  <c r="AV453" i="3"/>
  <c r="AR453" i="3"/>
  <c r="AN453" i="3"/>
  <c r="AJ453" i="3"/>
  <c r="AF453" i="3"/>
  <c r="AB453" i="3"/>
  <c r="X453" i="3"/>
  <c r="T453" i="3"/>
  <c r="P453" i="3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BK274" i="3"/>
  <c r="BL274" i="3"/>
  <c r="BJ274" i="3"/>
  <c r="AG275" i="3"/>
  <c r="BA275" i="3"/>
  <c r="U275" i="3"/>
  <c r="AY275" i="3"/>
  <c r="AI275" i="3"/>
  <c r="S275" i="3"/>
  <c r="BD275" i="3"/>
  <c r="AV275" i="3"/>
  <c r="AN275" i="3"/>
  <c r="AF275" i="3"/>
  <c r="X275" i="3"/>
  <c r="P275" i="3"/>
  <c r="BJ442" i="3"/>
  <c r="R451" i="3"/>
  <c r="Z451" i="3"/>
  <c r="AH451" i="3"/>
  <c r="AP451" i="3"/>
  <c r="AX451" i="3"/>
  <c r="BF451" i="3"/>
  <c r="R453" i="3"/>
  <c r="Z453" i="3"/>
  <c r="AH453" i="3"/>
  <c r="AP453" i="3"/>
  <c r="AX453" i="3"/>
  <c r="BF453" i="3"/>
  <c r="BF299" i="3"/>
  <c r="AX299" i="3"/>
  <c r="AP299" i="3"/>
  <c r="AH299" i="3"/>
  <c r="Z299" i="3"/>
  <c r="R299" i="3"/>
  <c r="BG299" i="3"/>
  <c r="AY299" i="3"/>
  <c r="AQ299" i="3"/>
  <c r="AI299" i="3"/>
  <c r="AA299" i="3"/>
  <c r="S299" i="3"/>
  <c r="BI300" i="3"/>
  <c r="BA300" i="3"/>
  <c r="AS300" i="3"/>
  <c r="AK300" i="3"/>
  <c r="AC300" i="3"/>
  <c r="U300" i="3"/>
  <c r="M300" i="3"/>
  <c r="BB300" i="3"/>
  <c r="AT300" i="3"/>
  <c r="AL300" i="3"/>
  <c r="AD300" i="3"/>
  <c r="V300" i="3"/>
  <c r="N300" i="3"/>
  <c r="BM301" i="3"/>
  <c r="BL301" i="3"/>
  <c r="BN301" i="3"/>
  <c r="BM302" i="3"/>
  <c r="BN302" i="3"/>
  <c r="BJ302" i="3"/>
  <c r="BC307" i="3"/>
  <c r="AU307" i="3"/>
  <c r="AM307" i="3"/>
  <c r="AE307" i="3"/>
  <c r="W307" i="3"/>
  <c r="O307" i="3"/>
  <c r="BD307" i="3"/>
  <c r="AV307" i="3"/>
  <c r="AN307" i="3"/>
  <c r="AF307" i="3"/>
  <c r="X307" i="3"/>
  <c r="P307" i="3"/>
  <c r="BD308" i="3"/>
  <c r="AV308" i="3"/>
  <c r="AN308" i="3"/>
  <c r="AF308" i="3"/>
  <c r="X308" i="3"/>
  <c r="P308" i="3"/>
  <c r="BE308" i="3"/>
  <c r="AW308" i="3"/>
  <c r="AO308" i="3"/>
  <c r="AG308" i="3"/>
  <c r="Y308" i="3"/>
  <c r="Q308" i="3"/>
  <c r="BE315" i="3"/>
  <c r="AW315" i="3"/>
  <c r="AO315" i="3"/>
  <c r="AG315" i="3"/>
  <c r="Y315" i="3"/>
  <c r="BB315" i="3"/>
  <c r="AT315" i="3"/>
  <c r="AL315" i="3"/>
  <c r="AD315" i="3"/>
  <c r="V315" i="3"/>
  <c r="N315" i="3"/>
  <c r="Q315" i="3"/>
  <c r="BM317" i="3"/>
  <c r="BN317" i="3"/>
  <c r="BN318" i="3"/>
  <c r="BJ318" i="3"/>
  <c r="BM318" i="3"/>
  <c r="BH323" i="3"/>
  <c r="AZ323" i="3"/>
  <c r="AR323" i="3"/>
  <c r="AJ323" i="3"/>
  <c r="AB323" i="3"/>
  <c r="T323" i="3"/>
  <c r="BI323" i="3"/>
  <c r="BA323" i="3"/>
  <c r="AS323" i="3"/>
  <c r="AK323" i="3"/>
  <c r="AC323" i="3"/>
  <c r="U323" i="3"/>
  <c r="M323" i="3"/>
  <c r="BF331" i="3"/>
  <c r="AX331" i="3"/>
  <c r="AP331" i="3"/>
  <c r="AH331" i="3"/>
  <c r="Z331" i="3"/>
  <c r="R331" i="3"/>
  <c r="BG331" i="3"/>
  <c r="AY331" i="3"/>
  <c r="AQ331" i="3"/>
  <c r="AI331" i="3"/>
  <c r="AA331" i="3"/>
  <c r="S331" i="3"/>
  <c r="BH332" i="3"/>
  <c r="AZ332" i="3"/>
  <c r="AR332" i="3"/>
  <c r="AJ332" i="3"/>
  <c r="AB332" i="3"/>
  <c r="T332" i="3"/>
  <c r="BI332" i="3"/>
  <c r="BA332" i="3"/>
  <c r="AS332" i="3"/>
  <c r="AK332" i="3"/>
  <c r="AC332" i="3"/>
  <c r="U332" i="3"/>
  <c r="M332" i="3"/>
  <c r="BM333" i="3"/>
  <c r="BM334" i="3"/>
  <c r="BK334" i="3"/>
  <c r="BJ334" i="3"/>
  <c r="BB339" i="3"/>
  <c r="AT339" i="3"/>
  <c r="AL339" i="3"/>
  <c r="AD339" i="3"/>
  <c r="V339" i="3"/>
  <c r="N339" i="3"/>
  <c r="BC339" i="3"/>
  <c r="AU339" i="3"/>
  <c r="AM339" i="3"/>
  <c r="AE339" i="3"/>
  <c r="W339" i="3"/>
  <c r="O339" i="3"/>
  <c r="BD340" i="3"/>
  <c r="AV340" i="3"/>
  <c r="AN340" i="3"/>
  <c r="AF340" i="3"/>
  <c r="X340" i="3"/>
  <c r="P340" i="3"/>
  <c r="BE340" i="3"/>
  <c r="AW340" i="3"/>
  <c r="AO340" i="3"/>
  <c r="AG340" i="3"/>
  <c r="Y340" i="3"/>
  <c r="Q340" i="3"/>
  <c r="BD347" i="3"/>
  <c r="AV347" i="3"/>
  <c r="AN347" i="3"/>
  <c r="AF347" i="3"/>
  <c r="X347" i="3"/>
  <c r="P347" i="3"/>
  <c r="BK347" i="3" s="1"/>
  <c r="BE347" i="3"/>
  <c r="AW347" i="3"/>
  <c r="AO347" i="3"/>
  <c r="AG347" i="3"/>
  <c r="Y347" i="3"/>
  <c r="Q347" i="3"/>
  <c r="BM349" i="3"/>
  <c r="BK349" i="3"/>
  <c r="BJ349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P351" i="3"/>
  <c r="T351" i="3"/>
  <c r="X351" i="3"/>
  <c r="AB351" i="3"/>
  <c r="AF351" i="3"/>
  <c r="AJ351" i="3"/>
  <c r="AN351" i="3"/>
  <c r="AR351" i="3"/>
  <c r="AV351" i="3"/>
  <c r="AZ351" i="3"/>
  <c r="BD351" i="3"/>
  <c r="BH351" i="3"/>
  <c r="BH355" i="3"/>
  <c r="AZ355" i="3"/>
  <c r="AR355" i="3"/>
  <c r="AJ355" i="3"/>
  <c r="AB355" i="3"/>
  <c r="T355" i="3"/>
  <c r="BI355" i="3"/>
  <c r="BA355" i="3"/>
  <c r="AS355" i="3"/>
  <c r="AK355" i="3"/>
  <c r="AC355" i="3"/>
  <c r="U355" i="3"/>
  <c r="M355" i="3"/>
  <c r="BF363" i="3"/>
  <c r="AX363" i="3"/>
  <c r="AP363" i="3"/>
  <c r="AH363" i="3"/>
  <c r="Z363" i="3"/>
  <c r="R363" i="3"/>
  <c r="BG363" i="3"/>
  <c r="AY363" i="3"/>
  <c r="AQ363" i="3"/>
  <c r="AI363" i="3"/>
  <c r="AA363" i="3"/>
  <c r="S363" i="3"/>
  <c r="BH364" i="3"/>
  <c r="AZ364" i="3"/>
  <c r="AR364" i="3"/>
  <c r="AJ364" i="3"/>
  <c r="AB364" i="3"/>
  <c r="T364" i="3"/>
  <c r="BI364" i="3"/>
  <c r="BA364" i="3"/>
  <c r="AS364" i="3"/>
  <c r="AK364" i="3"/>
  <c r="AC364" i="3"/>
  <c r="U364" i="3"/>
  <c r="M364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BL420" i="3"/>
  <c r="BJ420" i="3"/>
  <c r="BL421" i="3"/>
  <c r="BN422" i="3"/>
  <c r="BJ423" i="3"/>
  <c r="BL424" i="3"/>
  <c r="BJ424" i="3"/>
  <c r="BH292" i="3"/>
  <c r="AZ292" i="3"/>
  <c r="AR292" i="3"/>
  <c r="AJ292" i="3"/>
  <c r="AB292" i="3"/>
  <c r="T292" i="3"/>
  <c r="BI292" i="3"/>
  <c r="BA292" i="3"/>
  <c r="AS292" i="3"/>
  <c r="AK292" i="3"/>
  <c r="AC292" i="3"/>
  <c r="U292" i="3"/>
  <c r="M292" i="3"/>
  <c r="BF294" i="3"/>
  <c r="AX294" i="3"/>
  <c r="AP294" i="3"/>
  <c r="AH294" i="3"/>
  <c r="Z294" i="3"/>
  <c r="R294" i="3"/>
  <c r="BG294" i="3"/>
  <c r="AY294" i="3"/>
  <c r="AQ294" i="3"/>
  <c r="AI294" i="3"/>
  <c r="AA294" i="3"/>
  <c r="S294" i="3"/>
  <c r="M371" i="3"/>
  <c r="O371" i="3"/>
  <c r="Q371" i="3"/>
  <c r="S371" i="3"/>
  <c r="U371" i="3"/>
  <c r="W371" i="3"/>
  <c r="Y371" i="3"/>
  <c r="AA371" i="3"/>
  <c r="AC371" i="3"/>
  <c r="AE371" i="3"/>
  <c r="AG371" i="3"/>
  <c r="AI371" i="3"/>
  <c r="AK371" i="3"/>
  <c r="AM371" i="3"/>
  <c r="AO371" i="3"/>
  <c r="AQ371" i="3"/>
  <c r="AS371" i="3"/>
  <c r="AU371" i="3"/>
  <c r="AW371" i="3"/>
  <c r="AY371" i="3"/>
  <c r="BA371" i="3"/>
  <c r="BC371" i="3"/>
  <c r="BE371" i="3"/>
  <c r="BG371" i="3"/>
  <c r="BI371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N378" i="3"/>
  <c r="P378" i="3"/>
  <c r="R378" i="3"/>
  <c r="T378" i="3"/>
  <c r="V378" i="3"/>
  <c r="X378" i="3"/>
  <c r="Z378" i="3"/>
  <c r="AB378" i="3"/>
  <c r="AD378" i="3"/>
  <c r="AF378" i="3"/>
  <c r="AH378" i="3"/>
  <c r="AJ378" i="3"/>
  <c r="AL378" i="3"/>
  <c r="AN378" i="3"/>
  <c r="AP378" i="3"/>
  <c r="AR378" i="3"/>
  <c r="AT378" i="3"/>
  <c r="AV378" i="3"/>
  <c r="AX378" i="3"/>
  <c r="AZ378" i="3"/>
  <c r="BB378" i="3"/>
  <c r="BD378" i="3"/>
  <c r="BF378" i="3"/>
  <c r="BH378" i="3"/>
  <c r="M378" i="3"/>
  <c r="O378" i="3"/>
  <c r="Q378" i="3"/>
  <c r="S378" i="3"/>
  <c r="U378" i="3"/>
  <c r="W378" i="3"/>
  <c r="Y378" i="3"/>
  <c r="AA378" i="3"/>
  <c r="AC378" i="3"/>
  <c r="AE378" i="3"/>
  <c r="AG378" i="3"/>
  <c r="AI378" i="3"/>
  <c r="AK378" i="3"/>
  <c r="AM378" i="3"/>
  <c r="AO378" i="3"/>
  <c r="AQ378" i="3"/>
  <c r="AS378" i="3"/>
  <c r="AU378" i="3"/>
  <c r="AW378" i="3"/>
  <c r="AY378" i="3"/>
  <c r="BA378" i="3"/>
  <c r="BC378" i="3"/>
  <c r="BE378" i="3"/>
  <c r="BG378" i="3"/>
  <c r="BI378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M377" i="3"/>
  <c r="O377" i="3"/>
  <c r="Q377" i="3"/>
  <c r="S377" i="3"/>
  <c r="U377" i="3"/>
  <c r="W377" i="3"/>
  <c r="Y377" i="3"/>
  <c r="AA377" i="3"/>
  <c r="AC377" i="3"/>
  <c r="AE377" i="3"/>
  <c r="AG377" i="3"/>
  <c r="AI377" i="3"/>
  <c r="AK377" i="3"/>
  <c r="AM377" i="3"/>
  <c r="AO377" i="3"/>
  <c r="AQ377" i="3"/>
  <c r="AS377" i="3"/>
  <c r="AU377" i="3"/>
  <c r="AW377" i="3"/>
  <c r="AY377" i="3"/>
  <c r="BA377" i="3"/>
  <c r="BC377" i="3"/>
  <c r="BE377" i="3"/>
  <c r="BG377" i="3"/>
  <c r="BI377" i="3"/>
  <c r="BN420" i="3"/>
  <c r="BM422" i="3"/>
  <c r="BK428" i="3"/>
  <c r="BM428" i="3"/>
  <c r="BK432" i="3"/>
  <c r="BM432" i="3"/>
  <c r="BK436" i="3"/>
  <c r="BM436" i="3"/>
  <c r="BJ288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G296" i="3"/>
  <c r="BC296" i="3"/>
  <c r="AY296" i="3"/>
  <c r="AU296" i="3"/>
  <c r="AQ296" i="3"/>
  <c r="AM296" i="3"/>
  <c r="AI296" i="3"/>
  <c r="AE296" i="3"/>
  <c r="AA296" i="3"/>
  <c r="W296" i="3"/>
  <c r="S296" i="3"/>
  <c r="N297" i="3"/>
  <c r="P297" i="3"/>
  <c r="R297" i="3"/>
  <c r="T297" i="3"/>
  <c r="V297" i="3"/>
  <c r="X297" i="3"/>
  <c r="Z297" i="3"/>
  <c r="AB297" i="3"/>
  <c r="AD297" i="3"/>
  <c r="AF297" i="3"/>
  <c r="AH297" i="3"/>
  <c r="AJ297" i="3"/>
  <c r="AL297" i="3"/>
  <c r="AN297" i="3"/>
  <c r="AP297" i="3"/>
  <c r="AR297" i="3"/>
  <c r="AT297" i="3"/>
  <c r="AV297" i="3"/>
  <c r="AX297" i="3"/>
  <c r="AZ297" i="3"/>
  <c r="BB297" i="3"/>
  <c r="BD297" i="3"/>
  <c r="BF297" i="3"/>
  <c r="BH297" i="3"/>
  <c r="M297" i="3"/>
  <c r="O297" i="3"/>
  <c r="Q297" i="3"/>
  <c r="S297" i="3"/>
  <c r="U297" i="3"/>
  <c r="W297" i="3"/>
  <c r="Y297" i="3"/>
  <c r="AA297" i="3"/>
  <c r="AC297" i="3"/>
  <c r="AE297" i="3"/>
  <c r="AG297" i="3"/>
  <c r="AI297" i="3"/>
  <c r="AK297" i="3"/>
  <c r="AM297" i="3"/>
  <c r="AO297" i="3"/>
  <c r="AQ297" i="3"/>
  <c r="AS297" i="3"/>
  <c r="AU297" i="3"/>
  <c r="AW297" i="3"/>
  <c r="AY297" i="3"/>
  <c r="BA297" i="3"/>
  <c r="BC297" i="3"/>
  <c r="BE297" i="3"/>
  <c r="BG297" i="3"/>
  <c r="BI297" i="3"/>
  <c r="M298" i="3"/>
  <c r="O298" i="3"/>
  <c r="Q298" i="3"/>
  <c r="S298" i="3"/>
  <c r="U298" i="3"/>
  <c r="W298" i="3"/>
  <c r="Y298" i="3"/>
  <c r="AA298" i="3"/>
  <c r="AC298" i="3"/>
  <c r="AE298" i="3"/>
  <c r="AG298" i="3"/>
  <c r="AI298" i="3"/>
  <c r="AK298" i="3"/>
  <c r="AM298" i="3"/>
  <c r="AO298" i="3"/>
  <c r="AQ298" i="3"/>
  <c r="AS298" i="3"/>
  <c r="AU298" i="3"/>
  <c r="AW298" i="3"/>
  <c r="AY298" i="3"/>
  <c r="BA298" i="3"/>
  <c r="BC298" i="3"/>
  <c r="BE298" i="3"/>
  <c r="BG298" i="3"/>
  <c r="BI298" i="3"/>
  <c r="N298" i="3"/>
  <c r="P298" i="3"/>
  <c r="R298" i="3"/>
  <c r="T298" i="3"/>
  <c r="V298" i="3"/>
  <c r="X298" i="3"/>
  <c r="Z298" i="3"/>
  <c r="AB298" i="3"/>
  <c r="AD298" i="3"/>
  <c r="AF298" i="3"/>
  <c r="AH298" i="3"/>
  <c r="AJ298" i="3"/>
  <c r="AL298" i="3"/>
  <c r="AN298" i="3"/>
  <c r="AP298" i="3"/>
  <c r="AR298" i="3"/>
  <c r="AT298" i="3"/>
  <c r="AV298" i="3"/>
  <c r="AX298" i="3"/>
  <c r="AZ298" i="3"/>
  <c r="BB298" i="3"/>
  <c r="BD298" i="3"/>
  <c r="BF298" i="3"/>
  <c r="BH298" i="3"/>
  <c r="N303" i="3"/>
  <c r="P303" i="3"/>
  <c r="R303" i="3"/>
  <c r="T303" i="3"/>
  <c r="V303" i="3"/>
  <c r="X303" i="3"/>
  <c r="Z303" i="3"/>
  <c r="AB303" i="3"/>
  <c r="AD303" i="3"/>
  <c r="AF303" i="3"/>
  <c r="AH303" i="3"/>
  <c r="AJ303" i="3"/>
  <c r="AL303" i="3"/>
  <c r="AN303" i="3"/>
  <c r="AP303" i="3"/>
  <c r="AR303" i="3"/>
  <c r="AT303" i="3"/>
  <c r="AV303" i="3"/>
  <c r="AX303" i="3"/>
  <c r="AZ303" i="3"/>
  <c r="BB303" i="3"/>
  <c r="BD303" i="3"/>
  <c r="BF303" i="3"/>
  <c r="BH303" i="3"/>
  <c r="M303" i="3"/>
  <c r="O303" i="3"/>
  <c r="Q303" i="3"/>
  <c r="S303" i="3"/>
  <c r="U303" i="3"/>
  <c r="W303" i="3"/>
  <c r="Y303" i="3"/>
  <c r="AA303" i="3"/>
  <c r="AC303" i="3"/>
  <c r="AE303" i="3"/>
  <c r="AG303" i="3"/>
  <c r="AI303" i="3"/>
  <c r="AK303" i="3"/>
  <c r="AM303" i="3"/>
  <c r="AO303" i="3"/>
  <c r="AQ303" i="3"/>
  <c r="AS303" i="3"/>
  <c r="AU303" i="3"/>
  <c r="AW303" i="3"/>
  <c r="AY303" i="3"/>
  <c r="BA303" i="3"/>
  <c r="BC303" i="3"/>
  <c r="BE303" i="3"/>
  <c r="BG303" i="3"/>
  <c r="BI303" i="3"/>
  <c r="M305" i="3"/>
  <c r="O305" i="3"/>
  <c r="Q305" i="3"/>
  <c r="S305" i="3"/>
  <c r="U305" i="3"/>
  <c r="W305" i="3"/>
  <c r="Y305" i="3"/>
  <c r="AA305" i="3"/>
  <c r="AC305" i="3"/>
  <c r="AE305" i="3"/>
  <c r="AG305" i="3"/>
  <c r="AI305" i="3"/>
  <c r="AK305" i="3"/>
  <c r="AM305" i="3"/>
  <c r="AO305" i="3"/>
  <c r="AQ305" i="3"/>
  <c r="AS305" i="3"/>
  <c r="AU305" i="3"/>
  <c r="AW305" i="3"/>
  <c r="AY305" i="3"/>
  <c r="BA305" i="3"/>
  <c r="BC305" i="3"/>
  <c r="BE305" i="3"/>
  <c r="BG305" i="3"/>
  <c r="BI305" i="3"/>
  <c r="N305" i="3"/>
  <c r="P305" i="3"/>
  <c r="R305" i="3"/>
  <c r="T305" i="3"/>
  <c r="V305" i="3"/>
  <c r="X305" i="3"/>
  <c r="Z305" i="3"/>
  <c r="AB305" i="3"/>
  <c r="AD305" i="3"/>
  <c r="AF305" i="3"/>
  <c r="AH305" i="3"/>
  <c r="AJ305" i="3"/>
  <c r="AL305" i="3"/>
  <c r="AN305" i="3"/>
  <c r="AP305" i="3"/>
  <c r="AR305" i="3"/>
  <c r="AT305" i="3"/>
  <c r="AV305" i="3"/>
  <c r="AX305" i="3"/>
  <c r="AZ305" i="3"/>
  <c r="BB305" i="3"/>
  <c r="BD305" i="3"/>
  <c r="BF305" i="3"/>
  <c r="BH305" i="3"/>
  <c r="N306" i="3"/>
  <c r="P306" i="3"/>
  <c r="R306" i="3"/>
  <c r="T306" i="3"/>
  <c r="V306" i="3"/>
  <c r="X306" i="3"/>
  <c r="Z306" i="3"/>
  <c r="AB306" i="3"/>
  <c r="AD306" i="3"/>
  <c r="AF306" i="3"/>
  <c r="AH306" i="3"/>
  <c r="AJ306" i="3"/>
  <c r="AL306" i="3"/>
  <c r="AN306" i="3"/>
  <c r="AP306" i="3"/>
  <c r="AR306" i="3"/>
  <c r="AT306" i="3"/>
  <c r="AV306" i="3"/>
  <c r="AX306" i="3"/>
  <c r="AZ306" i="3"/>
  <c r="BB306" i="3"/>
  <c r="BD306" i="3"/>
  <c r="BF306" i="3"/>
  <c r="BH306" i="3"/>
  <c r="M306" i="3"/>
  <c r="O306" i="3"/>
  <c r="Q306" i="3"/>
  <c r="S306" i="3"/>
  <c r="U306" i="3"/>
  <c r="W306" i="3"/>
  <c r="Y306" i="3"/>
  <c r="AA306" i="3"/>
  <c r="AC306" i="3"/>
  <c r="AE306" i="3"/>
  <c r="AG306" i="3"/>
  <c r="AI306" i="3"/>
  <c r="AK306" i="3"/>
  <c r="AM306" i="3"/>
  <c r="AO306" i="3"/>
  <c r="AQ306" i="3"/>
  <c r="AS306" i="3"/>
  <c r="AU306" i="3"/>
  <c r="AW306" i="3"/>
  <c r="AY306" i="3"/>
  <c r="BA306" i="3"/>
  <c r="BC306" i="3"/>
  <c r="BE306" i="3"/>
  <c r="BG306" i="3"/>
  <c r="BI306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M329" i="3"/>
  <c r="O329" i="3"/>
  <c r="Q329" i="3"/>
  <c r="S329" i="3"/>
  <c r="U329" i="3"/>
  <c r="W329" i="3"/>
  <c r="Y329" i="3"/>
  <c r="AA329" i="3"/>
  <c r="AC329" i="3"/>
  <c r="AE329" i="3"/>
  <c r="AG329" i="3"/>
  <c r="AI329" i="3"/>
  <c r="AK329" i="3"/>
  <c r="AM329" i="3"/>
  <c r="AO329" i="3"/>
  <c r="AQ329" i="3"/>
  <c r="AS329" i="3"/>
  <c r="AU329" i="3"/>
  <c r="AW329" i="3"/>
  <c r="AY329" i="3"/>
  <c r="BA329" i="3"/>
  <c r="BC329" i="3"/>
  <c r="BE329" i="3"/>
  <c r="BG329" i="3"/>
  <c r="BI329" i="3"/>
  <c r="N329" i="3"/>
  <c r="P329" i="3"/>
  <c r="R329" i="3"/>
  <c r="T329" i="3"/>
  <c r="V329" i="3"/>
  <c r="X329" i="3"/>
  <c r="Z329" i="3"/>
  <c r="AB329" i="3"/>
  <c r="AD329" i="3"/>
  <c r="AF329" i="3"/>
  <c r="AH329" i="3"/>
  <c r="AJ329" i="3"/>
  <c r="AL329" i="3"/>
  <c r="AN329" i="3"/>
  <c r="AP329" i="3"/>
  <c r="AR329" i="3"/>
  <c r="AT329" i="3"/>
  <c r="AV329" i="3"/>
  <c r="AX329" i="3"/>
  <c r="AZ329" i="3"/>
  <c r="BB329" i="3"/>
  <c r="BD329" i="3"/>
  <c r="BF329" i="3"/>
  <c r="BH329" i="3"/>
  <c r="N330" i="3"/>
  <c r="P330" i="3"/>
  <c r="R330" i="3"/>
  <c r="T330" i="3"/>
  <c r="V330" i="3"/>
  <c r="X330" i="3"/>
  <c r="Z330" i="3"/>
  <c r="AB330" i="3"/>
  <c r="AD330" i="3"/>
  <c r="AF330" i="3"/>
  <c r="AH330" i="3"/>
  <c r="AJ330" i="3"/>
  <c r="AL330" i="3"/>
  <c r="AN330" i="3"/>
  <c r="AP330" i="3"/>
  <c r="AR330" i="3"/>
  <c r="AT330" i="3"/>
  <c r="AV330" i="3"/>
  <c r="AX330" i="3"/>
  <c r="AZ330" i="3"/>
  <c r="BB330" i="3"/>
  <c r="BD330" i="3"/>
  <c r="BF330" i="3"/>
  <c r="BH330" i="3"/>
  <c r="M330" i="3"/>
  <c r="O330" i="3"/>
  <c r="Q330" i="3"/>
  <c r="S330" i="3"/>
  <c r="U330" i="3"/>
  <c r="W330" i="3"/>
  <c r="Y330" i="3"/>
  <c r="AA330" i="3"/>
  <c r="AC330" i="3"/>
  <c r="AE330" i="3"/>
  <c r="AG330" i="3"/>
  <c r="AI330" i="3"/>
  <c r="AK330" i="3"/>
  <c r="AM330" i="3"/>
  <c r="AO330" i="3"/>
  <c r="AQ330" i="3"/>
  <c r="AS330" i="3"/>
  <c r="AU330" i="3"/>
  <c r="AW330" i="3"/>
  <c r="AY330" i="3"/>
  <c r="BA330" i="3"/>
  <c r="BC330" i="3"/>
  <c r="BE330" i="3"/>
  <c r="BG330" i="3"/>
  <c r="BI330" i="3"/>
  <c r="BK335" i="3"/>
  <c r="N337" i="3"/>
  <c r="P337" i="3"/>
  <c r="R337" i="3"/>
  <c r="T337" i="3"/>
  <c r="V337" i="3"/>
  <c r="X337" i="3"/>
  <c r="Z337" i="3"/>
  <c r="AB337" i="3"/>
  <c r="AD337" i="3"/>
  <c r="AF337" i="3"/>
  <c r="AH337" i="3"/>
  <c r="AJ337" i="3"/>
  <c r="AL337" i="3"/>
  <c r="AN337" i="3"/>
  <c r="AP337" i="3"/>
  <c r="AR337" i="3"/>
  <c r="AT337" i="3"/>
  <c r="AV337" i="3"/>
  <c r="AX337" i="3"/>
  <c r="AZ337" i="3"/>
  <c r="BB337" i="3"/>
  <c r="BD337" i="3"/>
  <c r="BF337" i="3"/>
  <c r="BH337" i="3"/>
  <c r="M337" i="3"/>
  <c r="O337" i="3"/>
  <c r="Q337" i="3"/>
  <c r="S337" i="3"/>
  <c r="U337" i="3"/>
  <c r="W337" i="3"/>
  <c r="Y337" i="3"/>
  <c r="AA337" i="3"/>
  <c r="AC337" i="3"/>
  <c r="AE337" i="3"/>
  <c r="AG337" i="3"/>
  <c r="AI337" i="3"/>
  <c r="AK337" i="3"/>
  <c r="AM337" i="3"/>
  <c r="AO337" i="3"/>
  <c r="AQ337" i="3"/>
  <c r="AS337" i="3"/>
  <c r="AU337" i="3"/>
  <c r="AW337" i="3"/>
  <c r="AY337" i="3"/>
  <c r="BA337" i="3"/>
  <c r="BC337" i="3"/>
  <c r="BE337" i="3"/>
  <c r="BG337" i="3"/>
  <c r="BI337" i="3"/>
  <c r="N338" i="3"/>
  <c r="P338" i="3"/>
  <c r="R338" i="3"/>
  <c r="T338" i="3"/>
  <c r="V338" i="3"/>
  <c r="X338" i="3"/>
  <c r="Z338" i="3"/>
  <c r="AB338" i="3"/>
  <c r="AD338" i="3"/>
  <c r="AF338" i="3"/>
  <c r="AH338" i="3"/>
  <c r="AJ338" i="3"/>
  <c r="AL338" i="3"/>
  <c r="AN338" i="3"/>
  <c r="AP338" i="3"/>
  <c r="AR338" i="3"/>
  <c r="AT338" i="3"/>
  <c r="AV338" i="3"/>
  <c r="AX338" i="3"/>
  <c r="AZ338" i="3"/>
  <c r="BB338" i="3"/>
  <c r="BD338" i="3"/>
  <c r="BF338" i="3"/>
  <c r="BH338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AS338" i="3"/>
  <c r="AU338" i="3"/>
  <c r="AW338" i="3"/>
  <c r="AY338" i="3"/>
  <c r="BA338" i="3"/>
  <c r="BC338" i="3"/>
  <c r="BE338" i="3"/>
  <c r="BG338" i="3"/>
  <c r="BI338" i="3"/>
  <c r="BK343" i="3"/>
  <c r="N345" i="3"/>
  <c r="P345" i="3"/>
  <c r="R345" i="3"/>
  <c r="T345" i="3"/>
  <c r="V345" i="3"/>
  <c r="X345" i="3"/>
  <c r="Z345" i="3"/>
  <c r="AB345" i="3"/>
  <c r="AD345" i="3"/>
  <c r="AF345" i="3"/>
  <c r="AH345" i="3"/>
  <c r="AJ345" i="3"/>
  <c r="AL345" i="3"/>
  <c r="AN345" i="3"/>
  <c r="AP345" i="3"/>
  <c r="AR345" i="3"/>
  <c r="AT345" i="3"/>
  <c r="AV345" i="3"/>
  <c r="AX345" i="3"/>
  <c r="AZ345" i="3"/>
  <c r="BB345" i="3"/>
  <c r="BD345" i="3"/>
  <c r="BF345" i="3"/>
  <c r="BH345" i="3"/>
  <c r="M345" i="3"/>
  <c r="O345" i="3"/>
  <c r="Q345" i="3"/>
  <c r="S345" i="3"/>
  <c r="U345" i="3"/>
  <c r="W345" i="3"/>
  <c r="Y345" i="3"/>
  <c r="AA345" i="3"/>
  <c r="AC345" i="3"/>
  <c r="AE345" i="3"/>
  <c r="AG345" i="3"/>
  <c r="AI345" i="3"/>
  <c r="AK345" i="3"/>
  <c r="AM345" i="3"/>
  <c r="AO345" i="3"/>
  <c r="AQ345" i="3"/>
  <c r="AS345" i="3"/>
  <c r="AU345" i="3"/>
  <c r="AW345" i="3"/>
  <c r="AY345" i="3"/>
  <c r="BA345" i="3"/>
  <c r="BC345" i="3"/>
  <c r="BE345" i="3"/>
  <c r="BG345" i="3"/>
  <c r="BI345" i="3"/>
  <c r="N346" i="3"/>
  <c r="P346" i="3"/>
  <c r="R346" i="3"/>
  <c r="T346" i="3"/>
  <c r="V346" i="3"/>
  <c r="X346" i="3"/>
  <c r="Z346" i="3"/>
  <c r="AB346" i="3"/>
  <c r="AD346" i="3"/>
  <c r="AF346" i="3"/>
  <c r="AH346" i="3"/>
  <c r="AJ346" i="3"/>
  <c r="AL346" i="3"/>
  <c r="AN346" i="3"/>
  <c r="AP346" i="3"/>
  <c r="AR346" i="3"/>
  <c r="AT346" i="3"/>
  <c r="AV346" i="3"/>
  <c r="AX346" i="3"/>
  <c r="AZ346" i="3"/>
  <c r="BB346" i="3"/>
  <c r="BD346" i="3"/>
  <c r="BF346" i="3"/>
  <c r="BH346" i="3"/>
  <c r="M346" i="3"/>
  <c r="O346" i="3"/>
  <c r="Q346" i="3"/>
  <c r="S346" i="3"/>
  <c r="U346" i="3"/>
  <c r="W346" i="3"/>
  <c r="Y346" i="3"/>
  <c r="AA346" i="3"/>
  <c r="AC346" i="3"/>
  <c r="AE346" i="3"/>
  <c r="AG346" i="3"/>
  <c r="AI346" i="3"/>
  <c r="AK346" i="3"/>
  <c r="AM346" i="3"/>
  <c r="AO346" i="3"/>
  <c r="AQ346" i="3"/>
  <c r="AS346" i="3"/>
  <c r="AU346" i="3"/>
  <c r="AW346" i="3"/>
  <c r="AY346" i="3"/>
  <c r="BA346" i="3"/>
  <c r="BC346" i="3"/>
  <c r="BE346" i="3"/>
  <c r="BG346" i="3"/>
  <c r="BI346" i="3"/>
  <c r="N353" i="3"/>
  <c r="P353" i="3"/>
  <c r="R353" i="3"/>
  <c r="T353" i="3"/>
  <c r="V353" i="3"/>
  <c r="X353" i="3"/>
  <c r="Z353" i="3"/>
  <c r="AB353" i="3"/>
  <c r="AD353" i="3"/>
  <c r="AF353" i="3"/>
  <c r="AH353" i="3"/>
  <c r="AJ353" i="3"/>
  <c r="AL353" i="3"/>
  <c r="AN353" i="3"/>
  <c r="AP353" i="3"/>
  <c r="AR353" i="3"/>
  <c r="AT353" i="3"/>
  <c r="AV353" i="3"/>
  <c r="AX353" i="3"/>
  <c r="AZ353" i="3"/>
  <c r="BB353" i="3"/>
  <c r="BD353" i="3"/>
  <c r="BF353" i="3"/>
  <c r="BH353" i="3"/>
  <c r="M353" i="3"/>
  <c r="O353" i="3"/>
  <c r="Q353" i="3"/>
  <c r="S353" i="3"/>
  <c r="U353" i="3"/>
  <c r="W353" i="3"/>
  <c r="Y353" i="3"/>
  <c r="AA353" i="3"/>
  <c r="AC353" i="3"/>
  <c r="AE353" i="3"/>
  <c r="AG353" i="3"/>
  <c r="AI353" i="3"/>
  <c r="AK353" i="3"/>
  <c r="AM353" i="3"/>
  <c r="AO353" i="3"/>
  <c r="AQ353" i="3"/>
  <c r="AS353" i="3"/>
  <c r="AU353" i="3"/>
  <c r="AW353" i="3"/>
  <c r="AY353" i="3"/>
  <c r="BA353" i="3"/>
  <c r="BC353" i="3"/>
  <c r="BE353" i="3"/>
  <c r="BG353" i="3"/>
  <c r="BI353" i="3"/>
  <c r="N354" i="3"/>
  <c r="P354" i="3"/>
  <c r="R354" i="3"/>
  <c r="T354" i="3"/>
  <c r="V354" i="3"/>
  <c r="X354" i="3"/>
  <c r="Z354" i="3"/>
  <c r="AB354" i="3"/>
  <c r="AD354" i="3"/>
  <c r="AF354" i="3"/>
  <c r="AH354" i="3"/>
  <c r="AJ354" i="3"/>
  <c r="AL354" i="3"/>
  <c r="AN354" i="3"/>
  <c r="AP354" i="3"/>
  <c r="AR354" i="3"/>
  <c r="AT354" i="3"/>
  <c r="AV354" i="3"/>
  <c r="AX354" i="3"/>
  <c r="AZ354" i="3"/>
  <c r="BB354" i="3"/>
  <c r="BD354" i="3"/>
  <c r="BF354" i="3"/>
  <c r="BH354" i="3"/>
  <c r="M354" i="3"/>
  <c r="O354" i="3"/>
  <c r="Q354" i="3"/>
  <c r="S354" i="3"/>
  <c r="U354" i="3"/>
  <c r="W354" i="3"/>
  <c r="Y354" i="3"/>
  <c r="AA354" i="3"/>
  <c r="AC354" i="3"/>
  <c r="AE354" i="3"/>
  <c r="AG354" i="3"/>
  <c r="AI354" i="3"/>
  <c r="AK354" i="3"/>
  <c r="AM354" i="3"/>
  <c r="AO354" i="3"/>
  <c r="AQ354" i="3"/>
  <c r="AS354" i="3"/>
  <c r="AU354" i="3"/>
  <c r="AW354" i="3"/>
  <c r="AY354" i="3"/>
  <c r="BA354" i="3"/>
  <c r="BC354" i="3"/>
  <c r="BE354" i="3"/>
  <c r="BG354" i="3"/>
  <c r="BI354" i="3"/>
  <c r="M359" i="3"/>
  <c r="O359" i="3"/>
  <c r="Q359" i="3"/>
  <c r="S359" i="3"/>
  <c r="U359" i="3"/>
  <c r="W359" i="3"/>
  <c r="Y359" i="3"/>
  <c r="AA359" i="3"/>
  <c r="AC359" i="3"/>
  <c r="AE359" i="3"/>
  <c r="AG359" i="3"/>
  <c r="AI359" i="3"/>
  <c r="AK359" i="3"/>
  <c r="AM359" i="3"/>
  <c r="AO359" i="3"/>
  <c r="AQ359" i="3"/>
  <c r="AS359" i="3"/>
  <c r="AU359" i="3"/>
  <c r="AW359" i="3"/>
  <c r="AY359" i="3"/>
  <c r="BA359" i="3"/>
  <c r="BC359" i="3"/>
  <c r="BE359" i="3"/>
  <c r="BG359" i="3"/>
  <c r="BI3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N361" i="3"/>
  <c r="P361" i="3"/>
  <c r="R361" i="3"/>
  <c r="T361" i="3"/>
  <c r="V361" i="3"/>
  <c r="X361" i="3"/>
  <c r="Z361" i="3"/>
  <c r="AB361" i="3"/>
  <c r="AD361" i="3"/>
  <c r="AF361" i="3"/>
  <c r="AH361" i="3"/>
  <c r="AJ361" i="3"/>
  <c r="AL361" i="3"/>
  <c r="AN361" i="3"/>
  <c r="AP361" i="3"/>
  <c r="AR361" i="3"/>
  <c r="AT361" i="3"/>
  <c r="AV361" i="3"/>
  <c r="AX361" i="3"/>
  <c r="AZ361" i="3"/>
  <c r="BB361" i="3"/>
  <c r="BD361" i="3"/>
  <c r="BF361" i="3"/>
  <c r="BH361" i="3"/>
  <c r="M361" i="3"/>
  <c r="O361" i="3"/>
  <c r="Q361" i="3"/>
  <c r="S361" i="3"/>
  <c r="U361" i="3"/>
  <c r="W361" i="3"/>
  <c r="Y361" i="3"/>
  <c r="AA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N362" i="3"/>
  <c r="P362" i="3"/>
  <c r="R362" i="3"/>
  <c r="T362" i="3"/>
  <c r="V362" i="3"/>
  <c r="X362" i="3"/>
  <c r="Z362" i="3"/>
  <c r="AB362" i="3"/>
  <c r="AD362" i="3"/>
  <c r="AF362" i="3"/>
  <c r="AH362" i="3"/>
  <c r="AJ362" i="3"/>
  <c r="AL362" i="3"/>
  <c r="AN362" i="3"/>
  <c r="AP362" i="3"/>
  <c r="AR362" i="3"/>
  <c r="AT362" i="3"/>
  <c r="AV362" i="3"/>
  <c r="AX362" i="3"/>
  <c r="AZ362" i="3"/>
  <c r="BB362" i="3"/>
  <c r="BD362" i="3"/>
  <c r="BF362" i="3"/>
  <c r="BH362" i="3"/>
  <c r="M362" i="3"/>
  <c r="O362" i="3"/>
  <c r="Q362" i="3"/>
  <c r="S362" i="3"/>
  <c r="U362" i="3"/>
  <c r="W362" i="3"/>
  <c r="Y362" i="3"/>
  <c r="AA362" i="3"/>
  <c r="AC362" i="3"/>
  <c r="AE362" i="3"/>
  <c r="AG362" i="3"/>
  <c r="AI362" i="3"/>
  <c r="AK362" i="3"/>
  <c r="AM362" i="3"/>
  <c r="AO362" i="3"/>
  <c r="AQ362" i="3"/>
  <c r="AS362" i="3"/>
  <c r="AU362" i="3"/>
  <c r="AW362" i="3"/>
  <c r="AY362" i="3"/>
  <c r="BA362" i="3"/>
  <c r="BC362" i="3"/>
  <c r="BE362" i="3"/>
  <c r="BG362" i="3"/>
  <c r="BI362" i="3"/>
  <c r="N368" i="3"/>
  <c r="P368" i="3"/>
  <c r="R368" i="3"/>
  <c r="T368" i="3"/>
  <c r="V368" i="3"/>
  <c r="X368" i="3"/>
  <c r="Z368" i="3"/>
  <c r="AB368" i="3"/>
  <c r="AD368" i="3"/>
  <c r="AF368" i="3"/>
  <c r="AH368" i="3"/>
  <c r="AJ368" i="3"/>
  <c r="AL368" i="3"/>
  <c r="AN368" i="3"/>
  <c r="AP368" i="3"/>
  <c r="AR368" i="3"/>
  <c r="AT368" i="3"/>
  <c r="AV368" i="3"/>
  <c r="AX368" i="3"/>
  <c r="AZ368" i="3"/>
  <c r="BB368" i="3"/>
  <c r="BD368" i="3"/>
  <c r="BF368" i="3"/>
  <c r="BH368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76" i="3"/>
  <c r="P376" i="3"/>
  <c r="R376" i="3"/>
  <c r="T376" i="3"/>
  <c r="V376" i="3"/>
  <c r="X376" i="3"/>
  <c r="Z376" i="3"/>
  <c r="AB376" i="3"/>
  <c r="AD376" i="3"/>
  <c r="AF376" i="3"/>
  <c r="AH376" i="3"/>
  <c r="AJ376" i="3"/>
  <c r="AL376" i="3"/>
  <c r="AN376" i="3"/>
  <c r="AP376" i="3"/>
  <c r="AR376" i="3"/>
  <c r="AT376" i="3"/>
  <c r="AV376" i="3"/>
  <c r="AX376" i="3"/>
  <c r="AZ376" i="3"/>
  <c r="BB376" i="3"/>
  <c r="BD376" i="3"/>
  <c r="BF376" i="3"/>
  <c r="BH376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M446" i="3"/>
  <c r="O446" i="3"/>
  <c r="Q446" i="3"/>
  <c r="S446" i="3"/>
  <c r="U446" i="3"/>
  <c r="W446" i="3"/>
  <c r="Y446" i="3"/>
  <c r="AA446" i="3"/>
  <c r="AC446" i="3"/>
  <c r="AE446" i="3"/>
  <c r="AG446" i="3"/>
  <c r="AI446" i="3"/>
  <c r="AK446" i="3"/>
  <c r="AM446" i="3"/>
  <c r="AO446" i="3"/>
  <c r="AQ446" i="3"/>
  <c r="AS446" i="3"/>
  <c r="AU446" i="3"/>
  <c r="AW446" i="3"/>
  <c r="AY446" i="3"/>
  <c r="BA446" i="3"/>
  <c r="BC446" i="3"/>
  <c r="BE446" i="3"/>
  <c r="BG446" i="3"/>
  <c r="BI446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M448" i="3"/>
  <c r="O448" i="3"/>
  <c r="Q448" i="3"/>
  <c r="S448" i="3"/>
  <c r="U448" i="3"/>
  <c r="W448" i="3"/>
  <c r="Y448" i="3"/>
  <c r="AA448" i="3"/>
  <c r="AC448" i="3"/>
  <c r="AE448" i="3"/>
  <c r="AG448" i="3"/>
  <c r="AI448" i="3"/>
  <c r="AK448" i="3"/>
  <c r="AM448" i="3"/>
  <c r="AO448" i="3"/>
  <c r="AQ448" i="3"/>
  <c r="AS448" i="3"/>
  <c r="AU448" i="3"/>
  <c r="AW448" i="3"/>
  <c r="AY448" i="3"/>
  <c r="BA448" i="3"/>
  <c r="BC448" i="3"/>
  <c r="BE448" i="3"/>
  <c r="BG448" i="3"/>
  <c r="BI448" i="3"/>
  <c r="N448" i="3"/>
  <c r="P448" i="3"/>
  <c r="R448" i="3"/>
  <c r="T448" i="3"/>
  <c r="V448" i="3"/>
  <c r="X448" i="3"/>
  <c r="Z448" i="3"/>
  <c r="AB448" i="3"/>
  <c r="AD448" i="3"/>
  <c r="AF448" i="3"/>
  <c r="AH448" i="3"/>
  <c r="AJ448" i="3"/>
  <c r="AL448" i="3"/>
  <c r="AN448" i="3"/>
  <c r="AP448" i="3"/>
  <c r="AR448" i="3"/>
  <c r="AT448" i="3"/>
  <c r="AV448" i="3"/>
  <c r="AX448" i="3"/>
  <c r="AZ448" i="3"/>
  <c r="BB448" i="3"/>
  <c r="BD448" i="3"/>
  <c r="BF448" i="3"/>
  <c r="BH448" i="3"/>
  <c r="M276" i="3"/>
  <c r="O276" i="3"/>
  <c r="Q276" i="3"/>
  <c r="S276" i="3"/>
  <c r="U276" i="3"/>
  <c r="W276" i="3"/>
  <c r="Y276" i="3"/>
  <c r="AA276" i="3"/>
  <c r="AC276" i="3"/>
  <c r="AE276" i="3"/>
  <c r="AG276" i="3"/>
  <c r="N276" i="3"/>
  <c r="R276" i="3"/>
  <c r="V276" i="3"/>
  <c r="Z276" i="3"/>
  <c r="AD276" i="3"/>
  <c r="AH276" i="3"/>
  <c r="AJ276" i="3"/>
  <c r="AL276" i="3"/>
  <c r="AN276" i="3"/>
  <c r="AP276" i="3"/>
  <c r="AR276" i="3"/>
  <c r="AT276" i="3"/>
  <c r="AV276" i="3"/>
  <c r="AX276" i="3"/>
  <c r="AZ276" i="3"/>
  <c r="BB276" i="3"/>
  <c r="BD276" i="3"/>
  <c r="BF276" i="3"/>
  <c r="BH276" i="3"/>
  <c r="T276" i="3"/>
  <c r="AB276" i="3"/>
  <c r="AI276" i="3"/>
  <c r="AM276" i="3"/>
  <c r="AQ276" i="3"/>
  <c r="AU276" i="3"/>
  <c r="AY276" i="3"/>
  <c r="BC276" i="3"/>
  <c r="BG276" i="3"/>
  <c r="P276" i="3"/>
  <c r="X276" i="3"/>
  <c r="AF276" i="3"/>
  <c r="AK276" i="3"/>
  <c r="AO276" i="3"/>
  <c r="AS276" i="3"/>
  <c r="AW276" i="3"/>
  <c r="BA276" i="3"/>
  <c r="BE276" i="3"/>
  <c r="BI276" i="3"/>
  <c r="N277" i="3"/>
  <c r="P277" i="3"/>
  <c r="R277" i="3"/>
  <c r="T277" i="3"/>
  <c r="V277" i="3"/>
  <c r="X277" i="3"/>
  <c r="Z277" i="3"/>
  <c r="AB277" i="3"/>
  <c r="AD277" i="3"/>
  <c r="AF277" i="3"/>
  <c r="AH277" i="3"/>
  <c r="AJ277" i="3"/>
  <c r="AL277" i="3"/>
  <c r="AN277" i="3"/>
  <c r="AP277" i="3"/>
  <c r="AR277" i="3"/>
  <c r="AT277" i="3"/>
  <c r="AV277" i="3"/>
  <c r="AX277" i="3"/>
  <c r="AZ277" i="3"/>
  <c r="BB277" i="3"/>
  <c r="BD277" i="3"/>
  <c r="BF277" i="3"/>
  <c r="BH277" i="3"/>
  <c r="M277" i="3"/>
  <c r="Q277" i="3"/>
  <c r="U277" i="3"/>
  <c r="Y277" i="3"/>
  <c r="AC277" i="3"/>
  <c r="AG277" i="3"/>
  <c r="AK277" i="3"/>
  <c r="AO277" i="3"/>
  <c r="AS277" i="3"/>
  <c r="AW277" i="3"/>
  <c r="BA277" i="3"/>
  <c r="BE277" i="3"/>
  <c r="BI277" i="3"/>
  <c r="O277" i="3"/>
  <c r="S277" i="3"/>
  <c r="W277" i="3"/>
  <c r="AA277" i="3"/>
  <c r="AE277" i="3"/>
  <c r="AI277" i="3"/>
  <c r="AM277" i="3"/>
  <c r="AQ277" i="3"/>
  <c r="AU277" i="3"/>
  <c r="AY277" i="3"/>
  <c r="BC277" i="3"/>
  <c r="BG277" i="3"/>
  <c r="N278" i="3"/>
  <c r="P278" i="3"/>
  <c r="R278" i="3"/>
  <c r="T278" i="3"/>
  <c r="V278" i="3"/>
  <c r="X278" i="3"/>
  <c r="Z278" i="3"/>
  <c r="AB278" i="3"/>
  <c r="AD278" i="3"/>
  <c r="AF278" i="3"/>
  <c r="AH278" i="3"/>
  <c r="AJ278" i="3"/>
  <c r="AL278" i="3"/>
  <c r="AN278" i="3"/>
  <c r="AP278" i="3"/>
  <c r="AR278" i="3"/>
  <c r="AT278" i="3"/>
  <c r="AV278" i="3"/>
  <c r="AX278" i="3"/>
  <c r="AZ278" i="3"/>
  <c r="BB278" i="3"/>
  <c r="BD278" i="3"/>
  <c r="BF278" i="3"/>
  <c r="BH278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N279" i="3"/>
  <c r="P279" i="3"/>
  <c r="R279" i="3"/>
  <c r="T279" i="3"/>
  <c r="V279" i="3"/>
  <c r="X279" i="3"/>
  <c r="Z279" i="3"/>
  <c r="AB279" i="3"/>
  <c r="AD279" i="3"/>
  <c r="AF279" i="3"/>
  <c r="AH279" i="3"/>
  <c r="AJ279" i="3"/>
  <c r="AL279" i="3"/>
  <c r="AN279" i="3"/>
  <c r="AP279" i="3"/>
  <c r="AR279" i="3"/>
  <c r="AT279" i="3"/>
  <c r="AV279" i="3"/>
  <c r="AX279" i="3"/>
  <c r="AZ279" i="3"/>
  <c r="BB279" i="3"/>
  <c r="BD279" i="3"/>
  <c r="BF279" i="3"/>
  <c r="BH279" i="3"/>
  <c r="M279" i="3"/>
  <c r="Q279" i="3"/>
  <c r="U279" i="3"/>
  <c r="Y279" i="3"/>
  <c r="AC279" i="3"/>
  <c r="AG279" i="3"/>
  <c r="AK279" i="3"/>
  <c r="AO279" i="3"/>
  <c r="AS279" i="3"/>
  <c r="AW279" i="3"/>
  <c r="BA279" i="3"/>
  <c r="BE279" i="3"/>
  <c r="BI279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N280" i="3"/>
  <c r="P280" i="3"/>
  <c r="R280" i="3"/>
  <c r="T280" i="3"/>
  <c r="V280" i="3"/>
  <c r="X280" i="3"/>
  <c r="Z280" i="3"/>
  <c r="AB280" i="3"/>
  <c r="AD280" i="3"/>
  <c r="AF280" i="3"/>
  <c r="AH280" i="3"/>
  <c r="AJ280" i="3"/>
  <c r="AL280" i="3"/>
  <c r="AN280" i="3"/>
  <c r="AP280" i="3"/>
  <c r="AR280" i="3"/>
  <c r="AT280" i="3"/>
  <c r="AV280" i="3"/>
  <c r="AX280" i="3"/>
  <c r="AZ280" i="3"/>
  <c r="BB280" i="3"/>
  <c r="BD280" i="3"/>
  <c r="BF280" i="3"/>
  <c r="BH280" i="3"/>
  <c r="O280" i="3"/>
  <c r="S280" i="3"/>
  <c r="W280" i="3"/>
  <c r="AA280" i="3"/>
  <c r="AE280" i="3"/>
  <c r="AI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AM280" i="3"/>
  <c r="AU280" i="3"/>
  <c r="BC280" i="3"/>
  <c r="AQ280" i="3"/>
  <c r="AY280" i="3"/>
  <c r="BG280" i="3"/>
  <c r="M281" i="3"/>
  <c r="O281" i="3"/>
  <c r="Q281" i="3"/>
  <c r="S281" i="3"/>
  <c r="U281" i="3"/>
  <c r="W281" i="3"/>
  <c r="Y281" i="3"/>
  <c r="AA281" i="3"/>
  <c r="AC281" i="3"/>
  <c r="AE281" i="3"/>
  <c r="AG281" i="3"/>
  <c r="AI281" i="3"/>
  <c r="AK281" i="3"/>
  <c r="N281" i="3"/>
  <c r="R281" i="3"/>
  <c r="V281" i="3"/>
  <c r="Z281" i="3"/>
  <c r="AD281" i="3"/>
  <c r="AH281" i="3"/>
  <c r="AL281" i="3"/>
  <c r="T281" i="3"/>
  <c r="AB281" i="3"/>
  <c r="AJ281" i="3"/>
  <c r="AN281" i="3"/>
  <c r="AP281" i="3"/>
  <c r="AR281" i="3"/>
  <c r="AT281" i="3"/>
  <c r="AV281" i="3"/>
  <c r="AX281" i="3"/>
  <c r="AZ281" i="3"/>
  <c r="BB281" i="3"/>
  <c r="BD281" i="3"/>
  <c r="BF281" i="3"/>
  <c r="BH281" i="3"/>
  <c r="P281" i="3"/>
  <c r="X281" i="3"/>
  <c r="AF281" i="3"/>
  <c r="AM281" i="3"/>
  <c r="AO281" i="3"/>
  <c r="AQ281" i="3"/>
  <c r="AS281" i="3"/>
  <c r="AU281" i="3"/>
  <c r="AW281" i="3"/>
  <c r="AY281" i="3"/>
  <c r="BA281" i="3"/>
  <c r="BC281" i="3"/>
  <c r="BE281" i="3"/>
  <c r="BG281" i="3"/>
  <c r="BI281" i="3"/>
  <c r="M282" i="3"/>
  <c r="O282" i="3"/>
  <c r="Q282" i="3"/>
  <c r="S282" i="3"/>
  <c r="U282" i="3"/>
  <c r="W282" i="3"/>
  <c r="Y282" i="3"/>
  <c r="AA282" i="3"/>
  <c r="AC282" i="3"/>
  <c r="AE282" i="3"/>
  <c r="AG282" i="3"/>
  <c r="AI282" i="3"/>
  <c r="AK282" i="3"/>
  <c r="AM282" i="3"/>
  <c r="AO282" i="3"/>
  <c r="AQ282" i="3"/>
  <c r="AS282" i="3"/>
  <c r="AU282" i="3"/>
  <c r="AW282" i="3"/>
  <c r="AY282" i="3"/>
  <c r="BA282" i="3"/>
  <c r="BC282" i="3"/>
  <c r="BE282" i="3"/>
  <c r="BG282" i="3"/>
  <c r="BI282" i="3"/>
  <c r="N282" i="3"/>
  <c r="P282" i="3"/>
  <c r="R282" i="3"/>
  <c r="T282" i="3"/>
  <c r="V282" i="3"/>
  <c r="X282" i="3"/>
  <c r="Z282" i="3"/>
  <c r="AB282" i="3"/>
  <c r="AD282" i="3"/>
  <c r="AF282" i="3"/>
  <c r="AH282" i="3"/>
  <c r="AJ282" i="3"/>
  <c r="AL282" i="3"/>
  <c r="AN282" i="3"/>
  <c r="AP282" i="3"/>
  <c r="AR282" i="3"/>
  <c r="AT282" i="3"/>
  <c r="AV282" i="3"/>
  <c r="AX282" i="3"/>
  <c r="AZ282" i="3"/>
  <c r="BB282" i="3"/>
  <c r="BD282" i="3"/>
  <c r="BF282" i="3"/>
  <c r="BH282" i="3"/>
  <c r="M283" i="3"/>
  <c r="O283" i="3"/>
  <c r="Q283" i="3"/>
  <c r="S283" i="3"/>
  <c r="U283" i="3"/>
  <c r="W283" i="3"/>
  <c r="Y283" i="3"/>
  <c r="AA283" i="3"/>
  <c r="AC283" i="3"/>
  <c r="AE283" i="3"/>
  <c r="AG283" i="3"/>
  <c r="AI283" i="3"/>
  <c r="AK283" i="3"/>
  <c r="AM283" i="3"/>
  <c r="AO283" i="3"/>
  <c r="AQ283" i="3"/>
  <c r="AS283" i="3"/>
  <c r="AU283" i="3"/>
  <c r="AW283" i="3"/>
  <c r="AY283" i="3"/>
  <c r="BA283" i="3"/>
  <c r="BC283" i="3"/>
  <c r="BE283" i="3"/>
  <c r="BG283" i="3"/>
  <c r="BI283" i="3"/>
  <c r="N283" i="3"/>
  <c r="P283" i="3"/>
  <c r="R283" i="3"/>
  <c r="T283" i="3"/>
  <c r="V283" i="3"/>
  <c r="X283" i="3"/>
  <c r="Z283" i="3"/>
  <c r="AB283" i="3"/>
  <c r="AD283" i="3"/>
  <c r="AF283" i="3"/>
  <c r="AH283" i="3"/>
  <c r="AJ283" i="3"/>
  <c r="AL283" i="3"/>
  <c r="AN283" i="3"/>
  <c r="AP283" i="3"/>
  <c r="AR283" i="3"/>
  <c r="AT283" i="3"/>
  <c r="AV283" i="3"/>
  <c r="AX283" i="3"/>
  <c r="AZ283" i="3"/>
  <c r="BB283" i="3"/>
  <c r="BD283" i="3"/>
  <c r="BF283" i="3"/>
  <c r="BH283" i="3"/>
  <c r="N284" i="3"/>
  <c r="P284" i="3"/>
  <c r="R284" i="3"/>
  <c r="T284" i="3"/>
  <c r="V284" i="3"/>
  <c r="X284" i="3"/>
  <c r="Z284" i="3"/>
  <c r="AB284" i="3"/>
  <c r="AD284" i="3"/>
  <c r="AF284" i="3"/>
  <c r="AH284" i="3"/>
  <c r="AJ284" i="3"/>
  <c r="AL284" i="3"/>
  <c r="AN284" i="3"/>
  <c r="AP284" i="3"/>
  <c r="AR284" i="3"/>
  <c r="AT284" i="3"/>
  <c r="AV284" i="3"/>
  <c r="AX284" i="3"/>
  <c r="AZ284" i="3"/>
  <c r="BB284" i="3"/>
  <c r="BD284" i="3"/>
  <c r="BF284" i="3"/>
  <c r="BH284" i="3"/>
  <c r="M284" i="3"/>
  <c r="O284" i="3"/>
  <c r="Q284" i="3"/>
  <c r="S284" i="3"/>
  <c r="U284" i="3"/>
  <c r="W284" i="3"/>
  <c r="Y284" i="3"/>
  <c r="AA284" i="3"/>
  <c r="AC284" i="3"/>
  <c r="AE284" i="3"/>
  <c r="AG284" i="3"/>
  <c r="AI284" i="3"/>
  <c r="AK284" i="3"/>
  <c r="AM284" i="3"/>
  <c r="AO284" i="3"/>
  <c r="AQ284" i="3"/>
  <c r="AS284" i="3"/>
  <c r="AU284" i="3"/>
  <c r="AW284" i="3"/>
  <c r="AY284" i="3"/>
  <c r="BA284" i="3"/>
  <c r="BC284" i="3"/>
  <c r="BE284" i="3"/>
  <c r="BG284" i="3"/>
  <c r="BI284" i="3"/>
  <c r="N285" i="3"/>
  <c r="P285" i="3"/>
  <c r="R285" i="3"/>
  <c r="T285" i="3"/>
  <c r="V285" i="3"/>
  <c r="X285" i="3"/>
  <c r="Z285" i="3"/>
  <c r="AB285" i="3"/>
  <c r="AD285" i="3"/>
  <c r="AF285" i="3"/>
  <c r="AH285" i="3"/>
  <c r="AJ285" i="3"/>
  <c r="AL285" i="3"/>
  <c r="AN285" i="3"/>
  <c r="AP285" i="3"/>
  <c r="AR285" i="3"/>
  <c r="AT285" i="3"/>
  <c r="AV285" i="3"/>
  <c r="AX285" i="3"/>
  <c r="AZ285" i="3"/>
  <c r="BB285" i="3"/>
  <c r="BD285" i="3"/>
  <c r="BF285" i="3"/>
  <c r="BH285" i="3"/>
  <c r="M285" i="3"/>
  <c r="O285" i="3"/>
  <c r="Q285" i="3"/>
  <c r="S285" i="3"/>
  <c r="U285" i="3"/>
  <c r="W285" i="3"/>
  <c r="Y285" i="3"/>
  <c r="AA285" i="3"/>
  <c r="AC285" i="3"/>
  <c r="AE285" i="3"/>
  <c r="AG285" i="3"/>
  <c r="AI285" i="3"/>
  <c r="AK285" i="3"/>
  <c r="AM285" i="3"/>
  <c r="AO285" i="3"/>
  <c r="AQ285" i="3"/>
  <c r="AS285" i="3"/>
  <c r="AU285" i="3"/>
  <c r="AW285" i="3"/>
  <c r="AY285" i="3"/>
  <c r="BA285" i="3"/>
  <c r="BC285" i="3"/>
  <c r="BE285" i="3"/>
  <c r="BG285" i="3"/>
  <c r="BI285" i="3"/>
  <c r="N286" i="3"/>
  <c r="P286" i="3"/>
  <c r="R286" i="3"/>
  <c r="T286" i="3"/>
  <c r="V286" i="3"/>
  <c r="X286" i="3"/>
  <c r="Z286" i="3"/>
  <c r="AB286" i="3"/>
  <c r="AD286" i="3"/>
  <c r="AF286" i="3"/>
  <c r="AH286" i="3"/>
  <c r="AJ286" i="3"/>
  <c r="AL286" i="3"/>
  <c r="AN286" i="3"/>
  <c r="AP286" i="3"/>
  <c r="AR286" i="3"/>
  <c r="AT286" i="3"/>
  <c r="AV286" i="3"/>
  <c r="AX286" i="3"/>
  <c r="AZ286" i="3"/>
  <c r="BB286" i="3"/>
  <c r="BD286" i="3"/>
  <c r="BF286" i="3"/>
  <c r="BH286" i="3"/>
  <c r="M286" i="3"/>
  <c r="O286" i="3"/>
  <c r="Q286" i="3"/>
  <c r="S286" i="3"/>
  <c r="U286" i="3"/>
  <c r="W286" i="3"/>
  <c r="Y286" i="3"/>
  <c r="AA286" i="3"/>
  <c r="AC286" i="3"/>
  <c r="AE286" i="3"/>
  <c r="AG286" i="3"/>
  <c r="AI286" i="3"/>
  <c r="AK286" i="3"/>
  <c r="AM286" i="3"/>
  <c r="AO286" i="3"/>
  <c r="AQ286" i="3"/>
  <c r="AS286" i="3"/>
  <c r="AU286" i="3"/>
  <c r="AW286" i="3"/>
  <c r="AY286" i="3"/>
  <c r="BA286" i="3"/>
  <c r="BC286" i="3"/>
  <c r="BE286" i="3"/>
  <c r="BG286" i="3"/>
  <c r="BI286" i="3"/>
  <c r="BK421" i="3"/>
  <c r="BJ422" i="3"/>
  <c r="BL423" i="3"/>
  <c r="BN424" i="3"/>
  <c r="BJ426" i="3"/>
  <c r="BL426" i="3"/>
  <c r="BJ430" i="3"/>
  <c r="BL430" i="3"/>
  <c r="BJ434" i="3"/>
  <c r="BL434" i="3"/>
  <c r="BJ438" i="3"/>
  <c r="BL438" i="3"/>
  <c r="BL443" i="3"/>
  <c r="BN445" i="3"/>
  <c r="P452" i="3"/>
  <c r="BN452" i="3" s="1"/>
  <c r="T452" i="3"/>
  <c r="X452" i="3"/>
  <c r="AB452" i="3"/>
  <c r="AF452" i="3"/>
  <c r="AJ452" i="3"/>
  <c r="AN452" i="3"/>
  <c r="AR452" i="3"/>
  <c r="AV452" i="3"/>
  <c r="AZ452" i="3"/>
  <c r="BD452" i="3"/>
  <c r="P454" i="3"/>
  <c r="T454" i="3"/>
  <c r="X454" i="3"/>
  <c r="AB454" i="3"/>
  <c r="AF454" i="3"/>
  <c r="AJ454" i="3"/>
  <c r="AN454" i="3"/>
  <c r="AR454" i="3"/>
  <c r="AV454" i="3"/>
  <c r="AZ454" i="3"/>
  <c r="BD454" i="3"/>
  <c r="BN310" i="3"/>
  <c r="BJ310" i="3"/>
  <c r="BH316" i="3"/>
  <c r="BD316" i="3"/>
  <c r="AZ316" i="3"/>
  <c r="AV316" i="3"/>
  <c r="AR316" i="3"/>
  <c r="AN316" i="3"/>
  <c r="AJ316" i="3"/>
  <c r="AF316" i="3"/>
  <c r="AB316" i="3"/>
  <c r="X316" i="3"/>
  <c r="T316" i="3"/>
  <c r="P316" i="3"/>
  <c r="BI316" i="3"/>
  <c r="BE316" i="3"/>
  <c r="BA316" i="3"/>
  <c r="AW316" i="3"/>
  <c r="AS316" i="3"/>
  <c r="AO316" i="3"/>
  <c r="AK316" i="3"/>
  <c r="AG316" i="3"/>
  <c r="AC316" i="3"/>
  <c r="Y316" i="3"/>
  <c r="U316" i="3"/>
  <c r="Q316" i="3"/>
  <c r="BL317" i="3"/>
  <c r="BI324" i="3"/>
  <c r="BE324" i="3"/>
  <c r="BA324" i="3"/>
  <c r="AW324" i="3"/>
  <c r="AS324" i="3"/>
  <c r="AO324" i="3"/>
  <c r="AK324" i="3"/>
  <c r="AG324" i="3"/>
  <c r="AC324" i="3"/>
  <c r="Y324" i="3"/>
  <c r="U324" i="3"/>
  <c r="Q324" i="3"/>
  <c r="M324" i="3"/>
  <c r="BF324" i="3"/>
  <c r="BB324" i="3"/>
  <c r="AX324" i="3"/>
  <c r="AT324" i="3"/>
  <c r="AP324" i="3"/>
  <c r="AL324" i="3"/>
  <c r="AH324" i="3"/>
  <c r="AD324" i="3"/>
  <c r="Z324" i="3"/>
  <c r="V324" i="3"/>
  <c r="R324" i="3"/>
  <c r="BL325" i="3"/>
  <c r="BN326" i="3"/>
  <c r="BJ326" i="3"/>
  <c r="BK333" i="3"/>
  <c r="BK341" i="3"/>
  <c r="BM342" i="3"/>
  <c r="BH348" i="3"/>
  <c r="BD348" i="3"/>
  <c r="AZ348" i="3"/>
  <c r="AV348" i="3"/>
  <c r="AR348" i="3"/>
  <c r="AN348" i="3"/>
  <c r="AJ348" i="3"/>
  <c r="AF348" i="3"/>
  <c r="AB348" i="3"/>
  <c r="X348" i="3"/>
  <c r="T348" i="3"/>
  <c r="P348" i="3"/>
  <c r="BI348" i="3"/>
  <c r="BE348" i="3"/>
  <c r="BA348" i="3"/>
  <c r="AW348" i="3"/>
  <c r="AS348" i="3"/>
  <c r="AO348" i="3"/>
  <c r="AK348" i="3"/>
  <c r="AG348" i="3"/>
  <c r="AC348" i="3"/>
  <c r="Y348" i="3"/>
  <c r="U348" i="3"/>
  <c r="Q348" i="3"/>
  <c r="BM350" i="3"/>
  <c r="BH356" i="3"/>
  <c r="BD356" i="3"/>
  <c r="AZ356" i="3"/>
  <c r="AV356" i="3"/>
  <c r="AR356" i="3"/>
  <c r="AN356" i="3"/>
  <c r="AJ356" i="3"/>
  <c r="AF356" i="3"/>
  <c r="AB356" i="3"/>
  <c r="X356" i="3"/>
  <c r="T356" i="3"/>
  <c r="P356" i="3"/>
  <c r="BI356" i="3"/>
  <c r="BE356" i="3"/>
  <c r="BA356" i="3"/>
  <c r="AW356" i="3"/>
  <c r="AS356" i="3"/>
  <c r="AO356" i="3"/>
  <c r="AK356" i="3"/>
  <c r="AG356" i="3"/>
  <c r="AC356" i="3"/>
  <c r="Y356" i="3"/>
  <c r="U356" i="3"/>
  <c r="Q356" i="3"/>
  <c r="BM358" i="3"/>
  <c r="BI365" i="3"/>
  <c r="BE365" i="3"/>
  <c r="BA365" i="3"/>
  <c r="AW365" i="3"/>
  <c r="AS365" i="3"/>
  <c r="AO365" i="3"/>
  <c r="AK365" i="3"/>
  <c r="AG365" i="3"/>
  <c r="AC365" i="3"/>
  <c r="Y365" i="3"/>
  <c r="U365" i="3"/>
  <c r="Q365" i="3"/>
  <c r="M365" i="3"/>
  <c r="BF365" i="3"/>
  <c r="BB365" i="3"/>
  <c r="AX365" i="3"/>
  <c r="AT365" i="3"/>
  <c r="AP365" i="3"/>
  <c r="AL365" i="3"/>
  <c r="AH365" i="3"/>
  <c r="AD365" i="3"/>
  <c r="Z365" i="3"/>
  <c r="V365" i="3"/>
  <c r="R365" i="3"/>
  <c r="N382" i="3"/>
  <c r="P382" i="3"/>
  <c r="R382" i="3"/>
  <c r="T382" i="3"/>
  <c r="V382" i="3"/>
  <c r="X382" i="3"/>
  <c r="Z382" i="3"/>
  <c r="AB382" i="3"/>
  <c r="AD382" i="3"/>
  <c r="AF382" i="3"/>
  <c r="AH382" i="3"/>
  <c r="AJ382" i="3"/>
  <c r="AL382" i="3"/>
  <c r="AN382" i="3"/>
  <c r="AP382" i="3"/>
  <c r="AR382" i="3"/>
  <c r="AT382" i="3"/>
  <c r="AV382" i="3"/>
  <c r="AX382" i="3"/>
  <c r="AZ382" i="3"/>
  <c r="BB382" i="3"/>
  <c r="BD382" i="3"/>
  <c r="BF382" i="3"/>
  <c r="BH382" i="3"/>
  <c r="M382" i="3"/>
  <c r="O382" i="3"/>
  <c r="Q382" i="3"/>
  <c r="S382" i="3"/>
  <c r="U382" i="3"/>
  <c r="W382" i="3"/>
  <c r="Y382" i="3"/>
  <c r="AA382" i="3"/>
  <c r="AC382" i="3"/>
  <c r="AE382" i="3"/>
  <c r="AG382" i="3"/>
  <c r="AI382" i="3"/>
  <c r="AK382" i="3"/>
  <c r="AM382" i="3"/>
  <c r="AO382" i="3"/>
  <c r="AQ382" i="3"/>
  <c r="AS382" i="3"/>
  <c r="AU382" i="3"/>
  <c r="AW382" i="3"/>
  <c r="AY382" i="3"/>
  <c r="BA382" i="3"/>
  <c r="BC382" i="3"/>
  <c r="BE382" i="3"/>
  <c r="BG382" i="3"/>
  <c r="BI382" i="3"/>
  <c r="M383" i="3"/>
  <c r="O383" i="3"/>
  <c r="Q383" i="3"/>
  <c r="S383" i="3"/>
  <c r="U383" i="3"/>
  <c r="W383" i="3"/>
  <c r="Y383" i="3"/>
  <c r="AA383" i="3"/>
  <c r="AC383" i="3"/>
  <c r="AE383" i="3"/>
  <c r="AG383" i="3"/>
  <c r="AI383" i="3"/>
  <c r="AK383" i="3"/>
  <c r="AM383" i="3"/>
  <c r="AO383" i="3"/>
  <c r="AQ383" i="3"/>
  <c r="AS383" i="3"/>
  <c r="AU383" i="3"/>
  <c r="AW383" i="3"/>
  <c r="AY383" i="3"/>
  <c r="BA383" i="3"/>
  <c r="BC383" i="3"/>
  <c r="BE383" i="3"/>
  <c r="BG383" i="3"/>
  <c r="BI383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P384" i="3"/>
  <c r="R384" i="3"/>
  <c r="T384" i="3"/>
  <c r="V384" i="3"/>
  <c r="X384" i="3"/>
  <c r="Z384" i="3"/>
  <c r="AB384" i="3"/>
  <c r="AD384" i="3"/>
  <c r="AF384" i="3"/>
  <c r="AH384" i="3"/>
  <c r="AJ384" i="3"/>
  <c r="AL384" i="3"/>
  <c r="AN384" i="3"/>
  <c r="AP384" i="3"/>
  <c r="AR384" i="3"/>
  <c r="AT384" i="3"/>
  <c r="AV384" i="3"/>
  <c r="AX384" i="3"/>
  <c r="AZ384" i="3"/>
  <c r="BB384" i="3"/>
  <c r="BD384" i="3"/>
  <c r="BF384" i="3"/>
  <c r="BH384" i="3"/>
  <c r="M385" i="3"/>
  <c r="O385" i="3"/>
  <c r="Q385" i="3"/>
  <c r="S385" i="3"/>
  <c r="U385" i="3"/>
  <c r="W385" i="3"/>
  <c r="Y385" i="3"/>
  <c r="AA385" i="3"/>
  <c r="AC385" i="3"/>
  <c r="AE385" i="3"/>
  <c r="AG385" i="3"/>
  <c r="AI385" i="3"/>
  <c r="AK385" i="3"/>
  <c r="AM385" i="3"/>
  <c r="AO385" i="3"/>
  <c r="AQ385" i="3"/>
  <c r="AS385" i="3"/>
  <c r="AU385" i="3"/>
  <c r="AW385" i="3"/>
  <c r="AY385" i="3"/>
  <c r="BA385" i="3"/>
  <c r="BC385" i="3"/>
  <c r="BE385" i="3"/>
  <c r="BG385" i="3"/>
  <c r="BI385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M386" i="3"/>
  <c r="O386" i="3"/>
  <c r="Q386" i="3"/>
  <c r="S386" i="3"/>
  <c r="U386" i="3"/>
  <c r="W386" i="3"/>
  <c r="Y386" i="3"/>
  <c r="AA386" i="3"/>
  <c r="AC386" i="3"/>
  <c r="AE386" i="3"/>
  <c r="AG386" i="3"/>
  <c r="AI386" i="3"/>
  <c r="AK386" i="3"/>
  <c r="AM386" i="3"/>
  <c r="AO386" i="3"/>
  <c r="AQ386" i="3"/>
  <c r="AS386" i="3"/>
  <c r="AU386" i="3"/>
  <c r="AW386" i="3"/>
  <c r="AY386" i="3"/>
  <c r="BA386" i="3"/>
  <c r="BC386" i="3"/>
  <c r="BE386" i="3"/>
  <c r="BG386" i="3"/>
  <c r="BI386" i="3"/>
  <c r="N386" i="3"/>
  <c r="P386" i="3"/>
  <c r="R386" i="3"/>
  <c r="T386" i="3"/>
  <c r="V386" i="3"/>
  <c r="X386" i="3"/>
  <c r="Z386" i="3"/>
  <c r="AB386" i="3"/>
  <c r="AD386" i="3"/>
  <c r="AF386" i="3"/>
  <c r="AH386" i="3"/>
  <c r="AJ386" i="3"/>
  <c r="AL386" i="3"/>
  <c r="AN386" i="3"/>
  <c r="AP386" i="3"/>
  <c r="AR386" i="3"/>
  <c r="AT386" i="3"/>
  <c r="AV386" i="3"/>
  <c r="AX386" i="3"/>
  <c r="AZ386" i="3"/>
  <c r="BB386" i="3"/>
  <c r="BD386" i="3"/>
  <c r="BF386" i="3"/>
  <c r="BH386" i="3"/>
  <c r="M387" i="3"/>
  <c r="O387" i="3"/>
  <c r="Q387" i="3"/>
  <c r="S387" i="3"/>
  <c r="U387" i="3"/>
  <c r="W387" i="3"/>
  <c r="Y387" i="3"/>
  <c r="AA387" i="3"/>
  <c r="AC387" i="3"/>
  <c r="AE387" i="3"/>
  <c r="AG387" i="3"/>
  <c r="AI387" i="3"/>
  <c r="AK387" i="3"/>
  <c r="AM387" i="3"/>
  <c r="AO387" i="3"/>
  <c r="AQ387" i="3"/>
  <c r="AS387" i="3"/>
  <c r="AU387" i="3"/>
  <c r="AW387" i="3"/>
  <c r="AY387" i="3"/>
  <c r="BA387" i="3"/>
  <c r="BC387" i="3"/>
  <c r="BE387" i="3"/>
  <c r="BG387" i="3"/>
  <c r="BI387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N388" i="3"/>
  <c r="P388" i="3"/>
  <c r="R388" i="3"/>
  <c r="T388" i="3"/>
  <c r="V388" i="3"/>
  <c r="X388" i="3"/>
  <c r="Z388" i="3"/>
  <c r="AB388" i="3"/>
  <c r="AD388" i="3"/>
  <c r="AF388" i="3"/>
  <c r="AH388" i="3"/>
  <c r="AJ388" i="3"/>
  <c r="AL388" i="3"/>
  <c r="AN388" i="3"/>
  <c r="AP388" i="3"/>
  <c r="AR388" i="3"/>
  <c r="AT388" i="3"/>
  <c r="AV388" i="3"/>
  <c r="AX388" i="3"/>
  <c r="AZ388" i="3"/>
  <c r="BB388" i="3"/>
  <c r="BD388" i="3"/>
  <c r="BF388" i="3"/>
  <c r="BH388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M389" i="3"/>
  <c r="O389" i="3"/>
  <c r="Q389" i="3"/>
  <c r="S389" i="3"/>
  <c r="U389" i="3"/>
  <c r="W389" i="3"/>
  <c r="Y389" i="3"/>
  <c r="AA389" i="3"/>
  <c r="AC389" i="3"/>
  <c r="AE389" i="3"/>
  <c r="AG389" i="3"/>
  <c r="AI389" i="3"/>
  <c r="AK389" i="3"/>
  <c r="AM389" i="3"/>
  <c r="AO389" i="3"/>
  <c r="AQ389" i="3"/>
  <c r="AS389" i="3"/>
  <c r="AU389" i="3"/>
  <c r="AW389" i="3"/>
  <c r="AY389" i="3"/>
  <c r="BA389" i="3"/>
  <c r="BC389" i="3"/>
  <c r="BE389" i="3"/>
  <c r="BG389" i="3"/>
  <c r="BI389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M390" i="3"/>
  <c r="O390" i="3"/>
  <c r="Q390" i="3"/>
  <c r="S390" i="3"/>
  <c r="U390" i="3"/>
  <c r="W390" i="3"/>
  <c r="Y390" i="3"/>
  <c r="AA390" i="3"/>
  <c r="AC390" i="3"/>
  <c r="AE390" i="3"/>
  <c r="AG390" i="3"/>
  <c r="AI390" i="3"/>
  <c r="AK390" i="3"/>
  <c r="AM390" i="3"/>
  <c r="AO390" i="3"/>
  <c r="AQ390" i="3"/>
  <c r="AS390" i="3"/>
  <c r="AU390" i="3"/>
  <c r="AW390" i="3"/>
  <c r="AY390" i="3"/>
  <c r="BA390" i="3"/>
  <c r="BC390" i="3"/>
  <c r="BE390" i="3"/>
  <c r="BG390" i="3"/>
  <c r="BI390" i="3"/>
  <c r="N390" i="3"/>
  <c r="P390" i="3"/>
  <c r="R390" i="3"/>
  <c r="T390" i="3"/>
  <c r="V390" i="3"/>
  <c r="X390" i="3"/>
  <c r="Z390" i="3"/>
  <c r="AB390" i="3"/>
  <c r="AD390" i="3"/>
  <c r="AF390" i="3"/>
  <c r="AH390" i="3"/>
  <c r="AJ390" i="3"/>
  <c r="AL390" i="3"/>
  <c r="AN390" i="3"/>
  <c r="AP390" i="3"/>
  <c r="AR390" i="3"/>
  <c r="AT390" i="3"/>
  <c r="AV390" i="3"/>
  <c r="AX390" i="3"/>
  <c r="AZ390" i="3"/>
  <c r="BB390" i="3"/>
  <c r="BD390" i="3"/>
  <c r="BF390" i="3"/>
  <c r="BH390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O391" i="3"/>
  <c r="Q391" i="3"/>
  <c r="S391" i="3"/>
  <c r="U391" i="3"/>
  <c r="W391" i="3"/>
  <c r="Y391" i="3"/>
  <c r="AA391" i="3"/>
  <c r="AC391" i="3"/>
  <c r="AE391" i="3"/>
  <c r="AG391" i="3"/>
  <c r="AI391" i="3"/>
  <c r="AK391" i="3"/>
  <c r="AM391" i="3"/>
  <c r="AO391" i="3"/>
  <c r="AQ391" i="3"/>
  <c r="AS391" i="3"/>
  <c r="AU391" i="3"/>
  <c r="AW391" i="3"/>
  <c r="AY391" i="3"/>
  <c r="BA391" i="3"/>
  <c r="BC391" i="3"/>
  <c r="BE391" i="3"/>
  <c r="BG391" i="3"/>
  <c r="BI391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M393" i="3"/>
  <c r="O393" i="3"/>
  <c r="Q393" i="3"/>
  <c r="S393" i="3"/>
  <c r="U393" i="3"/>
  <c r="W393" i="3"/>
  <c r="Y393" i="3"/>
  <c r="AA393" i="3"/>
  <c r="AC393" i="3"/>
  <c r="AE393" i="3"/>
  <c r="AG393" i="3"/>
  <c r="AI393" i="3"/>
  <c r="AK393" i="3"/>
  <c r="AM393" i="3"/>
  <c r="AO393" i="3"/>
  <c r="AQ393" i="3"/>
  <c r="AS393" i="3"/>
  <c r="AU393" i="3"/>
  <c r="AW393" i="3"/>
  <c r="AY393" i="3"/>
  <c r="BA393" i="3"/>
  <c r="BC393" i="3"/>
  <c r="BE393" i="3"/>
  <c r="BG393" i="3"/>
  <c r="BI393" i="3"/>
  <c r="N394" i="3"/>
  <c r="P394" i="3"/>
  <c r="R394" i="3"/>
  <c r="T394" i="3"/>
  <c r="V394" i="3"/>
  <c r="X394" i="3"/>
  <c r="Z394" i="3"/>
  <c r="AB394" i="3"/>
  <c r="AD394" i="3"/>
  <c r="AF394" i="3"/>
  <c r="AH394" i="3"/>
  <c r="AJ394" i="3"/>
  <c r="AL394" i="3"/>
  <c r="AN394" i="3"/>
  <c r="AP394" i="3"/>
  <c r="AR394" i="3"/>
  <c r="AT394" i="3"/>
  <c r="AV394" i="3"/>
  <c r="AX394" i="3"/>
  <c r="AZ394" i="3"/>
  <c r="BB394" i="3"/>
  <c r="BD394" i="3"/>
  <c r="BF394" i="3"/>
  <c r="BH394" i="3"/>
  <c r="M394" i="3"/>
  <c r="O394" i="3"/>
  <c r="Q394" i="3"/>
  <c r="S394" i="3"/>
  <c r="U394" i="3"/>
  <c r="W394" i="3"/>
  <c r="Y394" i="3"/>
  <c r="AA394" i="3"/>
  <c r="AC394" i="3"/>
  <c r="AE394" i="3"/>
  <c r="AG394" i="3"/>
  <c r="AI394" i="3"/>
  <c r="AK394" i="3"/>
  <c r="AM394" i="3"/>
  <c r="AO394" i="3"/>
  <c r="AQ394" i="3"/>
  <c r="AS394" i="3"/>
  <c r="AU394" i="3"/>
  <c r="AW394" i="3"/>
  <c r="AY394" i="3"/>
  <c r="BA394" i="3"/>
  <c r="BC394" i="3"/>
  <c r="BE394" i="3"/>
  <c r="BG394" i="3"/>
  <c r="BI394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M395" i="3"/>
  <c r="O395" i="3"/>
  <c r="Q395" i="3"/>
  <c r="S395" i="3"/>
  <c r="U395" i="3"/>
  <c r="W395" i="3"/>
  <c r="Y395" i="3"/>
  <c r="AA395" i="3"/>
  <c r="AC395" i="3"/>
  <c r="AE395" i="3"/>
  <c r="AG395" i="3"/>
  <c r="AI395" i="3"/>
  <c r="AK395" i="3"/>
  <c r="AM395" i="3"/>
  <c r="AO395" i="3"/>
  <c r="AQ395" i="3"/>
  <c r="AS395" i="3"/>
  <c r="AU395" i="3"/>
  <c r="AW395" i="3"/>
  <c r="AY395" i="3"/>
  <c r="BA395" i="3"/>
  <c r="BC395" i="3"/>
  <c r="BE395" i="3"/>
  <c r="BG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P396" i="3"/>
  <c r="R396" i="3"/>
  <c r="T396" i="3"/>
  <c r="V396" i="3"/>
  <c r="X396" i="3"/>
  <c r="Z396" i="3"/>
  <c r="AB396" i="3"/>
  <c r="AD396" i="3"/>
  <c r="AF396" i="3"/>
  <c r="AH396" i="3"/>
  <c r="AJ396" i="3"/>
  <c r="AL396" i="3"/>
  <c r="AN396" i="3"/>
  <c r="AP396" i="3"/>
  <c r="AR396" i="3"/>
  <c r="AT396" i="3"/>
  <c r="AV396" i="3"/>
  <c r="AX396" i="3"/>
  <c r="AZ396" i="3"/>
  <c r="BB396" i="3"/>
  <c r="BD396" i="3"/>
  <c r="BF396" i="3"/>
  <c r="BH396" i="3"/>
  <c r="N397" i="3"/>
  <c r="P397" i="3"/>
  <c r="R397" i="3"/>
  <c r="T397" i="3"/>
  <c r="V397" i="3"/>
  <c r="X397" i="3"/>
  <c r="Z397" i="3"/>
  <c r="AB397" i="3"/>
  <c r="AD397" i="3"/>
  <c r="AF397" i="3"/>
  <c r="AH397" i="3"/>
  <c r="AJ397" i="3"/>
  <c r="AL397" i="3"/>
  <c r="AN397" i="3"/>
  <c r="AP397" i="3"/>
  <c r="AR397" i="3"/>
  <c r="AT397" i="3"/>
  <c r="AV397" i="3"/>
  <c r="AX397" i="3"/>
  <c r="AZ397" i="3"/>
  <c r="BB397" i="3"/>
  <c r="BD397" i="3"/>
  <c r="BF397" i="3"/>
  <c r="BH397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8" i="3"/>
  <c r="P398" i="3"/>
  <c r="R398" i="3"/>
  <c r="T398" i="3"/>
  <c r="V398" i="3"/>
  <c r="X398" i="3"/>
  <c r="Z398" i="3"/>
  <c r="AB398" i="3"/>
  <c r="AD398" i="3"/>
  <c r="AF398" i="3"/>
  <c r="AH398" i="3"/>
  <c r="AJ398" i="3"/>
  <c r="AL398" i="3"/>
  <c r="AN398" i="3"/>
  <c r="AP398" i="3"/>
  <c r="AR398" i="3"/>
  <c r="AT398" i="3"/>
  <c r="AV398" i="3"/>
  <c r="AX398" i="3"/>
  <c r="AZ398" i="3"/>
  <c r="BB398" i="3"/>
  <c r="BD398" i="3"/>
  <c r="BF398" i="3"/>
  <c r="BH398" i="3"/>
  <c r="M398" i="3"/>
  <c r="O398" i="3"/>
  <c r="Q398" i="3"/>
  <c r="S398" i="3"/>
  <c r="U398" i="3"/>
  <c r="W398" i="3"/>
  <c r="AA398" i="3"/>
  <c r="AE398" i="3"/>
  <c r="AI398" i="3"/>
  <c r="AM398" i="3"/>
  <c r="AQ398" i="3"/>
  <c r="AU398" i="3"/>
  <c r="AY398" i="3"/>
  <c r="BC398" i="3"/>
  <c r="BG398" i="3"/>
  <c r="Y398" i="3"/>
  <c r="AC398" i="3"/>
  <c r="AG398" i="3"/>
  <c r="AK398" i="3"/>
  <c r="AO398" i="3"/>
  <c r="AS398" i="3"/>
  <c r="AW398" i="3"/>
  <c r="BA398" i="3"/>
  <c r="BE398" i="3"/>
  <c r="BI398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N401" i="3"/>
  <c r="P401" i="3"/>
  <c r="R401" i="3"/>
  <c r="T401" i="3"/>
  <c r="V401" i="3"/>
  <c r="X401" i="3"/>
  <c r="Z401" i="3"/>
  <c r="AB401" i="3"/>
  <c r="AD401" i="3"/>
  <c r="AF401" i="3"/>
  <c r="AH401" i="3"/>
  <c r="AJ401" i="3"/>
  <c r="AL401" i="3"/>
  <c r="AN401" i="3"/>
  <c r="AP401" i="3"/>
  <c r="AR401" i="3"/>
  <c r="AT401" i="3"/>
  <c r="AV401" i="3"/>
  <c r="AX401" i="3"/>
  <c r="AZ401" i="3"/>
  <c r="BB401" i="3"/>
  <c r="BD401" i="3"/>
  <c r="BF401" i="3"/>
  <c r="BH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M401" i="3"/>
  <c r="Q401" i="3"/>
  <c r="U401" i="3"/>
  <c r="Y401" i="3"/>
  <c r="AC401" i="3"/>
  <c r="AG401" i="3"/>
  <c r="AK401" i="3"/>
  <c r="AO401" i="3"/>
  <c r="AS401" i="3"/>
  <c r="AW401" i="3"/>
  <c r="BA401" i="3"/>
  <c r="BE401" i="3"/>
  <c r="BI401" i="3"/>
  <c r="N402" i="3"/>
  <c r="P402" i="3"/>
  <c r="R402" i="3"/>
  <c r="T402" i="3"/>
  <c r="V402" i="3"/>
  <c r="X402" i="3"/>
  <c r="Z402" i="3"/>
  <c r="AB402" i="3"/>
  <c r="AD402" i="3"/>
  <c r="AF402" i="3"/>
  <c r="AH402" i="3"/>
  <c r="AJ402" i="3"/>
  <c r="AL402" i="3"/>
  <c r="AN402" i="3"/>
  <c r="AP402" i="3"/>
  <c r="AR402" i="3"/>
  <c r="AT402" i="3"/>
  <c r="AV402" i="3"/>
  <c r="AX402" i="3"/>
  <c r="AZ402" i="3"/>
  <c r="BB402" i="3"/>
  <c r="BD402" i="3"/>
  <c r="BF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O402" i="3"/>
  <c r="S402" i="3"/>
  <c r="W402" i="3"/>
  <c r="AA402" i="3"/>
  <c r="AE402" i="3"/>
  <c r="AI402" i="3"/>
  <c r="AM402" i="3"/>
  <c r="AQ402" i="3"/>
  <c r="AU402" i="3"/>
  <c r="AY402" i="3"/>
  <c r="BC402" i="3"/>
  <c r="BG402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N405" i="3"/>
  <c r="P405" i="3"/>
  <c r="R405" i="3"/>
  <c r="T405" i="3"/>
  <c r="V405" i="3"/>
  <c r="X405" i="3"/>
  <c r="Z405" i="3"/>
  <c r="AB405" i="3"/>
  <c r="AD405" i="3"/>
  <c r="AF405" i="3"/>
  <c r="AH405" i="3"/>
  <c r="AJ405" i="3"/>
  <c r="AL405" i="3"/>
  <c r="AN405" i="3"/>
  <c r="AP405" i="3"/>
  <c r="AR405" i="3"/>
  <c r="AT405" i="3"/>
  <c r="AV405" i="3"/>
  <c r="AX405" i="3"/>
  <c r="AZ405" i="3"/>
  <c r="BB405" i="3"/>
  <c r="BD405" i="3"/>
  <c r="BF405" i="3"/>
  <c r="BH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M405" i="3"/>
  <c r="Q405" i="3"/>
  <c r="U405" i="3"/>
  <c r="Y405" i="3"/>
  <c r="AC405" i="3"/>
  <c r="AG405" i="3"/>
  <c r="AK405" i="3"/>
  <c r="AO405" i="3"/>
  <c r="AS405" i="3"/>
  <c r="AW405" i="3"/>
  <c r="BA405" i="3"/>
  <c r="BE405" i="3"/>
  <c r="BI405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P406" i="3"/>
  <c r="T406" i="3"/>
  <c r="X406" i="3"/>
  <c r="AB406" i="3"/>
  <c r="AF406" i="3"/>
  <c r="AJ406" i="3"/>
  <c r="AN406" i="3"/>
  <c r="AR406" i="3"/>
  <c r="AV406" i="3"/>
  <c r="AZ406" i="3"/>
  <c r="BD406" i="3"/>
  <c r="BH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N407" i="3"/>
  <c r="P407" i="3"/>
  <c r="R407" i="3"/>
  <c r="T407" i="3"/>
  <c r="V407" i="3"/>
  <c r="X407" i="3"/>
  <c r="Z407" i="3"/>
  <c r="AB407" i="3"/>
  <c r="AD407" i="3"/>
  <c r="AF407" i="3"/>
  <c r="AH407" i="3"/>
  <c r="AJ407" i="3"/>
  <c r="AL407" i="3"/>
  <c r="AN407" i="3"/>
  <c r="AP407" i="3"/>
  <c r="AR407" i="3"/>
  <c r="AT407" i="3"/>
  <c r="AV407" i="3"/>
  <c r="AX407" i="3"/>
  <c r="AZ407" i="3"/>
  <c r="BB407" i="3"/>
  <c r="BD407" i="3"/>
  <c r="BF407" i="3"/>
  <c r="BH407" i="3"/>
  <c r="M407" i="3"/>
  <c r="Q407" i="3"/>
  <c r="U407" i="3"/>
  <c r="Y407" i="3"/>
  <c r="AC407" i="3"/>
  <c r="AG407" i="3"/>
  <c r="AK407" i="3"/>
  <c r="AO407" i="3"/>
  <c r="AS407" i="3"/>
  <c r="AW407" i="3"/>
  <c r="BA407" i="3"/>
  <c r="BE407" i="3"/>
  <c r="BI407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O408" i="3"/>
  <c r="S408" i="3"/>
  <c r="W408" i="3"/>
  <c r="AA408" i="3"/>
  <c r="AE408" i="3"/>
  <c r="AI408" i="3"/>
  <c r="AM408" i="3"/>
  <c r="AQ408" i="3"/>
  <c r="AU408" i="3"/>
  <c r="AY408" i="3"/>
  <c r="BC408" i="3"/>
  <c r="BG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P409" i="3"/>
  <c r="T409" i="3"/>
  <c r="X409" i="3"/>
  <c r="AB409" i="3"/>
  <c r="AF409" i="3"/>
  <c r="AJ409" i="3"/>
  <c r="AN409" i="3"/>
  <c r="AR409" i="3"/>
  <c r="AV409" i="3"/>
  <c r="AZ409" i="3"/>
  <c r="BD409" i="3"/>
  <c r="BH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M410" i="3"/>
  <c r="O410" i="3"/>
  <c r="Q410" i="3"/>
  <c r="S410" i="3"/>
  <c r="U410" i="3"/>
  <c r="W410" i="3"/>
  <c r="Y410" i="3"/>
  <c r="AA410" i="3"/>
  <c r="AC410" i="3"/>
  <c r="AE410" i="3"/>
  <c r="AG410" i="3"/>
  <c r="AI410" i="3"/>
  <c r="AK410" i="3"/>
  <c r="AM410" i="3"/>
  <c r="AO410" i="3"/>
  <c r="AQ410" i="3"/>
  <c r="AS410" i="3"/>
  <c r="AU410" i="3"/>
  <c r="AW410" i="3"/>
  <c r="AY410" i="3"/>
  <c r="BA410" i="3"/>
  <c r="BC410" i="3"/>
  <c r="BE410" i="3"/>
  <c r="BG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P410" i="3"/>
  <c r="T410" i="3"/>
  <c r="X410" i="3"/>
  <c r="AB410" i="3"/>
  <c r="AF410" i="3"/>
  <c r="AJ410" i="3"/>
  <c r="AN410" i="3"/>
  <c r="AR410" i="3"/>
  <c r="AV410" i="3"/>
  <c r="AZ410" i="3"/>
  <c r="BD410" i="3"/>
  <c r="BH410" i="3"/>
  <c r="N411" i="3"/>
  <c r="P411" i="3"/>
  <c r="R411" i="3"/>
  <c r="T411" i="3"/>
  <c r="V411" i="3"/>
  <c r="X411" i="3"/>
  <c r="Z411" i="3"/>
  <c r="AB411" i="3"/>
  <c r="AD411" i="3"/>
  <c r="AF411" i="3"/>
  <c r="AH411" i="3"/>
  <c r="AJ411" i="3"/>
  <c r="AL411" i="3"/>
  <c r="AN411" i="3"/>
  <c r="AP411" i="3"/>
  <c r="AR411" i="3"/>
  <c r="AT411" i="3"/>
  <c r="AV411" i="3"/>
  <c r="AX411" i="3"/>
  <c r="AZ411" i="3"/>
  <c r="BB411" i="3"/>
  <c r="BD411" i="3"/>
  <c r="BF411" i="3"/>
  <c r="BH411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M411" i="3"/>
  <c r="Q411" i="3"/>
  <c r="U411" i="3"/>
  <c r="Y411" i="3"/>
  <c r="AC411" i="3"/>
  <c r="AG411" i="3"/>
  <c r="AK411" i="3"/>
  <c r="AO411" i="3"/>
  <c r="AS411" i="3"/>
  <c r="AW411" i="3"/>
  <c r="BA411" i="3"/>
  <c r="BE411" i="3"/>
  <c r="BI411" i="3"/>
  <c r="N412" i="3"/>
  <c r="P412" i="3"/>
  <c r="R412" i="3"/>
  <c r="T412" i="3"/>
  <c r="V412" i="3"/>
  <c r="X412" i="3"/>
  <c r="Z412" i="3"/>
  <c r="AB412" i="3"/>
  <c r="AD412" i="3"/>
  <c r="AF412" i="3"/>
  <c r="AH412" i="3"/>
  <c r="AJ412" i="3"/>
  <c r="AL412" i="3"/>
  <c r="AN412" i="3"/>
  <c r="AP412" i="3"/>
  <c r="AR412" i="3"/>
  <c r="AT412" i="3"/>
  <c r="AV412" i="3"/>
  <c r="AX412" i="3"/>
  <c r="AZ412" i="3"/>
  <c r="BB412" i="3"/>
  <c r="BD412" i="3"/>
  <c r="BF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O412" i="3"/>
  <c r="S412" i="3"/>
  <c r="W412" i="3"/>
  <c r="AA412" i="3"/>
  <c r="AE412" i="3"/>
  <c r="AI412" i="3"/>
  <c r="AM412" i="3"/>
  <c r="AQ412" i="3"/>
  <c r="AU412" i="3"/>
  <c r="AY412" i="3"/>
  <c r="BC412" i="3"/>
  <c r="BG412" i="3"/>
  <c r="M413" i="3"/>
  <c r="O413" i="3"/>
  <c r="Q413" i="3"/>
  <c r="S413" i="3"/>
  <c r="U413" i="3"/>
  <c r="W413" i="3"/>
  <c r="Y413" i="3"/>
  <c r="AA413" i="3"/>
  <c r="AC413" i="3"/>
  <c r="AE413" i="3"/>
  <c r="AG413" i="3"/>
  <c r="AI413" i="3"/>
  <c r="AK413" i="3"/>
  <c r="AM413" i="3"/>
  <c r="AO413" i="3"/>
  <c r="AQ413" i="3"/>
  <c r="AS413" i="3"/>
  <c r="AU413" i="3"/>
  <c r="AW413" i="3"/>
  <c r="AY413" i="3"/>
  <c r="BA413" i="3"/>
  <c r="BC413" i="3"/>
  <c r="BE413" i="3"/>
  <c r="BG413" i="3"/>
  <c r="BI413" i="3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P413" i="3"/>
  <c r="T413" i="3"/>
  <c r="X413" i="3"/>
  <c r="AB413" i="3"/>
  <c r="AF413" i="3"/>
  <c r="AJ413" i="3"/>
  <c r="AN413" i="3"/>
  <c r="AR413" i="3"/>
  <c r="AV413" i="3"/>
  <c r="AZ413" i="3"/>
  <c r="BD413" i="3"/>
  <c r="BH413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S415" i="3"/>
  <c r="W415" i="3"/>
  <c r="AA415" i="3"/>
  <c r="AE415" i="3"/>
  <c r="AI415" i="3"/>
  <c r="AM415" i="3"/>
  <c r="AQ415" i="3"/>
  <c r="AU415" i="3"/>
  <c r="AY415" i="3"/>
  <c r="BC415" i="3"/>
  <c r="BG415" i="3"/>
  <c r="N416" i="3"/>
  <c r="P416" i="3"/>
  <c r="R416" i="3"/>
  <c r="T416" i="3"/>
  <c r="V416" i="3"/>
  <c r="X416" i="3"/>
  <c r="Z416" i="3"/>
  <c r="AB416" i="3"/>
  <c r="AD416" i="3"/>
  <c r="AF416" i="3"/>
  <c r="AH416" i="3"/>
  <c r="AJ416" i="3"/>
  <c r="AL416" i="3"/>
  <c r="AN416" i="3"/>
  <c r="AP416" i="3"/>
  <c r="AR416" i="3"/>
  <c r="AT416" i="3"/>
  <c r="AV416" i="3"/>
  <c r="AX416" i="3"/>
  <c r="AZ416" i="3"/>
  <c r="BB416" i="3"/>
  <c r="BD416" i="3"/>
  <c r="BF416" i="3"/>
  <c r="BH416" i="3"/>
  <c r="O416" i="3"/>
  <c r="S416" i="3"/>
  <c r="W416" i="3"/>
  <c r="AA416" i="3"/>
  <c r="AE416" i="3"/>
  <c r="AI416" i="3"/>
  <c r="AM416" i="3"/>
  <c r="AQ416" i="3"/>
  <c r="AU416" i="3"/>
  <c r="AY416" i="3"/>
  <c r="BC416" i="3"/>
  <c r="BG416" i="3"/>
  <c r="M416" i="3"/>
  <c r="Q416" i="3"/>
  <c r="U416" i="3"/>
  <c r="Y416" i="3"/>
  <c r="AC416" i="3"/>
  <c r="AG416" i="3"/>
  <c r="AK416" i="3"/>
  <c r="AO416" i="3"/>
  <c r="AS416" i="3"/>
  <c r="AW416" i="3"/>
  <c r="BA416" i="3"/>
  <c r="BE416" i="3"/>
  <c r="BI416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P417" i="3"/>
  <c r="T417" i="3"/>
  <c r="X417" i="3"/>
  <c r="AB417" i="3"/>
  <c r="AF417" i="3"/>
  <c r="AJ417" i="3"/>
  <c r="AN417" i="3"/>
  <c r="AR417" i="3"/>
  <c r="AV417" i="3"/>
  <c r="AZ417" i="3"/>
  <c r="BD417" i="3"/>
  <c r="BH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N419" i="3"/>
  <c r="P419" i="3"/>
  <c r="R419" i="3"/>
  <c r="T419" i="3"/>
  <c r="V419" i="3"/>
  <c r="X419" i="3"/>
  <c r="Z419" i="3"/>
  <c r="AB419" i="3"/>
  <c r="AD419" i="3"/>
  <c r="AF419" i="3"/>
  <c r="AH419" i="3"/>
  <c r="AJ419" i="3"/>
  <c r="AL419" i="3"/>
  <c r="AN419" i="3"/>
  <c r="AP419" i="3"/>
  <c r="AR419" i="3"/>
  <c r="AT419" i="3"/>
  <c r="AV419" i="3"/>
  <c r="AX419" i="3"/>
  <c r="AZ419" i="3"/>
  <c r="BB419" i="3"/>
  <c r="BD419" i="3"/>
  <c r="BF419" i="3"/>
  <c r="BH419" i="3"/>
  <c r="O419" i="3"/>
  <c r="S419" i="3"/>
  <c r="W419" i="3"/>
  <c r="AA419" i="3"/>
  <c r="AE419" i="3"/>
  <c r="AI419" i="3"/>
  <c r="AM419" i="3"/>
  <c r="AQ419" i="3"/>
  <c r="AU419" i="3"/>
  <c r="AY419" i="3"/>
  <c r="BC419" i="3"/>
  <c r="BG419" i="3"/>
  <c r="M419" i="3"/>
  <c r="Q419" i="3"/>
  <c r="U419" i="3"/>
  <c r="Y419" i="3"/>
  <c r="AC419" i="3"/>
  <c r="AG419" i="3"/>
  <c r="AK419" i="3"/>
  <c r="AO419" i="3"/>
  <c r="AS419" i="3"/>
  <c r="AW419" i="3"/>
  <c r="BA419" i="3"/>
  <c r="BE419" i="3"/>
  <c r="BI419" i="3"/>
  <c r="BM420" i="3"/>
  <c r="BK420" i="3"/>
  <c r="BM423" i="3"/>
  <c r="BK423" i="3"/>
  <c r="BM424" i="3"/>
  <c r="BK424" i="3"/>
  <c r="BN426" i="3"/>
  <c r="BN430" i="3"/>
  <c r="BN434" i="3"/>
  <c r="BN438" i="3"/>
  <c r="AZ273" i="3"/>
  <c r="AJ273" i="3"/>
  <c r="T273" i="3"/>
  <c r="AV273" i="3"/>
  <c r="AF273" i="3"/>
  <c r="P273" i="3"/>
  <c r="BB273" i="3"/>
  <c r="AT273" i="3"/>
  <c r="AL273" i="3"/>
  <c r="AD273" i="3"/>
  <c r="V273" i="3"/>
  <c r="N273" i="3"/>
  <c r="BG273" i="3"/>
  <c r="BC273" i="3"/>
  <c r="AY273" i="3"/>
  <c r="AU273" i="3"/>
  <c r="AQ273" i="3"/>
  <c r="AM273" i="3"/>
  <c r="AI273" i="3"/>
  <c r="AE273" i="3"/>
  <c r="AA273" i="3"/>
  <c r="W273" i="3"/>
  <c r="S273" i="3"/>
  <c r="BN271" i="3"/>
  <c r="BJ269" i="3"/>
  <c r="BJ265" i="3"/>
  <c r="BJ263" i="3"/>
  <c r="BJ255" i="3"/>
  <c r="BJ253" i="3"/>
  <c r="K270" i="3"/>
  <c r="K266" i="3"/>
  <c r="K262" i="3"/>
  <c r="L260" i="3"/>
  <c r="K260" i="3"/>
  <c r="L258" i="3"/>
  <c r="K258" i="3"/>
  <c r="K272" i="3"/>
  <c r="K268" i="3"/>
  <c r="K264" i="3"/>
  <c r="L261" i="3"/>
  <c r="K261" i="3"/>
  <c r="L259" i="3"/>
  <c r="K259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BJ380" i="3" l="1"/>
  <c r="BJ348" i="3"/>
  <c r="BK348" i="3"/>
  <c r="BL316" i="3"/>
  <c r="BM299" i="3"/>
  <c r="BL190" i="3"/>
  <c r="L166" i="3"/>
  <c r="BK374" i="3"/>
  <c r="BM257" i="3"/>
  <c r="BN269" i="3"/>
  <c r="BJ271" i="3"/>
  <c r="BN240" i="3"/>
  <c r="BN263" i="3"/>
  <c r="L179" i="3"/>
  <c r="BL339" i="3"/>
  <c r="BJ315" i="3"/>
  <c r="BL208" i="3"/>
  <c r="BN265" i="3"/>
  <c r="L176" i="3"/>
  <c r="L168" i="3"/>
  <c r="K156" i="3"/>
  <c r="BJ365" i="3"/>
  <c r="BJ324" i="3"/>
  <c r="BL296" i="3"/>
  <c r="BL381" i="3"/>
  <c r="BL351" i="3"/>
  <c r="BM307" i="3"/>
  <c r="BK232" i="3"/>
  <c r="L173" i="3"/>
  <c r="L171" i="3"/>
  <c r="K163" i="3"/>
  <c r="K159" i="3"/>
  <c r="K152" i="3"/>
  <c r="BL454" i="3"/>
  <c r="BJ363" i="3"/>
  <c r="BM339" i="3"/>
  <c r="N198" i="3"/>
  <c r="R198" i="3"/>
  <c r="V198" i="3"/>
  <c r="Z198" i="3"/>
  <c r="AD198" i="3"/>
  <c r="AH198" i="3"/>
  <c r="AL198" i="3"/>
  <c r="AP198" i="3"/>
  <c r="AT198" i="3"/>
  <c r="AX198" i="3"/>
  <c r="BB198" i="3"/>
  <c r="BF198" i="3"/>
  <c r="M198" i="3"/>
  <c r="U198" i="3"/>
  <c r="AC198" i="3"/>
  <c r="AK198" i="3"/>
  <c r="AS198" i="3"/>
  <c r="BA198" i="3"/>
  <c r="BI198" i="3"/>
  <c r="S198" i="3"/>
  <c r="AA198" i="3"/>
  <c r="AM198" i="3"/>
  <c r="AY198" i="3"/>
  <c r="AI198" i="3"/>
  <c r="BC198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Q202" i="3"/>
  <c r="Y202" i="3"/>
  <c r="AG202" i="3"/>
  <c r="AO202" i="3"/>
  <c r="AW202" i="3"/>
  <c r="BE202" i="3"/>
  <c r="M202" i="3"/>
  <c r="W202" i="3"/>
  <c r="AE202" i="3"/>
  <c r="AM202" i="3"/>
  <c r="AU202" i="3"/>
  <c r="BC202" i="3"/>
  <c r="N206" i="3"/>
  <c r="R206" i="3"/>
  <c r="V206" i="3"/>
  <c r="Z206" i="3"/>
  <c r="AD206" i="3"/>
  <c r="AH206" i="3"/>
  <c r="T206" i="3"/>
  <c r="AB206" i="3"/>
  <c r="AJ206" i="3"/>
  <c r="AN206" i="3"/>
  <c r="AR206" i="3"/>
  <c r="AV206" i="3"/>
  <c r="AZ206" i="3"/>
  <c r="BD206" i="3"/>
  <c r="BH206" i="3"/>
  <c r="BG206" i="3"/>
  <c r="AY206" i="3"/>
  <c r="AQ206" i="3"/>
  <c r="AI206" i="3"/>
  <c r="AA206" i="3"/>
  <c r="S206" i="3"/>
  <c r="N210" i="3"/>
  <c r="R210" i="3"/>
  <c r="V210" i="3"/>
  <c r="Z210" i="3"/>
  <c r="AD210" i="3"/>
  <c r="AH210" i="3"/>
  <c r="AL210" i="3"/>
  <c r="AP210" i="3"/>
  <c r="AT210" i="3"/>
  <c r="AX210" i="3"/>
  <c r="BB210" i="3"/>
  <c r="BF210" i="3"/>
  <c r="T210" i="3"/>
  <c r="AB210" i="3"/>
  <c r="AJ210" i="3"/>
  <c r="AR210" i="3"/>
  <c r="AZ210" i="3"/>
  <c r="BH210" i="3"/>
  <c r="BG210" i="3"/>
  <c r="AY210" i="3"/>
  <c r="AQ210" i="3"/>
  <c r="AI210" i="3"/>
  <c r="AA210" i="3"/>
  <c r="S210" i="3"/>
  <c r="O214" i="3"/>
  <c r="S214" i="3"/>
  <c r="W214" i="3"/>
  <c r="AA214" i="3"/>
  <c r="AE214" i="3"/>
  <c r="AI214" i="3"/>
  <c r="AM214" i="3"/>
  <c r="AQ214" i="3"/>
  <c r="AU214" i="3"/>
  <c r="AY214" i="3"/>
  <c r="BC214" i="3"/>
  <c r="BG214" i="3"/>
  <c r="M214" i="3"/>
  <c r="U214" i="3"/>
  <c r="AC214" i="3"/>
  <c r="AK214" i="3"/>
  <c r="AS214" i="3"/>
  <c r="BA214" i="3"/>
  <c r="BI214" i="3"/>
  <c r="BB214" i="3"/>
  <c r="AT214" i="3"/>
  <c r="AL214" i="3"/>
  <c r="AD214" i="3"/>
  <c r="V214" i="3"/>
  <c r="N214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N218" i="3"/>
  <c r="V218" i="3"/>
  <c r="AD218" i="3"/>
  <c r="AL218" i="3"/>
  <c r="AT218" i="3"/>
  <c r="BB218" i="3"/>
  <c r="BI218" i="3"/>
  <c r="BA218" i="3"/>
  <c r="AS218" i="3"/>
  <c r="AK218" i="3"/>
  <c r="AC218" i="3"/>
  <c r="U218" i="3"/>
  <c r="M218" i="3"/>
  <c r="BC218" i="3"/>
  <c r="AU218" i="3"/>
  <c r="AM218" i="3"/>
  <c r="M222" i="3"/>
  <c r="Q222" i="3"/>
  <c r="U222" i="3"/>
  <c r="Y222" i="3"/>
  <c r="AC222" i="3"/>
  <c r="AG222" i="3"/>
  <c r="AK222" i="3"/>
  <c r="AO222" i="3"/>
  <c r="AS222" i="3"/>
  <c r="AW222" i="3"/>
  <c r="BA222" i="3"/>
  <c r="BE222" i="3"/>
  <c r="BI222" i="3"/>
  <c r="O222" i="3"/>
  <c r="W222" i="3"/>
  <c r="AE222" i="3"/>
  <c r="AM222" i="3"/>
  <c r="AU222" i="3"/>
  <c r="BC222" i="3"/>
  <c r="BF222" i="3"/>
  <c r="AX222" i="3"/>
  <c r="AP222" i="3"/>
  <c r="AH222" i="3"/>
  <c r="Z222" i="3"/>
  <c r="R222" i="3"/>
  <c r="BD222" i="3"/>
  <c r="AV222" i="3"/>
  <c r="AN222" i="3"/>
  <c r="AF222" i="3"/>
  <c r="X222" i="3"/>
  <c r="P222" i="3"/>
  <c r="O226" i="3"/>
  <c r="S226" i="3"/>
  <c r="W226" i="3"/>
  <c r="AA226" i="3"/>
  <c r="AE226" i="3"/>
  <c r="AI226" i="3"/>
  <c r="AM226" i="3"/>
  <c r="AQ226" i="3"/>
  <c r="AU226" i="3"/>
  <c r="AY226" i="3"/>
  <c r="BC226" i="3"/>
  <c r="BG226" i="3"/>
  <c r="Q226" i="3"/>
  <c r="Y226" i="3"/>
  <c r="AG226" i="3"/>
  <c r="AO226" i="3"/>
  <c r="AW226" i="3"/>
  <c r="BE226" i="3"/>
  <c r="BB226" i="3"/>
  <c r="AT226" i="3"/>
  <c r="AL226" i="3"/>
  <c r="AD226" i="3"/>
  <c r="V226" i="3"/>
  <c r="N226" i="3"/>
  <c r="BD226" i="3"/>
  <c r="AV226" i="3"/>
  <c r="AN226" i="3"/>
  <c r="AF226" i="3"/>
  <c r="X226" i="3"/>
  <c r="P226" i="3"/>
  <c r="M230" i="3"/>
  <c r="Q230" i="3"/>
  <c r="U230" i="3"/>
  <c r="Y230" i="3"/>
  <c r="AC230" i="3"/>
  <c r="AG230" i="3"/>
  <c r="AK230" i="3"/>
  <c r="AO230" i="3"/>
  <c r="AS230" i="3"/>
  <c r="AW230" i="3"/>
  <c r="BA230" i="3"/>
  <c r="BE230" i="3"/>
  <c r="BI230" i="3"/>
  <c r="S230" i="3"/>
  <c r="AA230" i="3"/>
  <c r="AI230" i="3"/>
  <c r="AQ230" i="3"/>
  <c r="AY230" i="3"/>
  <c r="BG230" i="3"/>
  <c r="BF230" i="3"/>
  <c r="AX230" i="3"/>
  <c r="AP230" i="3"/>
  <c r="AH230" i="3"/>
  <c r="Z230" i="3"/>
  <c r="R230" i="3"/>
  <c r="BD230" i="3"/>
  <c r="AV230" i="3"/>
  <c r="AN230" i="3"/>
  <c r="AF230" i="3"/>
  <c r="X230" i="3"/>
  <c r="P230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M234" i="3"/>
  <c r="U234" i="3"/>
  <c r="AC234" i="3"/>
  <c r="AK234" i="3"/>
  <c r="AS234" i="3"/>
  <c r="BA234" i="3"/>
  <c r="BI234" i="3"/>
  <c r="BB234" i="3"/>
  <c r="AT234" i="3"/>
  <c r="AL234" i="3"/>
  <c r="AD234" i="3"/>
  <c r="V234" i="3"/>
  <c r="N234" i="3"/>
  <c r="BD234" i="3"/>
  <c r="AV234" i="3"/>
  <c r="AN234" i="3"/>
  <c r="AF234" i="3"/>
  <c r="X234" i="3"/>
  <c r="P234" i="3"/>
  <c r="M238" i="3"/>
  <c r="Q238" i="3"/>
  <c r="U238" i="3"/>
  <c r="Y238" i="3"/>
  <c r="AC238" i="3"/>
  <c r="AG238" i="3"/>
  <c r="AK238" i="3"/>
  <c r="AO238" i="3"/>
  <c r="AS238" i="3"/>
  <c r="AW238" i="3"/>
  <c r="BA238" i="3"/>
  <c r="BE238" i="3"/>
  <c r="BI238" i="3"/>
  <c r="O238" i="3"/>
  <c r="W238" i="3"/>
  <c r="AE238" i="3"/>
  <c r="AM238" i="3"/>
  <c r="AU238" i="3"/>
  <c r="BC238" i="3"/>
  <c r="BF238" i="3"/>
  <c r="AX238" i="3"/>
  <c r="AP238" i="3"/>
  <c r="AH238" i="3"/>
  <c r="Z238" i="3"/>
  <c r="R238" i="3"/>
  <c r="BH238" i="3"/>
  <c r="AZ238" i="3"/>
  <c r="AR238" i="3"/>
  <c r="AJ238" i="3"/>
  <c r="AB238" i="3"/>
  <c r="T238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Q242" i="3"/>
  <c r="Y242" i="3"/>
  <c r="AG242" i="3"/>
  <c r="AO242" i="3"/>
  <c r="AW242" i="3"/>
  <c r="BE242" i="3"/>
  <c r="BH242" i="3"/>
  <c r="AZ242" i="3"/>
  <c r="AR242" i="3"/>
  <c r="AJ242" i="3"/>
  <c r="AB242" i="3"/>
  <c r="T242" i="3"/>
  <c r="BF242" i="3"/>
  <c r="AX242" i="3"/>
  <c r="AP242" i="3"/>
  <c r="AH242" i="3"/>
  <c r="Z242" i="3"/>
  <c r="R242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S246" i="3"/>
  <c r="AA246" i="3"/>
  <c r="AI246" i="3"/>
  <c r="AQ246" i="3"/>
  <c r="AY246" i="3"/>
  <c r="BG246" i="3"/>
  <c r="BB246" i="3"/>
  <c r="AT246" i="3"/>
  <c r="AL246" i="3"/>
  <c r="AD246" i="3"/>
  <c r="V246" i="3"/>
  <c r="N246" i="3"/>
  <c r="BD246" i="3"/>
  <c r="AV246" i="3"/>
  <c r="AN246" i="3"/>
  <c r="AF246" i="3"/>
  <c r="X246" i="3"/>
  <c r="P246" i="3"/>
  <c r="O250" i="3"/>
  <c r="S250" i="3"/>
  <c r="W250" i="3"/>
  <c r="AA250" i="3"/>
  <c r="AE250" i="3"/>
  <c r="AI250" i="3"/>
  <c r="AM250" i="3"/>
  <c r="AQ250" i="3"/>
  <c r="AU250" i="3"/>
  <c r="AY250" i="3"/>
  <c r="BC250" i="3"/>
  <c r="BG250" i="3"/>
  <c r="M250" i="3"/>
  <c r="U250" i="3"/>
  <c r="AC250" i="3"/>
  <c r="AK250" i="3"/>
  <c r="AS250" i="3"/>
  <c r="BA250" i="3"/>
  <c r="BI250" i="3"/>
  <c r="BD250" i="3"/>
  <c r="AV250" i="3"/>
  <c r="AN250" i="3"/>
  <c r="AF250" i="3"/>
  <c r="X250" i="3"/>
  <c r="P250" i="3"/>
  <c r="BB250" i="3"/>
  <c r="AT250" i="3"/>
  <c r="AL250" i="3"/>
  <c r="AD250" i="3"/>
  <c r="V250" i="3"/>
  <c r="N250" i="3"/>
  <c r="BG252" i="3"/>
  <c r="AY252" i="3"/>
  <c r="AQ252" i="3"/>
  <c r="AI252" i="3"/>
  <c r="AA252" i="3"/>
  <c r="S252" i="3"/>
  <c r="P252" i="3"/>
  <c r="T252" i="3"/>
  <c r="X252" i="3"/>
  <c r="AB252" i="3"/>
  <c r="AF252" i="3"/>
  <c r="AJ252" i="3"/>
  <c r="AN252" i="3"/>
  <c r="AR252" i="3"/>
  <c r="AV252" i="3"/>
  <c r="AZ252" i="3"/>
  <c r="BD252" i="3"/>
  <c r="BH252" i="3"/>
  <c r="BI252" i="3"/>
  <c r="BA252" i="3"/>
  <c r="AS252" i="3"/>
  <c r="AK252" i="3"/>
  <c r="AC252" i="3"/>
  <c r="U252" i="3"/>
  <c r="M252" i="3"/>
  <c r="BF254" i="3"/>
  <c r="AX254" i="3"/>
  <c r="AP254" i="3"/>
  <c r="AH254" i="3"/>
  <c r="Z254" i="3"/>
  <c r="R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BH254" i="3"/>
  <c r="AZ254" i="3"/>
  <c r="AR254" i="3"/>
  <c r="AJ254" i="3"/>
  <c r="AB254" i="3"/>
  <c r="T254" i="3"/>
  <c r="BE256" i="3"/>
  <c r="AW256" i="3"/>
  <c r="AO256" i="3"/>
  <c r="AG256" i="3"/>
  <c r="Y256" i="3"/>
  <c r="Q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BC256" i="3"/>
  <c r="AU256" i="3"/>
  <c r="AM256" i="3"/>
  <c r="AE256" i="3"/>
  <c r="W256" i="3"/>
  <c r="O256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M192" i="3"/>
  <c r="U192" i="3"/>
  <c r="AC192" i="3"/>
  <c r="AK192" i="3"/>
  <c r="AS192" i="3"/>
  <c r="BA192" i="3"/>
  <c r="BI192" i="3"/>
  <c r="S192" i="3"/>
  <c r="AA192" i="3"/>
  <c r="AQ192" i="3"/>
  <c r="BG192" i="3"/>
  <c r="AM192" i="3"/>
  <c r="BC192" i="3"/>
  <c r="P192" i="3"/>
  <c r="X192" i="3"/>
  <c r="AF192" i="3"/>
  <c r="AN192" i="3"/>
  <c r="AV192" i="3"/>
  <c r="BD192" i="3"/>
  <c r="Q192" i="3"/>
  <c r="AG192" i="3"/>
  <c r="AW192" i="3"/>
  <c r="O192" i="3"/>
  <c r="AI192" i="3"/>
  <c r="AE192" i="3"/>
  <c r="L187" i="3"/>
  <c r="L185" i="3"/>
  <c r="L183" i="3"/>
  <c r="L181" i="3"/>
  <c r="L178" i="3"/>
  <c r="K176" i="3"/>
  <c r="K175" i="3"/>
  <c r="L164" i="3"/>
  <c r="L161" i="3"/>
  <c r="L159" i="3"/>
  <c r="L157" i="3"/>
  <c r="L155" i="3"/>
  <c r="L152" i="3"/>
  <c r="BM273" i="3"/>
  <c r="BL273" i="3"/>
  <c r="BN416" i="3"/>
  <c r="BK415" i="3"/>
  <c r="BN413" i="3"/>
  <c r="BN412" i="3"/>
  <c r="BN408" i="3"/>
  <c r="BN404" i="3"/>
  <c r="BM365" i="3"/>
  <c r="BJ356" i="3"/>
  <c r="BK356" i="3"/>
  <c r="BM348" i="3"/>
  <c r="BM324" i="3"/>
  <c r="BJ316" i="3"/>
  <c r="BK316" i="3"/>
  <c r="BN454" i="3"/>
  <c r="BL452" i="3"/>
  <c r="BK446" i="3"/>
  <c r="BJ330" i="3"/>
  <c r="BM294" i="3"/>
  <c r="BL294" i="3"/>
  <c r="BK292" i="3"/>
  <c r="BL363" i="3"/>
  <c r="BL307" i="3"/>
  <c r="BK315" i="3"/>
  <c r="BJ299" i="3"/>
  <c r="BL295" i="3"/>
  <c r="BL291" i="3"/>
  <c r="BM327" i="3"/>
  <c r="BM291" i="3"/>
  <c r="BL275" i="3"/>
  <c r="M206" i="3"/>
  <c r="U206" i="3"/>
  <c r="AC206" i="3"/>
  <c r="AK206" i="3"/>
  <c r="AS206" i="3"/>
  <c r="BA206" i="3"/>
  <c r="BI206" i="3"/>
  <c r="Q210" i="3"/>
  <c r="Y210" i="3"/>
  <c r="AG210" i="3"/>
  <c r="AO210" i="3"/>
  <c r="AW210" i="3"/>
  <c r="BE210" i="3"/>
  <c r="P214" i="3"/>
  <c r="X214" i="3"/>
  <c r="AF214" i="3"/>
  <c r="AN214" i="3"/>
  <c r="AV214" i="3"/>
  <c r="BD214" i="3"/>
  <c r="O218" i="3"/>
  <c r="W218" i="3"/>
  <c r="AE218" i="3"/>
  <c r="AQ218" i="3"/>
  <c r="BG218" i="3"/>
  <c r="AB222" i="3"/>
  <c r="AR222" i="3"/>
  <c r="BH222" i="3"/>
  <c r="AB226" i="3"/>
  <c r="AR226" i="3"/>
  <c r="BH226" i="3"/>
  <c r="AB230" i="3"/>
  <c r="AR230" i="3"/>
  <c r="BH230" i="3"/>
  <c r="AB234" i="3"/>
  <c r="AR234" i="3"/>
  <c r="BH234" i="3"/>
  <c r="P238" i="3"/>
  <c r="BK238" i="3" s="1"/>
  <c r="AF238" i="3"/>
  <c r="AV238" i="3"/>
  <c r="N242" i="3"/>
  <c r="AD242" i="3"/>
  <c r="AT242" i="3"/>
  <c r="BN244" i="3"/>
  <c r="AB246" i="3"/>
  <c r="AR246" i="3"/>
  <c r="BH246" i="3"/>
  <c r="Z250" i="3"/>
  <c r="AP250" i="3"/>
  <c r="BF250" i="3"/>
  <c r="Y252" i="3"/>
  <c r="AO252" i="3"/>
  <c r="BE252" i="3"/>
  <c r="X254" i="3"/>
  <c r="AN254" i="3"/>
  <c r="BD254" i="3"/>
  <c r="S256" i="3"/>
  <c r="AI256" i="3"/>
  <c r="AY256" i="3"/>
  <c r="BF252" i="3"/>
  <c r="AX252" i="3"/>
  <c r="AP252" i="3"/>
  <c r="AH252" i="3"/>
  <c r="Z252" i="3"/>
  <c r="R252" i="3"/>
  <c r="BE254" i="3"/>
  <c r="AW254" i="3"/>
  <c r="AO254" i="3"/>
  <c r="AG254" i="3"/>
  <c r="Y254" i="3"/>
  <c r="Q254" i="3"/>
  <c r="BF256" i="3"/>
  <c r="AX256" i="3"/>
  <c r="AP256" i="3"/>
  <c r="AH256" i="3"/>
  <c r="Z256" i="3"/>
  <c r="R256" i="3"/>
  <c r="W206" i="3"/>
  <c r="AM206" i="3"/>
  <c r="BC206" i="3"/>
  <c r="W210" i="3"/>
  <c r="AM210" i="3"/>
  <c r="BC210" i="3"/>
  <c r="R214" i="3"/>
  <c r="AH214" i="3"/>
  <c r="AX214" i="3"/>
  <c r="Q218" i="3"/>
  <c r="AG218" i="3"/>
  <c r="AW218" i="3"/>
  <c r="N222" i="3"/>
  <c r="AD222" i="3"/>
  <c r="AT222" i="3"/>
  <c r="Z226" i="3"/>
  <c r="AP226" i="3"/>
  <c r="BF226" i="3"/>
  <c r="N230" i="3"/>
  <c r="AD230" i="3"/>
  <c r="AT230" i="3"/>
  <c r="Z234" i="3"/>
  <c r="AP234" i="3"/>
  <c r="BF234" i="3"/>
  <c r="N238" i="3"/>
  <c r="AD238" i="3"/>
  <c r="AT238" i="3"/>
  <c r="P242" i="3"/>
  <c r="AF242" i="3"/>
  <c r="AV242" i="3"/>
  <c r="Z246" i="3"/>
  <c r="AP246" i="3"/>
  <c r="BF246" i="3"/>
  <c r="AB250" i="3"/>
  <c r="AR250" i="3"/>
  <c r="BH250" i="3"/>
  <c r="AE252" i="3"/>
  <c r="AU252" i="3"/>
  <c r="AD254" i="3"/>
  <c r="AT254" i="3"/>
  <c r="AC256" i="3"/>
  <c r="AS256" i="3"/>
  <c r="BI256" i="3"/>
  <c r="BG198" i="3"/>
  <c r="AE198" i="3"/>
  <c r="O198" i="3"/>
  <c r="AW198" i="3"/>
  <c r="AG198" i="3"/>
  <c r="Q198" i="3"/>
  <c r="BD198" i="3"/>
  <c r="AV198" i="3"/>
  <c r="AN198" i="3"/>
  <c r="AF198" i="3"/>
  <c r="X198" i="3"/>
  <c r="P198" i="3"/>
  <c r="AY202" i="3"/>
  <c r="AI202" i="3"/>
  <c r="S202" i="3"/>
  <c r="BA202" i="3"/>
  <c r="AK202" i="3"/>
  <c r="U202" i="3"/>
  <c r="BF202" i="3"/>
  <c r="AX202" i="3"/>
  <c r="AP202" i="3"/>
  <c r="AH202" i="3"/>
  <c r="Z202" i="3"/>
  <c r="R202" i="3"/>
  <c r="BF206" i="3"/>
  <c r="AX206" i="3"/>
  <c r="AP206" i="3"/>
  <c r="AF206" i="3"/>
  <c r="P206" i="3"/>
  <c r="AV210" i="3"/>
  <c r="AF210" i="3"/>
  <c r="P210" i="3"/>
  <c r="AW214" i="3"/>
  <c r="AG214" i="3"/>
  <c r="Q214" i="3"/>
  <c r="AX218" i="3"/>
  <c r="AH218" i="3"/>
  <c r="R218" i="3"/>
  <c r="AY222" i="3"/>
  <c r="AI222" i="3"/>
  <c r="S222" i="3"/>
  <c r="BA226" i="3"/>
  <c r="AK226" i="3"/>
  <c r="U226" i="3"/>
  <c r="BC230" i="3"/>
  <c r="AM230" i="3"/>
  <c r="W230" i="3"/>
  <c r="BE234" i="3"/>
  <c r="AO234" i="3"/>
  <c r="Y234" i="3"/>
  <c r="BG238" i="3"/>
  <c r="AQ238" i="3"/>
  <c r="AA238" i="3"/>
  <c r="BI242" i="3"/>
  <c r="AS242" i="3"/>
  <c r="AC242" i="3"/>
  <c r="M242" i="3"/>
  <c r="AU246" i="3"/>
  <c r="AE246" i="3"/>
  <c r="O246" i="3"/>
  <c r="AW250" i="3"/>
  <c r="AG250" i="3"/>
  <c r="Q250" i="3"/>
  <c r="AY192" i="3"/>
  <c r="BE192" i="3"/>
  <c r="Y192" i="3"/>
  <c r="AZ192" i="3"/>
  <c r="AJ192" i="3"/>
  <c r="T192" i="3"/>
  <c r="BK257" i="3"/>
  <c r="BK204" i="3"/>
  <c r="BK208" i="3"/>
  <c r="BJ212" i="3"/>
  <c r="O252" i="3"/>
  <c r="N254" i="3"/>
  <c r="M256" i="3"/>
  <c r="BN256" i="3" s="1"/>
  <c r="P253" i="3"/>
  <c r="BN253" i="3" s="1"/>
  <c r="O255" i="3"/>
  <c r="BN255" i="3" s="1"/>
  <c r="N257" i="3"/>
  <c r="N268" i="3"/>
  <c r="P268" i="3"/>
  <c r="R268" i="3"/>
  <c r="T268" i="3"/>
  <c r="V268" i="3"/>
  <c r="X268" i="3"/>
  <c r="Z268" i="3"/>
  <c r="AB268" i="3"/>
  <c r="AD268" i="3"/>
  <c r="AF268" i="3"/>
  <c r="AH268" i="3"/>
  <c r="AJ268" i="3"/>
  <c r="AL268" i="3"/>
  <c r="AN268" i="3"/>
  <c r="AP268" i="3"/>
  <c r="AR268" i="3"/>
  <c r="AT268" i="3"/>
  <c r="AV268" i="3"/>
  <c r="AX268" i="3"/>
  <c r="AZ268" i="3"/>
  <c r="BB268" i="3"/>
  <c r="BD268" i="3"/>
  <c r="BF268" i="3"/>
  <c r="BH268" i="3"/>
  <c r="M268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O268" i="3"/>
  <c r="S268" i="3"/>
  <c r="W268" i="3"/>
  <c r="AA268" i="3"/>
  <c r="AE268" i="3"/>
  <c r="AI268" i="3"/>
  <c r="AM268" i="3"/>
  <c r="AQ268" i="3"/>
  <c r="AU268" i="3"/>
  <c r="AY268" i="3"/>
  <c r="BC268" i="3"/>
  <c r="BG268" i="3"/>
  <c r="N260" i="3"/>
  <c r="P260" i="3"/>
  <c r="R260" i="3"/>
  <c r="T260" i="3"/>
  <c r="V260" i="3"/>
  <c r="X260" i="3"/>
  <c r="Z260" i="3"/>
  <c r="AB260" i="3"/>
  <c r="AD260" i="3"/>
  <c r="AF260" i="3"/>
  <c r="AH260" i="3"/>
  <c r="AJ260" i="3"/>
  <c r="AL260" i="3"/>
  <c r="AN260" i="3"/>
  <c r="AP260" i="3"/>
  <c r="AR260" i="3"/>
  <c r="AT260" i="3"/>
  <c r="AV260" i="3"/>
  <c r="AX260" i="3"/>
  <c r="AZ260" i="3"/>
  <c r="BB260" i="3"/>
  <c r="BD260" i="3"/>
  <c r="BF260" i="3"/>
  <c r="BH260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O260" i="3"/>
  <c r="S260" i="3"/>
  <c r="W260" i="3"/>
  <c r="AA260" i="3"/>
  <c r="AE260" i="3"/>
  <c r="AI260" i="3"/>
  <c r="AM260" i="3"/>
  <c r="AQ260" i="3"/>
  <c r="AU260" i="3"/>
  <c r="AY260" i="3"/>
  <c r="BC260" i="3"/>
  <c r="BG260" i="3"/>
  <c r="M262" i="3"/>
  <c r="O262" i="3"/>
  <c r="Q262" i="3"/>
  <c r="S262" i="3"/>
  <c r="U262" i="3"/>
  <c r="W262" i="3"/>
  <c r="Y262" i="3"/>
  <c r="AA262" i="3"/>
  <c r="AC262" i="3"/>
  <c r="AE262" i="3"/>
  <c r="AG262" i="3"/>
  <c r="AI262" i="3"/>
  <c r="AK262" i="3"/>
  <c r="AM262" i="3"/>
  <c r="AO262" i="3"/>
  <c r="AQ262" i="3"/>
  <c r="AS262" i="3"/>
  <c r="AU262" i="3"/>
  <c r="AW262" i="3"/>
  <c r="AY262" i="3"/>
  <c r="BA262" i="3"/>
  <c r="BC262" i="3"/>
  <c r="BE262" i="3"/>
  <c r="BG262" i="3"/>
  <c r="BI262" i="3"/>
  <c r="P262" i="3"/>
  <c r="T262" i="3"/>
  <c r="X262" i="3"/>
  <c r="AB262" i="3"/>
  <c r="AF262" i="3"/>
  <c r="AJ262" i="3"/>
  <c r="AN262" i="3"/>
  <c r="AR262" i="3"/>
  <c r="AV262" i="3"/>
  <c r="AZ262" i="3"/>
  <c r="BD262" i="3"/>
  <c r="BH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BM419" i="3"/>
  <c r="BK419" i="3"/>
  <c r="BL418" i="3"/>
  <c r="BN418" i="3"/>
  <c r="BJ417" i="3"/>
  <c r="BK417" i="3"/>
  <c r="BL417" i="3"/>
  <c r="BL416" i="3"/>
  <c r="BJ416" i="3"/>
  <c r="BL415" i="3"/>
  <c r="BM415" i="3"/>
  <c r="BL414" i="3"/>
  <c r="BN414" i="3"/>
  <c r="BJ413" i="3"/>
  <c r="BL413" i="3"/>
  <c r="BM412" i="3"/>
  <c r="BL412" i="3"/>
  <c r="BJ412" i="3"/>
  <c r="BM411" i="3"/>
  <c r="BN411" i="3"/>
  <c r="BL410" i="3"/>
  <c r="BN410" i="3"/>
  <c r="BJ409" i="3"/>
  <c r="BN409" i="3"/>
  <c r="BL409" i="3"/>
  <c r="BL408" i="3"/>
  <c r="BL407" i="3"/>
  <c r="BM407" i="3"/>
  <c r="BJ404" i="3"/>
  <c r="BM403" i="3"/>
  <c r="BL403" i="3"/>
  <c r="BL402" i="3"/>
  <c r="BM402" i="3"/>
  <c r="BK402" i="3"/>
  <c r="BN402" i="3"/>
  <c r="BM401" i="3"/>
  <c r="BL400" i="3"/>
  <c r="BK400" i="3"/>
  <c r="BN400" i="3"/>
  <c r="BK399" i="3"/>
  <c r="BM399" i="3"/>
  <c r="BM397" i="3"/>
  <c r="BL396" i="3"/>
  <c r="BM396" i="3"/>
  <c r="BN396" i="3"/>
  <c r="BK396" i="3"/>
  <c r="BM395" i="3"/>
  <c r="BL394" i="3"/>
  <c r="BN394" i="3"/>
  <c r="BK394" i="3"/>
  <c r="BM393" i="3"/>
  <c r="BN392" i="3"/>
  <c r="BK392" i="3"/>
  <c r="BJ392" i="3"/>
  <c r="BM391" i="3"/>
  <c r="BN389" i="3"/>
  <c r="BM389" i="3"/>
  <c r="BJ387" i="3"/>
  <c r="BL387" i="3"/>
  <c r="BL386" i="3"/>
  <c r="BN386" i="3"/>
  <c r="BK386" i="3"/>
  <c r="BJ385" i="3"/>
  <c r="BL385" i="3"/>
  <c r="BK383" i="3"/>
  <c r="BL383" i="3"/>
  <c r="BL382" i="3"/>
  <c r="BK382" i="3"/>
  <c r="BN382" i="3"/>
  <c r="BK365" i="3"/>
  <c r="BN365" i="3"/>
  <c r="BK324" i="3"/>
  <c r="BL285" i="3"/>
  <c r="BK297" i="3"/>
  <c r="BN297" i="3"/>
  <c r="BJ297" i="3"/>
  <c r="BJ296" i="3"/>
  <c r="BK377" i="3"/>
  <c r="BN377" i="3"/>
  <c r="BM378" i="3"/>
  <c r="BN371" i="3"/>
  <c r="BK452" i="3"/>
  <c r="BK364" i="3"/>
  <c r="BN364" i="3"/>
  <c r="BM351" i="3"/>
  <c r="BK351" i="3"/>
  <c r="BN351" i="3"/>
  <c r="BJ339" i="3"/>
  <c r="BK332" i="3"/>
  <c r="BN332" i="3"/>
  <c r="BK453" i="3"/>
  <c r="BN453" i="3"/>
  <c r="BM451" i="3"/>
  <c r="BJ451" i="3"/>
  <c r="BJ450" i="3"/>
  <c r="BK450" i="3"/>
  <c r="BN450" i="3"/>
  <c r="BL449" i="3"/>
  <c r="BM449" i="3"/>
  <c r="BL447" i="3"/>
  <c r="BJ447" i="3"/>
  <c r="BK447" i="3"/>
  <c r="BN447" i="3"/>
  <c r="BM444" i="3"/>
  <c r="BL444" i="3"/>
  <c r="BM370" i="3"/>
  <c r="BK370" i="3"/>
  <c r="BN370" i="3"/>
  <c r="BJ370" i="3"/>
  <c r="BJ369" i="3"/>
  <c r="BM369" i="3"/>
  <c r="BL369" i="3"/>
  <c r="BM360" i="3"/>
  <c r="BK360" i="3"/>
  <c r="BN360" i="3"/>
  <c r="BJ355" i="3"/>
  <c r="BL355" i="3"/>
  <c r="BJ352" i="3"/>
  <c r="BL352" i="3"/>
  <c r="BL327" i="3"/>
  <c r="BM323" i="3"/>
  <c r="BN320" i="3"/>
  <c r="BK320" i="3"/>
  <c r="BL315" i="3"/>
  <c r="BJ312" i="3"/>
  <c r="BM312" i="3"/>
  <c r="BL312" i="3"/>
  <c r="BN307" i="3"/>
  <c r="BK307" i="3"/>
  <c r="BJ307" i="3"/>
  <c r="BM304" i="3"/>
  <c r="BL304" i="3"/>
  <c r="BL299" i="3"/>
  <c r="BK299" i="3"/>
  <c r="BN299" i="3"/>
  <c r="BM295" i="3"/>
  <c r="BN324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R201" i="3"/>
  <c r="T201" i="3"/>
  <c r="X201" i="3"/>
  <c r="AB201" i="3"/>
  <c r="AF201" i="3"/>
  <c r="AJ201" i="3"/>
  <c r="AN201" i="3"/>
  <c r="AR201" i="3"/>
  <c r="AV201" i="3"/>
  <c r="AZ201" i="3"/>
  <c r="BD201" i="3"/>
  <c r="BH201" i="3"/>
  <c r="P201" i="3"/>
  <c r="V201" i="3"/>
  <c r="Z201" i="3"/>
  <c r="AD201" i="3"/>
  <c r="AH201" i="3"/>
  <c r="AL201" i="3"/>
  <c r="AP201" i="3"/>
  <c r="AT201" i="3"/>
  <c r="AX201" i="3"/>
  <c r="BB201" i="3"/>
  <c r="BF201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R205" i="3"/>
  <c r="V205" i="3"/>
  <c r="Z205" i="3"/>
  <c r="AD205" i="3"/>
  <c r="AH205" i="3"/>
  <c r="AL205" i="3"/>
  <c r="AP205" i="3"/>
  <c r="AT205" i="3"/>
  <c r="AX205" i="3"/>
  <c r="BB205" i="3"/>
  <c r="BF205" i="3"/>
  <c r="P205" i="3"/>
  <c r="T205" i="3"/>
  <c r="X205" i="3"/>
  <c r="AB205" i="3"/>
  <c r="AF205" i="3"/>
  <c r="AJ205" i="3"/>
  <c r="AN205" i="3"/>
  <c r="AR205" i="3"/>
  <c r="AV205" i="3"/>
  <c r="AZ205" i="3"/>
  <c r="BD205" i="3"/>
  <c r="BH205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R209" i="3"/>
  <c r="V209" i="3"/>
  <c r="Z209" i="3"/>
  <c r="AD209" i="3"/>
  <c r="AH209" i="3"/>
  <c r="AL209" i="3"/>
  <c r="AP209" i="3"/>
  <c r="AT209" i="3"/>
  <c r="AX209" i="3"/>
  <c r="BB209" i="3"/>
  <c r="BF209" i="3"/>
  <c r="P209" i="3"/>
  <c r="T209" i="3"/>
  <c r="X209" i="3"/>
  <c r="AB209" i="3"/>
  <c r="AF209" i="3"/>
  <c r="AJ209" i="3"/>
  <c r="AN209" i="3"/>
  <c r="AR209" i="3"/>
  <c r="AV209" i="3"/>
  <c r="AZ209" i="3"/>
  <c r="BD209" i="3"/>
  <c r="BH209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P213" i="3"/>
  <c r="T213" i="3"/>
  <c r="X213" i="3"/>
  <c r="AB213" i="3"/>
  <c r="AF213" i="3"/>
  <c r="AJ213" i="3"/>
  <c r="AN213" i="3"/>
  <c r="AR213" i="3"/>
  <c r="AV213" i="3"/>
  <c r="AZ213" i="3"/>
  <c r="BD213" i="3"/>
  <c r="BH213" i="3"/>
  <c r="N213" i="3"/>
  <c r="R213" i="3"/>
  <c r="V213" i="3"/>
  <c r="Z213" i="3"/>
  <c r="AD213" i="3"/>
  <c r="AH213" i="3"/>
  <c r="AL213" i="3"/>
  <c r="AP213" i="3"/>
  <c r="AT213" i="3"/>
  <c r="AX213" i="3"/>
  <c r="BB213" i="3"/>
  <c r="BF213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O217" i="3"/>
  <c r="S217" i="3"/>
  <c r="W217" i="3"/>
  <c r="AA217" i="3"/>
  <c r="AE217" i="3"/>
  <c r="AI217" i="3"/>
  <c r="AM217" i="3"/>
  <c r="AQ217" i="3"/>
  <c r="AU217" i="3"/>
  <c r="AY217" i="3"/>
  <c r="BC217" i="3"/>
  <c r="BG217" i="3"/>
  <c r="M217" i="3"/>
  <c r="Q217" i="3"/>
  <c r="U217" i="3"/>
  <c r="Y217" i="3"/>
  <c r="AC217" i="3"/>
  <c r="AG217" i="3"/>
  <c r="AK217" i="3"/>
  <c r="AO217" i="3"/>
  <c r="AS217" i="3"/>
  <c r="AW217" i="3"/>
  <c r="BA217" i="3"/>
  <c r="BE217" i="3"/>
  <c r="BI217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O221" i="3"/>
  <c r="S221" i="3"/>
  <c r="W221" i="3"/>
  <c r="AA221" i="3"/>
  <c r="AE221" i="3"/>
  <c r="AI221" i="3"/>
  <c r="AM221" i="3"/>
  <c r="AQ221" i="3"/>
  <c r="AU221" i="3"/>
  <c r="AY221" i="3"/>
  <c r="BC221" i="3"/>
  <c r="BG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O225" i="3"/>
  <c r="S225" i="3"/>
  <c r="W225" i="3"/>
  <c r="AA225" i="3"/>
  <c r="AE225" i="3"/>
  <c r="AI225" i="3"/>
  <c r="AM225" i="3"/>
  <c r="AQ225" i="3"/>
  <c r="AU225" i="3"/>
  <c r="AY225" i="3"/>
  <c r="BC225" i="3"/>
  <c r="BG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R245" i="3"/>
  <c r="V245" i="3"/>
  <c r="Z245" i="3"/>
  <c r="AD245" i="3"/>
  <c r="AH245" i="3"/>
  <c r="AL245" i="3"/>
  <c r="AP245" i="3"/>
  <c r="AT245" i="3"/>
  <c r="AX245" i="3"/>
  <c r="BB245" i="3"/>
  <c r="BF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N267" i="3"/>
  <c r="P267" i="3"/>
  <c r="R267" i="3"/>
  <c r="T267" i="3"/>
  <c r="V267" i="3"/>
  <c r="X267" i="3"/>
  <c r="Z267" i="3"/>
  <c r="AB267" i="3"/>
  <c r="AD267" i="3"/>
  <c r="AF267" i="3"/>
  <c r="AH267" i="3"/>
  <c r="AJ267" i="3"/>
  <c r="AL267" i="3"/>
  <c r="AN267" i="3"/>
  <c r="AP267" i="3"/>
  <c r="AR267" i="3"/>
  <c r="AT267" i="3"/>
  <c r="AV267" i="3"/>
  <c r="AX267" i="3"/>
  <c r="AZ267" i="3"/>
  <c r="BB267" i="3"/>
  <c r="BD267" i="3"/>
  <c r="BF267" i="3"/>
  <c r="BH267" i="3"/>
  <c r="O267" i="3"/>
  <c r="S267" i="3"/>
  <c r="W267" i="3"/>
  <c r="AA267" i="3"/>
  <c r="AE267" i="3"/>
  <c r="AI267" i="3"/>
  <c r="AM267" i="3"/>
  <c r="AQ267" i="3"/>
  <c r="AU267" i="3"/>
  <c r="AY267" i="3"/>
  <c r="BC267" i="3"/>
  <c r="BG267" i="3"/>
  <c r="M267" i="3"/>
  <c r="Q267" i="3"/>
  <c r="U267" i="3"/>
  <c r="Y267" i="3"/>
  <c r="AC267" i="3"/>
  <c r="AG267" i="3"/>
  <c r="AK267" i="3"/>
  <c r="AO267" i="3"/>
  <c r="AS267" i="3"/>
  <c r="AW267" i="3"/>
  <c r="BA267" i="3"/>
  <c r="BE267" i="3"/>
  <c r="BI267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P193" i="3"/>
  <c r="T193" i="3"/>
  <c r="X193" i="3"/>
  <c r="AB193" i="3"/>
  <c r="AF193" i="3"/>
  <c r="AJ193" i="3"/>
  <c r="AN193" i="3"/>
  <c r="AR193" i="3"/>
  <c r="AV193" i="3"/>
  <c r="AZ193" i="3"/>
  <c r="BD193" i="3"/>
  <c r="BH193" i="3"/>
  <c r="N193" i="3"/>
  <c r="R193" i="3"/>
  <c r="Z193" i="3"/>
  <c r="AD193" i="3"/>
  <c r="AL193" i="3"/>
  <c r="AT193" i="3"/>
  <c r="BB193" i="3"/>
  <c r="BF193" i="3"/>
  <c r="V193" i="3"/>
  <c r="AH193" i="3"/>
  <c r="AP193" i="3"/>
  <c r="AX193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AD196" i="3"/>
  <c r="AP196" i="3"/>
  <c r="AX196" i="3"/>
  <c r="BF196" i="3"/>
  <c r="N196" i="3"/>
  <c r="R196" i="3"/>
  <c r="V196" i="3"/>
  <c r="Z196" i="3"/>
  <c r="AH196" i="3"/>
  <c r="AL196" i="3"/>
  <c r="AT196" i="3"/>
  <c r="BB196" i="3"/>
  <c r="BL331" i="3"/>
  <c r="BN327" i="3"/>
  <c r="BK327" i="3"/>
  <c r="BJ327" i="3"/>
  <c r="BN316" i="3"/>
  <c r="BK308" i="3"/>
  <c r="BN275" i="3"/>
  <c r="BK275" i="3"/>
  <c r="BJ275" i="3"/>
  <c r="BJ347" i="3"/>
  <c r="BL347" i="3"/>
  <c r="BJ344" i="3"/>
  <c r="BL344" i="3"/>
  <c r="BK339" i="3"/>
  <c r="BN339" i="3"/>
  <c r="BJ336" i="3"/>
  <c r="BL336" i="3"/>
  <c r="BK331" i="3"/>
  <c r="BN331" i="3"/>
  <c r="BM328" i="3"/>
  <c r="BL328" i="3"/>
  <c r="BK294" i="3"/>
  <c r="BM308" i="3"/>
  <c r="BN379" i="3"/>
  <c r="BK379" i="3"/>
  <c r="BJ379" i="3"/>
  <c r="BN294" i="3"/>
  <c r="BJ294" i="3"/>
  <c r="BJ295" i="3"/>
  <c r="BM292" i="3"/>
  <c r="BM300" i="3"/>
  <c r="BK373" i="3"/>
  <c r="BN347" i="3"/>
  <c r="BL204" i="3"/>
  <c r="BN206" i="3"/>
  <c r="BK206" i="3"/>
  <c r="BM212" i="3"/>
  <c r="BM214" i="3"/>
  <c r="BL216" i="3"/>
  <c r="BL218" i="3"/>
  <c r="BL220" i="3"/>
  <c r="BK224" i="3"/>
  <c r="BK228" i="3"/>
  <c r="BN236" i="3"/>
  <c r="BM238" i="3"/>
  <c r="BL242" i="3"/>
  <c r="BJ250" i="3"/>
  <c r="BN252" i="3"/>
  <c r="BM254" i="3"/>
  <c r="BM265" i="3"/>
  <c r="BN200" i="3"/>
  <c r="BK200" i="3"/>
  <c r="BM200" i="3"/>
  <c r="BM204" i="3"/>
  <c r="BM208" i="3"/>
  <c r="BN212" i="3"/>
  <c r="BK216" i="3"/>
  <c r="BJ216" i="3"/>
  <c r="BK220" i="3"/>
  <c r="BJ220" i="3"/>
  <c r="BL224" i="3"/>
  <c r="BN228" i="3"/>
  <c r="BL232" i="3"/>
  <c r="BM236" i="3"/>
  <c r="BK236" i="3"/>
  <c r="BM240" i="3"/>
  <c r="BK240" i="3"/>
  <c r="BM244" i="3"/>
  <c r="BK244" i="3"/>
  <c r="BM248" i="3"/>
  <c r="BK248" i="3"/>
  <c r="BM252" i="3"/>
  <c r="BK252" i="3"/>
  <c r="BM255" i="3"/>
  <c r="BK255" i="3"/>
  <c r="BM256" i="3"/>
  <c r="BK256" i="3"/>
  <c r="BM194" i="3"/>
  <c r="BL206" i="3"/>
  <c r="BL210" i="3"/>
  <c r="BK222" i="3"/>
  <c r="BM224" i="3"/>
  <c r="BJ224" i="3"/>
  <c r="BM228" i="3"/>
  <c r="BM232" i="3"/>
  <c r="BJ232" i="3"/>
  <c r="BJ238" i="3"/>
  <c r="BK242" i="3"/>
  <c r="BL246" i="3"/>
  <c r="BM250" i="3"/>
  <c r="BM253" i="3"/>
  <c r="BL263" i="3"/>
  <c r="BK269" i="3"/>
  <c r="BK271" i="3"/>
  <c r="BM197" i="3"/>
  <c r="BK197" i="3"/>
  <c r="BN197" i="3"/>
  <c r="BL198" i="3"/>
  <c r="BM198" i="3"/>
  <c r="BL202" i="3"/>
  <c r="BM202" i="3"/>
  <c r="BJ202" i="3"/>
  <c r="BJ206" i="3"/>
  <c r="BM210" i="3"/>
  <c r="BK210" i="3"/>
  <c r="BJ210" i="3"/>
  <c r="BL214" i="3"/>
  <c r="BM218" i="3"/>
  <c r="BN222" i="3"/>
  <c r="BL226" i="3"/>
  <c r="BN230" i="3"/>
  <c r="BL234" i="3"/>
  <c r="BN238" i="3"/>
  <c r="BN246" i="3"/>
  <c r="BL271" i="3"/>
  <c r="BK190" i="3"/>
  <c r="BN190" i="3"/>
  <c r="BM190" i="3"/>
  <c r="BM192" i="3"/>
  <c r="BN192" i="3"/>
  <c r="BK192" i="3"/>
  <c r="BJ192" i="3"/>
  <c r="BL265" i="3"/>
  <c r="BN216" i="3"/>
  <c r="L170" i="3"/>
  <c r="M258" i="3"/>
  <c r="O258" i="3"/>
  <c r="Q258" i="3"/>
  <c r="S258" i="3"/>
  <c r="U258" i="3"/>
  <c r="W258" i="3"/>
  <c r="Y258" i="3"/>
  <c r="AA258" i="3"/>
  <c r="AC258" i="3"/>
  <c r="AE258" i="3"/>
  <c r="AG258" i="3"/>
  <c r="AI258" i="3"/>
  <c r="AK258" i="3"/>
  <c r="AM258" i="3"/>
  <c r="AO258" i="3"/>
  <c r="AQ258" i="3"/>
  <c r="AS258" i="3"/>
  <c r="AU258" i="3"/>
  <c r="AW258" i="3"/>
  <c r="AY258" i="3"/>
  <c r="BA258" i="3"/>
  <c r="BC258" i="3"/>
  <c r="BE258" i="3"/>
  <c r="BG258" i="3"/>
  <c r="BI258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P258" i="3"/>
  <c r="T258" i="3"/>
  <c r="X258" i="3"/>
  <c r="AB258" i="3"/>
  <c r="AF258" i="3"/>
  <c r="AJ258" i="3"/>
  <c r="AN258" i="3"/>
  <c r="AR258" i="3"/>
  <c r="AV258" i="3"/>
  <c r="AZ258" i="3"/>
  <c r="BD258" i="3"/>
  <c r="BH258" i="3"/>
  <c r="N270" i="3"/>
  <c r="P270" i="3"/>
  <c r="R270" i="3"/>
  <c r="T270" i="3"/>
  <c r="V270" i="3"/>
  <c r="X270" i="3"/>
  <c r="Z270" i="3"/>
  <c r="AB270" i="3"/>
  <c r="AD270" i="3"/>
  <c r="AF270" i="3"/>
  <c r="AH270" i="3"/>
  <c r="AJ270" i="3"/>
  <c r="AL270" i="3"/>
  <c r="AN270" i="3"/>
  <c r="AP270" i="3"/>
  <c r="AR270" i="3"/>
  <c r="AT270" i="3"/>
  <c r="AV270" i="3"/>
  <c r="AX270" i="3"/>
  <c r="AZ270" i="3"/>
  <c r="BB270" i="3"/>
  <c r="BD270" i="3"/>
  <c r="BF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BJ408" i="3"/>
  <c r="BN407" i="3"/>
  <c r="BL406" i="3"/>
  <c r="BN406" i="3"/>
  <c r="BJ405" i="3"/>
  <c r="BM404" i="3"/>
  <c r="BL404" i="3"/>
  <c r="BJ402" i="3"/>
  <c r="BM400" i="3"/>
  <c r="BN399" i="3"/>
  <c r="BJ399" i="3"/>
  <c r="BL399" i="3"/>
  <c r="BL398" i="3"/>
  <c r="BK398" i="3"/>
  <c r="BN398" i="3"/>
  <c r="BJ398" i="3"/>
  <c r="BJ397" i="3"/>
  <c r="BL397" i="3"/>
  <c r="BL395" i="3"/>
  <c r="BJ394" i="3"/>
  <c r="BJ393" i="3"/>
  <c r="BL393" i="3"/>
  <c r="BL391" i="3"/>
  <c r="BL390" i="3"/>
  <c r="BN390" i="3"/>
  <c r="BK390" i="3"/>
  <c r="BJ389" i="3"/>
  <c r="BL389" i="3"/>
  <c r="BN388" i="3"/>
  <c r="BK388" i="3"/>
  <c r="BJ388" i="3"/>
  <c r="BK387" i="3"/>
  <c r="BM387" i="3"/>
  <c r="BM385" i="3"/>
  <c r="BM384" i="3"/>
  <c r="BK384" i="3"/>
  <c r="BN384" i="3"/>
  <c r="BN383" i="3"/>
  <c r="BJ383" i="3"/>
  <c r="BM383" i="3"/>
  <c r="BJ382" i="3"/>
  <c r="BN356" i="3"/>
  <c r="BM452" i="3"/>
  <c r="BJ452" i="3"/>
  <c r="BK286" i="3"/>
  <c r="BN286" i="3"/>
  <c r="BJ286" i="3"/>
  <c r="BM285" i="3"/>
  <c r="BK284" i="3"/>
  <c r="BN284" i="3"/>
  <c r="BJ284" i="3"/>
  <c r="BJ283" i="3"/>
  <c r="BM283" i="3"/>
  <c r="BK282" i="3"/>
  <c r="BN282" i="3"/>
  <c r="BJ281" i="3"/>
  <c r="BM281" i="3"/>
  <c r="BL281" i="3"/>
  <c r="BN280" i="3"/>
  <c r="BK280" i="3"/>
  <c r="BL280" i="3"/>
  <c r="BJ280" i="3"/>
  <c r="BL279" i="3"/>
  <c r="BK278" i="3"/>
  <c r="BL278" i="3"/>
  <c r="BN278" i="3"/>
  <c r="BJ278" i="3"/>
  <c r="BL277" i="3"/>
  <c r="BK276" i="3"/>
  <c r="BL448" i="3"/>
  <c r="BM448" i="3"/>
  <c r="BL446" i="3"/>
  <c r="BJ446" i="3"/>
  <c r="BN446" i="3"/>
  <c r="BL376" i="3"/>
  <c r="BM376" i="3"/>
  <c r="BJ368" i="3"/>
  <c r="BN368" i="3"/>
  <c r="BK368" i="3"/>
  <c r="BL362" i="3"/>
  <c r="BK361" i="3"/>
  <c r="BN361" i="3"/>
  <c r="BJ361" i="3"/>
  <c r="BJ359" i="3"/>
  <c r="BM359" i="3"/>
  <c r="BL359" i="3"/>
  <c r="BM354" i="3"/>
  <c r="BN354" i="3"/>
  <c r="BK354" i="3"/>
  <c r="BJ354" i="3"/>
  <c r="BM353" i="3"/>
  <c r="BL353" i="3"/>
  <c r="BM346" i="3"/>
  <c r="BK346" i="3"/>
  <c r="BN346" i="3"/>
  <c r="BJ346" i="3"/>
  <c r="BM345" i="3"/>
  <c r="BL345" i="3"/>
  <c r="BL338" i="3"/>
  <c r="BK337" i="3"/>
  <c r="BN337" i="3"/>
  <c r="BJ337" i="3"/>
  <c r="BM330" i="3"/>
  <c r="BK330" i="3"/>
  <c r="BN330" i="3"/>
  <c r="BJ329" i="3"/>
  <c r="BM329" i="3"/>
  <c r="BL329" i="3"/>
  <c r="BK322" i="3"/>
  <c r="BN322" i="3"/>
  <c r="BM321" i="3"/>
  <c r="BL321" i="3"/>
  <c r="BK319" i="3"/>
  <c r="BN319" i="3"/>
  <c r="BJ314" i="3"/>
  <c r="BM314" i="3"/>
  <c r="BL314" i="3"/>
  <c r="BK313" i="3"/>
  <c r="BN313" i="3"/>
  <c r="BJ313" i="3"/>
  <c r="BJ311" i="3"/>
  <c r="BM311" i="3"/>
  <c r="BL311" i="3"/>
  <c r="BN306" i="3"/>
  <c r="BK306" i="3"/>
  <c r="BJ306" i="3"/>
  <c r="BJ305" i="3"/>
  <c r="BM305" i="3"/>
  <c r="BL305" i="3"/>
  <c r="BK303" i="3"/>
  <c r="BN303" i="3"/>
  <c r="BJ303" i="3"/>
  <c r="BJ298" i="3"/>
  <c r="BM298" i="3"/>
  <c r="BL298" i="3"/>
  <c r="L175" i="3"/>
  <c r="AL175" i="3" s="1"/>
  <c r="L174" i="3"/>
  <c r="K168" i="3"/>
  <c r="Q168" i="3" s="1"/>
  <c r="L162" i="3"/>
  <c r="L158" i="3"/>
  <c r="L154" i="3"/>
  <c r="N259" i="3"/>
  <c r="P259" i="3"/>
  <c r="R259" i="3"/>
  <c r="T259" i="3"/>
  <c r="V259" i="3"/>
  <c r="X259" i="3"/>
  <c r="Z259" i="3"/>
  <c r="AB259" i="3"/>
  <c r="AD259" i="3"/>
  <c r="AF259" i="3"/>
  <c r="AH259" i="3"/>
  <c r="AJ259" i="3"/>
  <c r="AL259" i="3"/>
  <c r="AN259" i="3"/>
  <c r="AP259" i="3"/>
  <c r="AR259" i="3"/>
  <c r="AT259" i="3"/>
  <c r="AV259" i="3"/>
  <c r="AX259" i="3"/>
  <c r="AZ259" i="3"/>
  <c r="BB259" i="3"/>
  <c r="BD259" i="3"/>
  <c r="BF259" i="3"/>
  <c r="BH259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M259" i="3"/>
  <c r="Q259" i="3"/>
  <c r="U259" i="3"/>
  <c r="Y259" i="3"/>
  <c r="AC259" i="3"/>
  <c r="AG259" i="3"/>
  <c r="AK259" i="3"/>
  <c r="AO259" i="3"/>
  <c r="AS259" i="3"/>
  <c r="AW259" i="3"/>
  <c r="BA259" i="3"/>
  <c r="BE259" i="3"/>
  <c r="BI259" i="3"/>
  <c r="M261" i="3"/>
  <c r="O261" i="3"/>
  <c r="Q261" i="3"/>
  <c r="S261" i="3"/>
  <c r="U261" i="3"/>
  <c r="W261" i="3"/>
  <c r="Y261" i="3"/>
  <c r="AA261" i="3"/>
  <c r="AC261" i="3"/>
  <c r="AE261" i="3"/>
  <c r="AG261" i="3"/>
  <c r="AI261" i="3"/>
  <c r="AK261" i="3"/>
  <c r="AM261" i="3"/>
  <c r="AO261" i="3"/>
  <c r="AQ261" i="3"/>
  <c r="AS261" i="3"/>
  <c r="AU261" i="3"/>
  <c r="AW261" i="3"/>
  <c r="AY261" i="3"/>
  <c r="BA261" i="3"/>
  <c r="BC261" i="3"/>
  <c r="BE261" i="3"/>
  <c r="BG261" i="3"/>
  <c r="BI261" i="3"/>
  <c r="N261" i="3"/>
  <c r="R261" i="3"/>
  <c r="V261" i="3"/>
  <c r="Z261" i="3"/>
  <c r="AD261" i="3"/>
  <c r="AH261" i="3"/>
  <c r="AL261" i="3"/>
  <c r="AP261" i="3"/>
  <c r="AT261" i="3"/>
  <c r="AX261" i="3"/>
  <c r="BB261" i="3"/>
  <c r="BF261" i="3"/>
  <c r="P261" i="3"/>
  <c r="T261" i="3"/>
  <c r="X261" i="3"/>
  <c r="AB261" i="3"/>
  <c r="AF261" i="3"/>
  <c r="AJ261" i="3"/>
  <c r="AN261" i="3"/>
  <c r="AR261" i="3"/>
  <c r="AV261" i="3"/>
  <c r="AZ261" i="3"/>
  <c r="BD261" i="3"/>
  <c r="BH261" i="3"/>
  <c r="N264" i="3"/>
  <c r="P264" i="3"/>
  <c r="R264" i="3"/>
  <c r="T264" i="3"/>
  <c r="V264" i="3"/>
  <c r="X264" i="3"/>
  <c r="Z264" i="3"/>
  <c r="AB264" i="3"/>
  <c r="AD264" i="3"/>
  <c r="AF264" i="3"/>
  <c r="AH264" i="3"/>
  <c r="AJ264" i="3"/>
  <c r="AL264" i="3"/>
  <c r="AN264" i="3"/>
  <c r="AP264" i="3"/>
  <c r="AR264" i="3"/>
  <c r="AT264" i="3"/>
  <c r="AV264" i="3"/>
  <c r="AX264" i="3"/>
  <c r="AZ264" i="3"/>
  <c r="BB264" i="3"/>
  <c r="BD264" i="3"/>
  <c r="BF264" i="3"/>
  <c r="BH264" i="3"/>
  <c r="O264" i="3"/>
  <c r="S264" i="3"/>
  <c r="W264" i="3"/>
  <c r="AA264" i="3"/>
  <c r="AE264" i="3"/>
  <c r="AI264" i="3"/>
  <c r="AM264" i="3"/>
  <c r="AQ264" i="3"/>
  <c r="AU264" i="3"/>
  <c r="AY264" i="3"/>
  <c r="BC264" i="3"/>
  <c r="BG264" i="3"/>
  <c r="M264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M272" i="3"/>
  <c r="O272" i="3"/>
  <c r="Q272" i="3"/>
  <c r="S272" i="3"/>
  <c r="U272" i="3"/>
  <c r="W272" i="3"/>
  <c r="Y272" i="3"/>
  <c r="AA272" i="3"/>
  <c r="AC272" i="3"/>
  <c r="AE272" i="3"/>
  <c r="AG272" i="3"/>
  <c r="AI272" i="3"/>
  <c r="AK272" i="3"/>
  <c r="AM272" i="3"/>
  <c r="AO272" i="3"/>
  <c r="AQ272" i="3"/>
  <c r="AS272" i="3"/>
  <c r="AU272" i="3"/>
  <c r="AW272" i="3"/>
  <c r="AY272" i="3"/>
  <c r="BA272" i="3"/>
  <c r="N272" i="3"/>
  <c r="P272" i="3"/>
  <c r="R272" i="3"/>
  <c r="T272" i="3"/>
  <c r="V272" i="3"/>
  <c r="X272" i="3"/>
  <c r="Z272" i="3"/>
  <c r="AB272" i="3"/>
  <c r="AD272" i="3"/>
  <c r="AF272" i="3"/>
  <c r="AH272" i="3"/>
  <c r="AJ272" i="3"/>
  <c r="AL272" i="3"/>
  <c r="AN272" i="3"/>
  <c r="AP272" i="3"/>
  <c r="AR272" i="3"/>
  <c r="AT272" i="3"/>
  <c r="AV272" i="3"/>
  <c r="AX272" i="3"/>
  <c r="AZ272" i="3"/>
  <c r="BC272" i="3"/>
  <c r="BE272" i="3"/>
  <c r="BG272" i="3"/>
  <c r="BI272" i="3"/>
  <c r="BB272" i="3"/>
  <c r="BF272" i="3"/>
  <c r="BD272" i="3"/>
  <c r="BH272" i="3"/>
  <c r="M266" i="3"/>
  <c r="O266" i="3"/>
  <c r="Q266" i="3"/>
  <c r="S266" i="3"/>
  <c r="U266" i="3"/>
  <c r="W266" i="3"/>
  <c r="Y266" i="3"/>
  <c r="AA266" i="3"/>
  <c r="AC266" i="3"/>
  <c r="AE266" i="3"/>
  <c r="AG266" i="3"/>
  <c r="AI266" i="3"/>
  <c r="AK266" i="3"/>
  <c r="AM266" i="3"/>
  <c r="AO266" i="3"/>
  <c r="AQ266" i="3"/>
  <c r="AS266" i="3"/>
  <c r="AU266" i="3"/>
  <c r="AW266" i="3"/>
  <c r="AY266" i="3"/>
  <c r="BA266" i="3"/>
  <c r="BC266" i="3"/>
  <c r="BE266" i="3"/>
  <c r="BG266" i="3"/>
  <c r="BI266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P266" i="3"/>
  <c r="T266" i="3"/>
  <c r="X266" i="3"/>
  <c r="AB266" i="3"/>
  <c r="AF266" i="3"/>
  <c r="AJ266" i="3"/>
  <c r="AN266" i="3"/>
  <c r="AR266" i="3"/>
  <c r="AV266" i="3"/>
  <c r="AZ266" i="3"/>
  <c r="BD266" i="3"/>
  <c r="BH266" i="3"/>
  <c r="BJ273" i="3"/>
  <c r="BN273" i="3"/>
  <c r="BN419" i="3"/>
  <c r="BL419" i="3"/>
  <c r="BJ419" i="3"/>
  <c r="BK418" i="3"/>
  <c r="BJ418" i="3"/>
  <c r="BM418" i="3"/>
  <c r="BM417" i="3"/>
  <c r="BN417" i="3"/>
  <c r="BM416" i="3"/>
  <c r="BK416" i="3"/>
  <c r="BN415" i="3"/>
  <c r="BJ415" i="3"/>
  <c r="BJ414" i="3"/>
  <c r="BK414" i="3"/>
  <c r="BM414" i="3"/>
  <c r="BM413" i="3"/>
  <c r="BK413" i="3"/>
  <c r="BK412" i="3"/>
  <c r="BK411" i="3"/>
  <c r="BL411" i="3"/>
  <c r="BJ411" i="3"/>
  <c r="BK410" i="3"/>
  <c r="BJ410" i="3"/>
  <c r="BM410" i="3"/>
  <c r="BM409" i="3"/>
  <c r="BK409" i="3"/>
  <c r="BM408" i="3"/>
  <c r="BK408" i="3"/>
  <c r="BK407" i="3"/>
  <c r="BJ407" i="3"/>
  <c r="BJ406" i="3"/>
  <c r="BK406" i="3"/>
  <c r="BM406" i="3"/>
  <c r="BK405" i="3"/>
  <c r="BN405" i="3"/>
  <c r="BL405" i="3"/>
  <c r="BM405" i="3"/>
  <c r="BK404" i="3"/>
  <c r="BJ403" i="3"/>
  <c r="BN403" i="3"/>
  <c r="BK403" i="3"/>
  <c r="BK401" i="3"/>
  <c r="BN401" i="3"/>
  <c r="BJ401" i="3"/>
  <c r="BL401" i="3"/>
  <c r="BJ400" i="3"/>
  <c r="BM398" i="3"/>
  <c r="BK397" i="3"/>
  <c r="BN397" i="3"/>
  <c r="BJ396" i="3"/>
  <c r="BN395" i="3"/>
  <c r="BK395" i="3"/>
  <c r="BJ395" i="3"/>
  <c r="BM394" i="3"/>
  <c r="BK393" i="3"/>
  <c r="BN393" i="3"/>
  <c r="BL392" i="3"/>
  <c r="BM392" i="3"/>
  <c r="BK391" i="3"/>
  <c r="BN391" i="3"/>
  <c r="BJ391" i="3"/>
  <c r="BJ390" i="3"/>
  <c r="BM390" i="3"/>
  <c r="BK389" i="3"/>
  <c r="BL388" i="3"/>
  <c r="BM388" i="3"/>
  <c r="BN387" i="3"/>
  <c r="BJ386" i="3"/>
  <c r="BM386" i="3"/>
  <c r="BK385" i="3"/>
  <c r="BN385" i="3"/>
  <c r="BJ384" i="3"/>
  <c r="BL384" i="3"/>
  <c r="BM382" i="3"/>
  <c r="BL365" i="3"/>
  <c r="BM356" i="3"/>
  <c r="BN348" i="3"/>
  <c r="BL324" i="3"/>
  <c r="BM316" i="3"/>
  <c r="BJ454" i="3"/>
  <c r="BM286" i="3"/>
  <c r="BL286" i="3"/>
  <c r="BN285" i="3"/>
  <c r="BK285" i="3"/>
  <c r="BJ285" i="3"/>
  <c r="BM284" i="3"/>
  <c r="BL284" i="3"/>
  <c r="BL283" i="3"/>
  <c r="BK283" i="3"/>
  <c r="BN283" i="3"/>
  <c r="BJ282" i="3"/>
  <c r="BM282" i="3"/>
  <c r="BL282" i="3"/>
  <c r="BN281" i="3"/>
  <c r="BK281" i="3"/>
  <c r="BM280" i="3"/>
  <c r="BM279" i="3"/>
  <c r="BN279" i="3"/>
  <c r="BK279" i="3"/>
  <c r="BJ279" i="3"/>
  <c r="BM278" i="3"/>
  <c r="BM277" i="3"/>
  <c r="BK277" i="3"/>
  <c r="BN277" i="3"/>
  <c r="BJ277" i="3"/>
  <c r="BN276" i="3"/>
  <c r="BJ276" i="3"/>
  <c r="BM276" i="3"/>
  <c r="BL276" i="3"/>
  <c r="BJ448" i="3"/>
  <c r="BK448" i="3"/>
  <c r="BN448" i="3"/>
  <c r="BM446" i="3"/>
  <c r="BN376" i="3"/>
  <c r="BK376" i="3"/>
  <c r="BJ376" i="3"/>
  <c r="BM368" i="3"/>
  <c r="BL368" i="3"/>
  <c r="BM362" i="3"/>
  <c r="BN362" i="3"/>
  <c r="BK362" i="3"/>
  <c r="BJ362" i="3"/>
  <c r="BM361" i="3"/>
  <c r="BL361" i="3"/>
  <c r="BK359" i="3"/>
  <c r="BN359" i="3"/>
  <c r="BL354" i="3"/>
  <c r="BK353" i="3"/>
  <c r="BN353" i="3"/>
  <c r="BJ353" i="3"/>
  <c r="BL346" i="3"/>
  <c r="BK345" i="3"/>
  <c r="BN345" i="3"/>
  <c r="BJ345" i="3"/>
  <c r="BM338" i="3"/>
  <c r="BK338" i="3"/>
  <c r="BN338" i="3"/>
  <c r="BJ338" i="3"/>
  <c r="BM337" i="3"/>
  <c r="BL337" i="3"/>
  <c r="BL330" i="3"/>
  <c r="BK329" i="3"/>
  <c r="BN329" i="3"/>
  <c r="BJ322" i="3"/>
  <c r="BM322" i="3"/>
  <c r="BL322" i="3"/>
  <c r="BK321" i="3"/>
  <c r="BN321" i="3"/>
  <c r="BJ321" i="3"/>
  <c r="BJ319" i="3"/>
  <c r="BM319" i="3"/>
  <c r="BL319" i="3"/>
  <c r="BN314" i="3"/>
  <c r="BK314" i="3"/>
  <c r="BM313" i="3"/>
  <c r="BL313" i="3"/>
  <c r="BN311" i="3"/>
  <c r="BK311" i="3"/>
  <c r="BM306" i="3"/>
  <c r="BL306" i="3"/>
  <c r="BK305" i="3"/>
  <c r="BN305" i="3"/>
  <c r="BM303" i="3"/>
  <c r="BL303" i="3"/>
  <c r="BN298" i="3"/>
  <c r="BK298" i="3"/>
  <c r="BM297" i="3"/>
  <c r="BL297" i="3"/>
  <c r="BM296" i="3"/>
  <c r="BK296" i="3"/>
  <c r="BM454" i="3"/>
  <c r="BJ377" i="3"/>
  <c r="BM377" i="3"/>
  <c r="BL377" i="3"/>
  <c r="BL378" i="3"/>
  <c r="BN378" i="3"/>
  <c r="BK378" i="3"/>
  <c r="BJ378" i="3"/>
  <c r="BK371" i="3"/>
  <c r="BJ371" i="3"/>
  <c r="BM371" i="3"/>
  <c r="BL371" i="3"/>
  <c r="BK273" i="3"/>
  <c r="BM381" i="3"/>
  <c r="BK381" i="3"/>
  <c r="BN381" i="3"/>
  <c r="BM364" i="3"/>
  <c r="BM363" i="3"/>
  <c r="BL356" i="3"/>
  <c r="BK355" i="3"/>
  <c r="BN355" i="3"/>
  <c r="BJ351" i="3"/>
  <c r="BM332" i="3"/>
  <c r="BM331" i="3"/>
  <c r="BN323" i="3"/>
  <c r="BK323" i="3"/>
  <c r="BL323" i="3"/>
  <c r="BN300" i="3"/>
  <c r="BJ300" i="3"/>
  <c r="BK300" i="3"/>
  <c r="BJ453" i="3"/>
  <c r="BL453" i="3"/>
  <c r="BL451" i="3"/>
  <c r="BM275" i="3"/>
  <c r="BM453" i="3"/>
  <c r="BK451" i="3"/>
  <c r="BN451" i="3"/>
  <c r="BL450" i="3"/>
  <c r="BM450" i="3"/>
  <c r="BJ449" i="3"/>
  <c r="BK449" i="3"/>
  <c r="BN449" i="3"/>
  <c r="BM447" i="3"/>
  <c r="BK444" i="3"/>
  <c r="BN444" i="3"/>
  <c r="BJ444" i="3"/>
  <c r="BL370" i="3"/>
  <c r="BN369" i="3"/>
  <c r="BK369" i="3"/>
  <c r="BK363" i="3"/>
  <c r="BN363" i="3"/>
  <c r="BJ360" i="3"/>
  <c r="BL360" i="3"/>
  <c r="BM355" i="3"/>
  <c r="BM352" i="3"/>
  <c r="BK352" i="3"/>
  <c r="BN352" i="3"/>
  <c r="BJ323" i="3"/>
  <c r="BJ320" i="3"/>
  <c r="BM320" i="3"/>
  <c r="BL320" i="3"/>
  <c r="BM315" i="3"/>
  <c r="BN312" i="3"/>
  <c r="BK312" i="3"/>
  <c r="BN304" i="3"/>
  <c r="BK304" i="3"/>
  <c r="BJ304" i="3"/>
  <c r="BN296" i="3"/>
  <c r="BN315" i="3"/>
  <c r="M199" i="3"/>
  <c r="O199" i="3"/>
  <c r="Q199" i="3"/>
  <c r="S199" i="3"/>
  <c r="U199" i="3"/>
  <c r="W199" i="3"/>
  <c r="Y199" i="3"/>
  <c r="P199" i="3"/>
  <c r="T199" i="3"/>
  <c r="X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R199" i="3"/>
  <c r="V199" i="3"/>
  <c r="AB199" i="3"/>
  <c r="AD199" i="3"/>
  <c r="AH199" i="3"/>
  <c r="AL199" i="3"/>
  <c r="AR199" i="3"/>
  <c r="AV199" i="3"/>
  <c r="AZ199" i="3"/>
  <c r="BD199" i="3"/>
  <c r="BH199" i="3"/>
  <c r="Z199" i="3"/>
  <c r="AF199" i="3"/>
  <c r="AJ199" i="3"/>
  <c r="AN199" i="3"/>
  <c r="AP199" i="3"/>
  <c r="AT199" i="3"/>
  <c r="AX199" i="3"/>
  <c r="BB199" i="3"/>
  <c r="BF199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N203" i="3"/>
  <c r="R203" i="3"/>
  <c r="P203" i="3"/>
  <c r="T203" i="3"/>
  <c r="X203" i="3"/>
  <c r="V203" i="3"/>
  <c r="AB203" i="3"/>
  <c r="AF203" i="3"/>
  <c r="AJ203" i="3"/>
  <c r="AN203" i="3"/>
  <c r="AR203" i="3"/>
  <c r="AV203" i="3"/>
  <c r="AZ203" i="3"/>
  <c r="BD203" i="3"/>
  <c r="BH203" i="3"/>
  <c r="Z203" i="3"/>
  <c r="AD203" i="3"/>
  <c r="AH203" i="3"/>
  <c r="AL203" i="3"/>
  <c r="AP203" i="3"/>
  <c r="AT203" i="3"/>
  <c r="AX203" i="3"/>
  <c r="BB203" i="3"/>
  <c r="BF203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P207" i="3"/>
  <c r="T207" i="3"/>
  <c r="X207" i="3"/>
  <c r="AB207" i="3"/>
  <c r="AF207" i="3"/>
  <c r="AJ207" i="3"/>
  <c r="AN207" i="3"/>
  <c r="AR207" i="3"/>
  <c r="AV207" i="3"/>
  <c r="AZ207" i="3"/>
  <c r="BD207" i="3"/>
  <c r="BH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Q211" i="3"/>
  <c r="U211" i="3"/>
  <c r="Y211" i="3"/>
  <c r="AC211" i="3"/>
  <c r="AG211" i="3"/>
  <c r="AK211" i="3"/>
  <c r="AO211" i="3"/>
  <c r="AS211" i="3"/>
  <c r="AW211" i="3"/>
  <c r="BA211" i="3"/>
  <c r="BE211" i="3"/>
  <c r="BI211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O215" i="3"/>
  <c r="S215" i="3"/>
  <c r="W215" i="3"/>
  <c r="AA215" i="3"/>
  <c r="AE215" i="3"/>
  <c r="AI215" i="3"/>
  <c r="AM215" i="3"/>
  <c r="AQ215" i="3"/>
  <c r="AU215" i="3"/>
  <c r="AY215" i="3"/>
  <c r="BC215" i="3"/>
  <c r="BG215" i="3"/>
  <c r="M215" i="3"/>
  <c r="Q215" i="3"/>
  <c r="U215" i="3"/>
  <c r="Y215" i="3"/>
  <c r="AC215" i="3"/>
  <c r="AG215" i="3"/>
  <c r="AK215" i="3"/>
  <c r="AO215" i="3"/>
  <c r="AS215" i="3"/>
  <c r="AW215" i="3"/>
  <c r="BA215" i="3"/>
  <c r="BE215" i="3"/>
  <c r="BI215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O219" i="3"/>
  <c r="S219" i="3"/>
  <c r="W219" i="3"/>
  <c r="AA219" i="3"/>
  <c r="AE219" i="3"/>
  <c r="AI219" i="3"/>
  <c r="AM219" i="3"/>
  <c r="AQ219" i="3"/>
  <c r="AU219" i="3"/>
  <c r="AY219" i="3"/>
  <c r="BC219" i="3"/>
  <c r="BG219" i="3"/>
  <c r="M219" i="3"/>
  <c r="Q219" i="3"/>
  <c r="U219" i="3"/>
  <c r="Y219" i="3"/>
  <c r="AC219" i="3"/>
  <c r="AG219" i="3"/>
  <c r="AK219" i="3"/>
  <c r="AO219" i="3"/>
  <c r="AS219" i="3"/>
  <c r="AW219" i="3"/>
  <c r="BA219" i="3"/>
  <c r="BE219" i="3"/>
  <c r="BI219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O223" i="3"/>
  <c r="S223" i="3"/>
  <c r="W223" i="3"/>
  <c r="AA223" i="3"/>
  <c r="AE223" i="3"/>
  <c r="AI223" i="3"/>
  <c r="AM223" i="3"/>
  <c r="AQ223" i="3"/>
  <c r="AU223" i="3"/>
  <c r="AY223" i="3"/>
  <c r="BC223" i="3"/>
  <c r="BG223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Q227" i="3"/>
  <c r="U227" i="3"/>
  <c r="Y227" i="3"/>
  <c r="AC227" i="3"/>
  <c r="AG227" i="3"/>
  <c r="AK227" i="3"/>
  <c r="AO227" i="3"/>
  <c r="AS227" i="3"/>
  <c r="AW227" i="3"/>
  <c r="BA227" i="3"/>
  <c r="BE227" i="3"/>
  <c r="BI227" i="3"/>
  <c r="O227" i="3"/>
  <c r="S227" i="3"/>
  <c r="W227" i="3"/>
  <c r="AA227" i="3"/>
  <c r="AE227" i="3"/>
  <c r="AI227" i="3"/>
  <c r="AM227" i="3"/>
  <c r="AQ227" i="3"/>
  <c r="AU227" i="3"/>
  <c r="AY227" i="3"/>
  <c r="BC227" i="3"/>
  <c r="BG227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9" i="3"/>
  <c r="S239" i="3"/>
  <c r="W239" i="3"/>
  <c r="AA239" i="3"/>
  <c r="AE239" i="3"/>
  <c r="AI239" i="3"/>
  <c r="AM239" i="3"/>
  <c r="AQ239" i="3"/>
  <c r="AU239" i="3"/>
  <c r="AY239" i="3"/>
  <c r="BC239" i="3"/>
  <c r="BG239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O243" i="3"/>
  <c r="S243" i="3"/>
  <c r="W243" i="3"/>
  <c r="AA243" i="3"/>
  <c r="AE243" i="3"/>
  <c r="AI243" i="3"/>
  <c r="AM243" i="3"/>
  <c r="AQ243" i="3"/>
  <c r="AU243" i="3"/>
  <c r="AY243" i="3"/>
  <c r="BC243" i="3"/>
  <c r="BG243" i="3"/>
  <c r="M243" i="3"/>
  <c r="Q243" i="3"/>
  <c r="U243" i="3"/>
  <c r="Y243" i="3"/>
  <c r="AC243" i="3"/>
  <c r="AG243" i="3"/>
  <c r="AK243" i="3"/>
  <c r="AO243" i="3"/>
  <c r="AS243" i="3"/>
  <c r="AW243" i="3"/>
  <c r="BA243" i="3"/>
  <c r="BE243" i="3"/>
  <c r="BI243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7" i="3"/>
  <c r="Q247" i="3"/>
  <c r="U247" i="3"/>
  <c r="Y247" i="3"/>
  <c r="AC247" i="3"/>
  <c r="AG247" i="3"/>
  <c r="AK247" i="3"/>
  <c r="AO247" i="3"/>
  <c r="AS247" i="3"/>
  <c r="AW247" i="3"/>
  <c r="BA247" i="3"/>
  <c r="BE247" i="3"/>
  <c r="BI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R191" i="3"/>
  <c r="V191" i="3"/>
  <c r="Z191" i="3"/>
  <c r="AD191" i="3"/>
  <c r="AH191" i="3"/>
  <c r="AL191" i="3"/>
  <c r="AP191" i="3"/>
  <c r="AT191" i="3"/>
  <c r="AX191" i="3"/>
  <c r="BB191" i="3"/>
  <c r="BF191" i="3"/>
  <c r="P191" i="3"/>
  <c r="T191" i="3"/>
  <c r="AB191" i="3"/>
  <c r="AF191" i="3"/>
  <c r="AN191" i="3"/>
  <c r="AZ191" i="3"/>
  <c r="BH191" i="3"/>
  <c r="X191" i="3"/>
  <c r="AJ191" i="3"/>
  <c r="AR191" i="3"/>
  <c r="AV191" i="3"/>
  <c r="BD191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R195" i="3"/>
  <c r="V195" i="3"/>
  <c r="Z195" i="3"/>
  <c r="AD195" i="3"/>
  <c r="AH195" i="3"/>
  <c r="AL195" i="3"/>
  <c r="AP195" i="3"/>
  <c r="AT195" i="3"/>
  <c r="AX195" i="3"/>
  <c r="BB195" i="3"/>
  <c r="BF195" i="3"/>
  <c r="T195" i="3"/>
  <c r="AB195" i="3"/>
  <c r="AJ195" i="3"/>
  <c r="AV195" i="3"/>
  <c r="BD195" i="3"/>
  <c r="P195" i="3"/>
  <c r="X195" i="3"/>
  <c r="AF195" i="3"/>
  <c r="AN195" i="3"/>
  <c r="AR195" i="3"/>
  <c r="AZ195" i="3"/>
  <c r="BH195" i="3"/>
  <c r="BK340" i="3"/>
  <c r="BN340" i="3"/>
  <c r="BJ331" i="3"/>
  <c r="BN291" i="3"/>
  <c r="BK291" i="3"/>
  <c r="BJ291" i="3"/>
  <c r="BM347" i="3"/>
  <c r="BM344" i="3"/>
  <c r="BK344" i="3"/>
  <c r="BN344" i="3"/>
  <c r="BM336" i="3"/>
  <c r="BK336" i="3"/>
  <c r="BN336" i="3"/>
  <c r="BN328" i="3"/>
  <c r="BK328" i="3"/>
  <c r="BJ328" i="3"/>
  <c r="BJ364" i="3"/>
  <c r="BL364" i="3"/>
  <c r="BJ332" i="3"/>
  <c r="BL332" i="3"/>
  <c r="BN308" i="3"/>
  <c r="BJ308" i="3"/>
  <c r="BL308" i="3"/>
  <c r="BM379" i="3"/>
  <c r="BL379" i="3"/>
  <c r="BJ381" i="3"/>
  <c r="BL348" i="3"/>
  <c r="BM340" i="3"/>
  <c r="BN295" i="3"/>
  <c r="BK295" i="3"/>
  <c r="BN292" i="3"/>
  <c r="BJ292" i="3"/>
  <c r="BL292" i="3"/>
  <c r="BL300" i="3"/>
  <c r="BJ340" i="3"/>
  <c r="BL340" i="3"/>
  <c r="BN373" i="3"/>
  <c r="BJ373" i="3"/>
  <c r="BM373" i="3"/>
  <c r="BL373" i="3"/>
  <c r="BJ222" i="3"/>
  <c r="BJ226" i="3"/>
  <c r="BJ230" i="3"/>
  <c r="BJ234" i="3"/>
  <c r="BL200" i="3"/>
  <c r="BJ200" i="3"/>
  <c r="BJ204" i="3"/>
  <c r="BJ208" i="3"/>
  <c r="BL212" i="3"/>
  <c r="BM216" i="3"/>
  <c r="BM220" i="3"/>
  <c r="BN224" i="3"/>
  <c r="BL228" i="3"/>
  <c r="BN232" i="3"/>
  <c r="BL236" i="3"/>
  <c r="BJ236" i="3"/>
  <c r="BL240" i="3"/>
  <c r="BJ240" i="3"/>
  <c r="BL244" i="3"/>
  <c r="BJ244" i="3"/>
  <c r="BL248" i="3"/>
  <c r="BJ248" i="3"/>
  <c r="BL252" i="3"/>
  <c r="BJ252" i="3"/>
  <c r="BL253" i="3"/>
  <c r="BN254" i="3"/>
  <c r="BL256" i="3"/>
  <c r="BJ256" i="3"/>
  <c r="BL257" i="3"/>
  <c r="BK194" i="3"/>
  <c r="BN194" i="3"/>
  <c r="BL194" i="3"/>
  <c r="BJ194" i="3"/>
  <c r="BK454" i="3"/>
  <c r="BK212" i="3"/>
  <c r="BJ214" i="3"/>
  <c r="BN218" i="3"/>
  <c r="BJ228" i="3"/>
  <c r="BL238" i="3"/>
  <c r="BM242" i="3"/>
  <c r="BJ246" i="3"/>
  <c r="BK250" i="3"/>
  <c r="BL254" i="3"/>
  <c r="BM269" i="3"/>
  <c r="BL269" i="3"/>
  <c r="BM271" i="3"/>
  <c r="BJ197" i="3"/>
  <c r="BL197" i="3"/>
  <c r="BN198" i="3"/>
  <c r="BK198" i="3"/>
  <c r="BJ198" i="3"/>
  <c r="BN202" i="3"/>
  <c r="BK202" i="3"/>
  <c r="BM206" i="3"/>
  <c r="BK214" i="3"/>
  <c r="BN214" i="3"/>
  <c r="BK218" i="3"/>
  <c r="BJ218" i="3"/>
  <c r="BL222" i="3"/>
  <c r="BN226" i="3"/>
  <c r="BL230" i="3"/>
  <c r="BN234" i="3"/>
  <c r="BN242" i="3"/>
  <c r="BN250" i="3"/>
  <c r="BJ190" i="3"/>
  <c r="BL192" i="3"/>
  <c r="BM263" i="3"/>
  <c r="BK263" i="3"/>
  <c r="BN204" i="3"/>
  <c r="BN208" i="3"/>
  <c r="BN220" i="3"/>
  <c r="BN248" i="3"/>
  <c r="V175" i="3"/>
  <c r="L186" i="3"/>
  <c r="L184" i="3"/>
  <c r="AA184" i="3" s="1"/>
  <c r="L182" i="3"/>
  <c r="L180" i="3"/>
  <c r="K179" i="3"/>
  <c r="W179" i="3" s="1"/>
  <c r="L177" i="3"/>
  <c r="L172" i="3"/>
  <c r="K171" i="3"/>
  <c r="AF171" i="3" s="1"/>
  <c r="L169" i="3"/>
  <c r="L167" i="3"/>
  <c r="AA167" i="3" s="1"/>
  <c r="K164" i="3"/>
  <c r="AG164" i="3" s="1"/>
  <c r="L160" i="3"/>
  <c r="K155" i="3"/>
  <c r="L153" i="3"/>
  <c r="L151" i="3"/>
  <c r="L188" i="3"/>
  <c r="K188" i="3"/>
  <c r="AT188" i="3" s="1"/>
  <c r="K186" i="3"/>
  <c r="AR186" i="3" s="1"/>
  <c r="K184" i="3"/>
  <c r="K182" i="3"/>
  <c r="K180" i="3"/>
  <c r="Y180" i="3" s="1"/>
  <c r="K172" i="3"/>
  <c r="AJ172" i="3" s="1"/>
  <c r="K167" i="3"/>
  <c r="L165" i="3"/>
  <c r="L163" i="3"/>
  <c r="O163" i="3" s="1"/>
  <c r="K160" i="3"/>
  <c r="Q160" i="3" s="1"/>
  <c r="L156" i="3"/>
  <c r="AG156" i="3" s="1"/>
  <c r="K151" i="3"/>
  <c r="R151" i="3" s="1"/>
  <c r="AJ176" i="3"/>
  <c r="X168" i="3"/>
  <c r="BB175" i="3"/>
  <c r="AE160" i="3"/>
  <c r="AN160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AD152" i="3"/>
  <c r="AT152" i="3"/>
  <c r="R152" i="3"/>
  <c r="AH152" i="3"/>
  <c r="AX152" i="3"/>
  <c r="V152" i="3"/>
  <c r="AL152" i="3"/>
  <c r="BB152" i="3"/>
  <c r="AP152" i="3"/>
  <c r="BF152" i="3"/>
  <c r="Z152" i="3"/>
  <c r="K177" i="3"/>
  <c r="K173" i="3"/>
  <c r="K169" i="3"/>
  <c r="K165" i="3"/>
  <c r="K161" i="3"/>
  <c r="K157" i="3"/>
  <c r="K153" i="3"/>
  <c r="Q188" i="3"/>
  <c r="BH186" i="3"/>
  <c r="BE180" i="3"/>
  <c r="BG179" i="3"/>
  <c r="AZ176" i="3"/>
  <c r="AV171" i="3"/>
  <c r="AX182" i="3"/>
  <c r="M168" i="3"/>
  <c r="U168" i="3"/>
  <c r="AC168" i="3"/>
  <c r="AK168" i="3"/>
  <c r="AS168" i="3"/>
  <c r="BA168" i="3"/>
  <c r="BI168" i="3"/>
  <c r="R168" i="3"/>
  <c r="Z168" i="3"/>
  <c r="AH168" i="3"/>
  <c r="AP168" i="3"/>
  <c r="AX168" i="3"/>
  <c r="BF168" i="3"/>
  <c r="S168" i="3"/>
  <c r="AA168" i="3"/>
  <c r="AI168" i="3"/>
  <c r="AQ168" i="3"/>
  <c r="AY168" i="3"/>
  <c r="BG168" i="3"/>
  <c r="AR168" i="3"/>
  <c r="P168" i="3"/>
  <c r="AV168" i="3"/>
  <c r="AJ168" i="3"/>
  <c r="AW164" i="3"/>
  <c r="O164" i="3"/>
  <c r="AF164" i="3"/>
  <c r="AW156" i="3"/>
  <c r="S156" i="3"/>
  <c r="BD156" i="3"/>
  <c r="L189" i="3"/>
  <c r="K189" i="3"/>
  <c r="K187" i="3"/>
  <c r="K185" i="3"/>
  <c r="K183" i="3"/>
  <c r="K181" i="3"/>
  <c r="K178" i="3"/>
  <c r="K174" i="3"/>
  <c r="K170" i="3"/>
  <c r="K166" i="3"/>
  <c r="K162" i="3"/>
  <c r="K158" i="3"/>
  <c r="K154" i="3"/>
  <c r="AN188" i="3"/>
  <c r="AF188" i="3"/>
  <c r="AX186" i="3"/>
  <c r="AH186" i="3"/>
  <c r="BC179" i="3"/>
  <c r="AM179" i="3"/>
  <c r="AE186" i="3"/>
  <c r="AM186" i="3"/>
  <c r="M186" i="3"/>
  <c r="U186" i="3"/>
  <c r="AS186" i="3"/>
  <c r="BA186" i="3"/>
  <c r="Z180" i="3"/>
  <c r="AH180" i="3"/>
  <c r="BF180" i="3"/>
  <c r="S180" i="3"/>
  <c r="AQ180" i="3"/>
  <c r="AY180" i="3"/>
  <c r="AB180" i="3"/>
  <c r="AJ180" i="3"/>
  <c r="BH180" i="3"/>
  <c r="M176" i="3"/>
  <c r="Q176" i="3"/>
  <c r="U176" i="3"/>
  <c r="Y176" i="3"/>
  <c r="AC176" i="3"/>
  <c r="AG176" i="3"/>
  <c r="AK176" i="3"/>
  <c r="AO176" i="3"/>
  <c r="AS176" i="3"/>
  <c r="AW176" i="3"/>
  <c r="BA176" i="3"/>
  <c r="BE176" i="3"/>
  <c r="BI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X176" i="3"/>
  <c r="AN176" i="3"/>
  <c r="BD176" i="3"/>
  <c r="AB176" i="3"/>
  <c r="AR176" i="3"/>
  <c r="BH176" i="3"/>
  <c r="P176" i="3"/>
  <c r="AF176" i="3"/>
  <c r="AV176" i="3"/>
  <c r="T179" i="3"/>
  <c r="X179" i="3"/>
  <c r="AJ179" i="3"/>
  <c r="AN179" i="3"/>
  <c r="AZ179" i="3"/>
  <c r="BD179" i="3"/>
  <c r="Q179" i="3"/>
  <c r="U179" i="3"/>
  <c r="AG179" i="3"/>
  <c r="AK179" i="3"/>
  <c r="AW179" i="3"/>
  <c r="BA179" i="3"/>
  <c r="N179" i="3"/>
  <c r="R179" i="3"/>
  <c r="AD179" i="3"/>
  <c r="AH179" i="3"/>
  <c r="AT179" i="3"/>
  <c r="AX179" i="3"/>
  <c r="O175" i="3"/>
  <c r="W175" i="3"/>
  <c r="AE175" i="3"/>
  <c r="AM175" i="3"/>
  <c r="AU175" i="3"/>
  <c r="BC175" i="3"/>
  <c r="P175" i="3"/>
  <c r="X175" i="3"/>
  <c r="AF175" i="3"/>
  <c r="AN175" i="3"/>
  <c r="AV175" i="3"/>
  <c r="BD175" i="3"/>
  <c r="M175" i="3"/>
  <c r="U175" i="3"/>
  <c r="AC175" i="3"/>
  <c r="AK175" i="3"/>
  <c r="AS175" i="3"/>
  <c r="BA175" i="3"/>
  <c r="BI175" i="3"/>
  <c r="AP175" i="3"/>
  <c r="N175" i="3"/>
  <c r="AT175" i="3"/>
  <c r="AH175" i="3"/>
  <c r="M171" i="3"/>
  <c r="U171" i="3"/>
  <c r="AC171" i="3"/>
  <c r="AK171" i="3"/>
  <c r="AS171" i="3"/>
  <c r="BA171" i="3"/>
  <c r="BI171" i="3"/>
  <c r="R171" i="3"/>
  <c r="Z171" i="3"/>
  <c r="AH171" i="3"/>
  <c r="AP171" i="3"/>
  <c r="AX171" i="3"/>
  <c r="BF171" i="3"/>
  <c r="S171" i="3"/>
  <c r="AA171" i="3"/>
  <c r="AI171" i="3"/>
  <c r="AQ171" i="3"/>
  <c r="AY171" i="3"/>
  <c r="BG171" i="3"/>
  <c r="AJ171" i="3"/>
  <c r="X171" i="3"/>
  <c r="BD171" i="3"/>
  <c r="AR171" i="3"/>
  <c r="Y167" i="3"/>
  <c r="AD167" i="3"/>
  <c r="W163" i="3"/>
  <c r="AA163" i="3"/>
  <c r="AM163" i="3"/>
  <c r="AQ163" i="3"/>
  <c r="BC163" i="3"/>
  <c r="BG163" i="3"/>
  <c r="X163" i="3"/>
  <c r="AB163" i="3"/>
  <c r="AN163" i="3"/>
  <c r="AR163" i="3"/>
  <c r="BD163" i="3"/>
  <c r="BH163" i="3"/>
  <c r="U163" i="3"/>
  <c r="Y163" i="3"/>
  <c r="AK163" i="3"/>
  <c r="AO163" i="3"/>
  <c r="BA163" i="3"/>
  <c r="BE163" i="3"/>
  <c r="AD163" i="3"/>
  <c r="AT163" i="3"/>
  <c r="AX163" i="3"/>
  <c r="V163" i="3"/>
  <c r="Z163" i="3"/>
  <c r="AP163" i="3"/>
  <c r="N159" i="3"/>
  <c r="R159" i="3"/>
  <c r="V159" i="3"/>
  <c r="Z159" i="3"/>
  <c r="AD159" i="3"/>
  <c r="AH159" i="3"/>
  <c r="AL159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M159" i="3"/>
  <c r="U159" i="3"/>
  <c r="AC159" i="3"/>
  <c r="AK159" i="3"/>
  <c r="AR159" i="3"/>
  <c r="AW159" i="3"/>
  <c r="BB159" i="3"/>
  <c r="BH159" i="3"/>
  <c r="P159" i="3"/>
  <c r="X159" i="3"/>
  <c r="AF159" i="3"/>
  <c r="AN159" i="3"/>
  <c r="AS159" i="3"/>
  <c r="AX159" i="3"/>
  <c r="BD159" i="3"/>
  <c r="BI159" i="3"/>
  <c r="Q159" i="3"/>
  <c r="Y159" i="3"/>
  <c r="AG159" i="3"/>
  <c r="AO159" i="3"/>
  <c r="AT159" i="3"/>
  <c r="AZ159" i="3"/>
  <c r="BE159" i="3"/>
  <c r="AB159" i="3"/>
  <c r="BA159" i="3"/>
  <c r="AJ159" i="3"/>
  <c r="BF159" i="3"/>
  <c r="AP159" i="3"/>
  <c r="T159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V155" i="3"/>
  <c r="AL155" i="3"/>
  <c r="BB155" i="3"/>
  <c r="Z155" i="3"/>
  <c r="AP155" i="3"/>
  <c r="BF155" i="3"/>
  <c r="N155" i="3"/>
  <c r="AD155" i="3"/>
  <c r="AT155" i="3"/>
  <c r="R155" i="3"/>
  <c r="AH155" i="3"/>
  <c r="AX155" i="3"/>
  <c r="BG188" i="3"/>
  <c r="AY188" i="3"/>
  <c r="AQ188" i="3"/>
  <c r="AI188" i="3"/>
  <c r="AA188" i="3"/>
  <c r="S188" i="3"/>
  <c r="AV186" i="3"/>
  <c r="AF186" i="3"/>
  <c r="P186" i="3"/>
  <c r="AW180" i="3"/>
  <c r="Q180" i="3"/>
  <c r="AY179" i="3"/>
  <c r="AI179" i="3"/>
  <c r="S179" i="3"/>
  <c r="T176" i="3"/>
  <c r="AN168" i="3"/>
  <c r="AV159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W160" i="3" l="1"/>
  <c r="M160" i="3"/>
  <c r="BG160" i="3"/>
  <c r="BD160" i="3"/>
  <c r="T160" i="3"/>
  <c r="X160" i="3"/>
  <c r="AA160" i="3"/>
  <c r="AS160" i="3"/>
  <c r="N186" i="3"/>
  <c r="BC160" i="3"/>
  <c r="P160" i="3"/>
  <c r="AK160" i="3"/>
  <c r="AT186" i="3"/>
  <c r="AD186" i="3"/>
  <c r="BB163" i="3"/>
  <c r="AH163" i="3"/>
  <c r="N163" i="3"/>
  <c r="AW163" i="3"/>
  <c r="AG163" i="3"/>
  <c r="Q163" i="3"/>
  <c r="AZ163" i="3"/>
  <c r="AJ163" i="3"/>
  <c r="T163" i="3"/>
  <c r="AY163" i="3"/>
  <c r="AI163" i="3"/>
  <c r="S163" i="3"/>
  <c r="AJ167" i="3"/>
  <c r="BF179" i="3"/>
  <c r="AP179" i="3"/>
  <c r="Z179" i="3"/>
  <c r="BI179" i="3"/>
  <c r="AS179" i="3"/>
  <c r="AC179" i="3"/>
  <c r="M179" i="3"/>
  <c r="AV179" i="3"/>
  <c r="AF179" i="3"/>
  <c r="P179" i="3"/>
  <c r="AZ180" i="3"/>
  <c r="T180" i="3"/>
  <c r="AI180" i="3"/>
  <c r="AX180" i="3"/>
  <c r="R180" i="3"/>
  <c r="AK186" i="3"/>
  <c r="BC186" i="3"/>
  <c r="W186" i="3"/>
  <c r="AK180" i="3"/>
  <c r="P188" i="3"/>
  <c r="AV188" i="3"/>
  <c r="AA179" i="3"/>
  <c r="AB186" i="3"/>
  <c r="AG188" i="3"/>
  <c r="N160" i="3"/>
  <c r="AR160" i="3"/>
  <c r="AV160" i="3"/>
  <c r="AZ160" i="3"/>
  <c r="BI160" i="3"/>
  <c r="AC160" i="3"/>
  <c r="AE179" i="3"/>
  <c r="AL188" i="3"/>
  <c r="BM176" i="3"/>
  <c r="BF163" i="3"/>
  <c r="AL163" i="3"/>
  <c r="R163" i="3"/>
  <c r="BI163" i="3"/>
  <c r="AS163" i="3"/>
  <c r="AC163" i="3"/>
  <c r="M163" i="3"/>
  <c r="AV163" i="3"/>
  <c r="AF163" i="3"/>
  <c r="P163" i="3"/>
  <c r="AU163" i="3"/>
  <c r="AE163" i="3"/>
  <c r="BB179" i="3"/>
  <c r="AL179" i="3"/>
  <c r="V179" i="3"/>
  <c r="BE179" i="3"/>
  <c r="AO179" i="3"/>
  <c r="Y179" i="3"/>
  <c r="BH179" i="3"/>
  <c r="AR179" i="3"/>
  <c r="AB179" i="3"/>
  <c r="AR180" i="3"/>
  <c r="BG180" i="3"/>
  <c r="AA180" i="3"/>
  <c r="AP180" i="3"/>
  <c r="BI186" i="3"/>
  <c r="AC186" i="3"/>
  <c r="AU186" i="3"/>
  <c r="O186" i="3"/>
  <c r="X188" i="3"/>
  <c r="BD188" i="3"/>
  <c r="AQ179" i="3"/>
  <c r="AW188" i="3"/>
  <c r="AD160" i="3"/>
  <c r="AH160" i="3"/>
  <c r="AL160" i="3"/>
  <c r="AP160" i="3"/>
  <c r="BA160" i="3"/>
  <c r="U160" i="3"/>
  <c r="M180" i="3"/>
  <c r="AK184" i="3"/>
  <c r="AB151" i="3"/>
  <c r="BM222" i="3"/>
  <c r="BK230" i="3"/>
  <c r="BL250" i="3"/>
  <c r="BN210" i="3"/>
  <c r="Y188" i="3"/>
  <c r="BE188" i="3"/>
  <c r="O179" i="3"/>
  <c r="AS180" i="3"/>
  <c r="V188" i="3"/>
  <c r="BK245" i="3"/>
  <c r="BK254" i="3"/>
  <c r="BK246" i="3"/>
  <c r="BK234" i="3"/>
  <c r="BM230" i="3"/>
  <c r="BM246" i="3"/>
  <c r="BM234" i="3"/>
  <c r="AO188" i="3"/>
  <c r="AU179" i="3"/>
  <c r="BB188" i="3"/>
  <c r="BN247" i="3"/>
  <c r="BK261" i="3"/>
  <c r="BK258" i="3"/>
  <c r="BK237" i="3"/>
  <c r="BK213" i="3"/>
  <c r="BK226" i="3"/>
  <c r="BM226" i="3"/>
  <c r="BN257" i="3"/>
  <c r="BJ257" i="3"/>
  <c r="BK253" i="3"/>
  <c r="BL255" i="3"/>
  <c r="BJ155" i="3"/>
  <c r="BJ179" i="3"/>
  <c r="N188" i="3"/>
  <c r="AD188" i="3"/>
  <c r="AI151" i="3"/>
  <c r="N172" i="3"/>
  <c r="AK182" i="3"/>
  <c r="R186" i="3"/>
  <c r="BF188" i="3"/>
  <c r="BG167" i="3"/>
  <c r="BI180" i="3"/>
  <c r="X184" i="3"/>
  <c r="BN239" i="3"/>
  <c r="BK235" i="3"/>
  <c r="BN231" i="3"/>
  <c r="BN223" i="3"/>
  <c r="BN215" i="3"/>
  <c r="BN264" i="3"/>
  <c r="BN259" i="3"/>
  <c r="BN270" i="3"/>
  <c r="BJ196" i="3"/>
  <c r="BN233" i="3"/>
  <c r="BN225" i="3"/>
  <c r="BN217" i="3"/>
  <c r="BK260" i="3"/>
  <c r="BN268" i="3"/>
  <c r="BJ254" i="3"/>
  <c r="BJ242" i="3"/>
  <c r="BJ195" i="3"/>
  <c r="BL195" i="3"/>
  <c r="BK191" i="3"/>
  <c r="BN191" i="3"/>
  <c r="BK251" i="3"/>
  <c r="BM243" i="3"/>
  <c r="BL235" i="3"/>
  <c r="BM235" i="3"/>
  <c r="P171" i="3"/>
  <c r="AG180" i="3"/>
  <c r="W184" i="3"/>
  <c r="X186" i="3"/>
  <c r="AN186" i="3"/>
  <c r="BD186" i="3"/>
  <c r="W188" i="3"/>
  <c r="AE188" i="3"/>
  <c r="AM188" i="3"/>
  <c r="AU188" i="3"/>
  <c r="BC188" i="3"/>
  <c r="BJ163" i="3"/>
  <c r="V167" i="3"/>
  <c r="AW167" i="3"/>
  <c r="BD167" i="3"/>
  <c r="BH171" i="3"/>
  <c r="AB171" i="3"/>
  <c r="AN171" i="3"/>
  <c r="AZ171" i="3"/>
  <c r="T171" i="3"/>
  <c r="BC171" i="3"/>
  <c r="AU171" i="3"/>
  <c r="AM171" i="3"/>
  <c r="AE171" i="3"/>
  <c r="W171" i="3"/>
  <c r="O171" i="3"/>
  <c r="BB171" i="3"/>
  <c r="AT171" i="3"/>
  <c r="AL171" i="3"/>
  <c r="AD171" i="3"/>
  <c r="V171" i="3"/>
  <c r="N171" i="3"/>
  <c r="BE171" i="3"/>
  <c r="AW171" i="3"/>
  <c r="AO171" i="3"/>
  <c r="AG171" i="3"/>
  <c r="Y171" i="3"/>
  <c r="Q171" i="3"/>
  <c r="AX175" i="3"/>
  <c r="R175" i="3"/>
  <c r="AD175" i="3"/>
  <c r="BF175" i="3"/>
  <c r="Z175" i="3"/>
  <c r="BE175" i="3"/>
  <c r="AW175" i="3"/>
  <c r="AO175" i="3"/>
  <c r="AG175" i="3"/>
  <c r="Y175" i="3"/>
  <c r="Q175" i="3"/>
  <c r="BH175" i="3"/>
  <c r="AZ175" i="3"/>
  <c r="AR175" i="3"/>
  <c r="AJ175" i="3"/>
  <c r="AB175" i="3"/>
  <c r="T175" i="3"/>
  <c r="BG175" i="3"/>
  <c r="AY175" i="3"/>
  <c r="AQ175" i="3"/>
  <c r="AI175" i="3"/>
  <c r="AA175" i="3"/>
  <c r="S175" i="3"/>
  <c r="BD180" i="3"/>
  <c r="AV180" i="3"/>
  <c r="AN180" i="3"/>
  <c r="AF180" i="3"/>
  <c r="X180" i="3"/>
  <c r="P180" i="3"/>
  <c r="BC180" i="3"/>
  <c r="AU180" i="3"/>
  <c r="AM180" i="3"/>
  <c r="AE180" i="3"/>
  <c r="W180" i="3"/>
  <c r="O180" i="3"/>
  <c r="BB180" i="3"/>
  <c r="AT180" i="3"/>
  <c r="AL180" i="3"/>
  <c r="AD180" i="3"/>
  <c r="V180" i="3"/>
  <c r="N180" i="3"/>
  <c r="BE186" i="3"/>
  <c r="AW186" i="3"/>
  <c r="AO186" i="3"/>
  <c r="AG186" i="3"/>
  <c r="Y186" i="3"/>
  <c r="Q186" i="3"/>
  <c r="BG186" i="3"/>
  <c r="AY186" i="3"/>
  <c r="AQ186" i="3"/>
  <c r="AI186" i="3"/>
  <c r="AA186" i="3"/>
  <c r="S186" i="3"/>
  <c r="BD168" i="3"/>
  <c r="BA180" i="3"/>
  <c r="Z186" i="3"/>
  <c r="AP186" i="3"/>
  <c r="BF186" i="3"/>
  <c r="T188" i="3"/>
  <c r="AB188" i="3"/>
  <c r="AJ188" i="3"/>
  <c r="AR188" i="3"/>
  <c r="AZ188" i="3"/>
  <c r="BH188" i="3"/>
  <c r="AZ168" i="3"/>
  <c r="T168" i="3"/>
  <c r="AF168" i="3"/>
  <c r="BH168" i="3"/>
  <c r="AB168" i="3"/>
  <c r="BC168" i="3"/>
  <c r="AU168" i="3"/>
  <c r="AM168" i="3"/>
  <c r="AE168" i="3"/>
  <c r="W168" i="3"/>
  <c r="O168" i="3"/>
  <c r="BB168" i="3"/>
  <c r="AT168" i="3"/>
  <c r="AL168" i="3"/>
  <c r="AD168" i="3"/>
  <c r="V168" i="3"/>
  <c r="N168" i="3"/>
  <c r="BE168" i="3"/>
  <c r="AW168" i="3"/>
  <c r="AO168" i="3"/>
  <c r="AG168" i="3"/>
  <c r="Y168" i="3"/>
  <c r="AW172" i="3"/>
  <c r="S172" i="3"/>
  <c r="AO180" i="3"/>
  <c r="T186" i="3"/>
  <c r="AJ186" i="3"/>
  <c r="AZ186" i="3"/>
  <c r="M188" i="3"/>
  <c r="U188" i="3"/>
  <c r="AC188" i="3"/>
  <c r="AK188" i="3"/>
  <c r="AS188" i="3"/>
  <c r="BA188" i="3"/>
  <c r="BI188" i="3"/>
  <c r="S160" i="3"/>
  <c r="AI160" i="3"/>
  <c r="AY160" i="3"/>
  <c r="AT160" i="3"/>
  <c r="BH160" i="3"/>
  <c r="AX160" i="3"/>
  <c r="AM160" i="3"/>
  <c r="AB160" i="3"/>
  <c r="R160" i="3"/>
  <c r="BB160" i="3"/>
  <c r="AQ160" i="3"/>
  <c r="AF160" i="3"/>
  <c r="V160" i="3"/>
  <c r="BF160" i="3"/>
  <c r="AU160" i="3"/>
  <c r="AJ160" i="3"/>
  <c r="Z160" i="3"/>
  <c r="O160" i="3"/>
  <c r="BE160" i="3"/>
  <c r="AW160" i="3"/>
  <c r="AO160" i="3"/>
  <c r="AG160" i="3"/>
  <c r="Y160" i="3"/>
  <c r="AX184" i="3"/>
  <c r="AC180" i="3"/>
  <c r="V186" i="3"/>
  <c r="AL186" i="3"/>
  <c r="BB186" i="3"/>
  <c r="R188" i="3"/>
  <c r="Z188" i="3"/>
  <c r="AH188" i="3"/>
  <c r="AP188" i="3"/>
  <c r="AX188" i="3"/>
  <c r="W167" i="3"/>
  <c r="U184" i="3"/>
  <c r="BA151" i="3"/>
  <c r="T172" i="3"/>
  <c r="BK195" i="3"/>
  <c r="BN195" i="3"/>
  <c r="BJ191" i="3"/>
  <c r="BM191" i="3"/>
  <c r="BL191" i="3"/>
  <c r="BN251" i="3"/>
  <c r="BL251" i="3"/>
  <c r="BJ251" i="3"/>
  <c r="BL247" i="3"/>
  <c r="BM247" i="3"/>
  <c r="BK247" i="3"/>
  <c r="BN243" i="3"/>
  <c r="BL243" i="3"/>
  <c r="BJ243" i="3"/>
  <c r="BL239" i="3"/>
  <c r="BM239" i="3"/>
  <c r="BK239" i="3"/>
  <c r="BN235" i="3"/>
  <c r="BJ235" i="3"/>
  <c r="BM231" i="3"/>
  <c r="BK231" i="3"/>
  <c r="BM227" i="3"/>
  <c r="BN227" i="3"/>
  <c r="BL227" i="3"/>
  <c r="BK227" i="3"/>
  <c r="BJ227" i="3"/>
  <c r="BN219" i="3"/>
  <c r="BL219" i="3"/>
  <c r="BK219" i="3"/>
  <c r="BJ219" i="3"/>
  <c r="BM215" i="3"/>
  <c r="BN211" i="3"/>
  <c r="BK211" i="3"/>
  <c r="BM211" i="3"/>
  <c r="BJ211" i="3"/>
  <c r="BJ207" i="3"/>
  <c r="BL207" i="3"/>
  <c r="BK203" i="3"/>
  <c r="BN203" i="3"/>
  <c r="BL199" i="3"/>
  <c r="BK266" i="3"/>
  <c r="BJ266" i="3"/>
  <c r="BK272" i="3"/>
  <c r="BN272" i="3"/>
  <c r="BM264" i="3"/>
  <c r="BK264" i="3"/>
  <c r="BM261" i="3"/>
  <c r="BN261" i="3"/>
  <c r="BM259" i="3"/>
  <c r="BK259" i="3"/>
  <c r="BM270" i="3"/>
  <c r="BK270" i="3"/>
  <c r="BM258" i="3"/>
  <c r="BL258" i="3"/>
  <c r="BN258" i="3"/>
  <c r="BK196" i="3"/>
  <c r="BN196" i="3"/>
  <c r="BJ193" i="3"/>
  <c r="BL193" i="3"/>
  <c r="BN267" i="3"/>
  <c r="BL267" i="3"/>
  <c r="BJ267" i="3"/>
  <c r="BJ249" i="3"/>
  <c r="BK249" i="3"/>
  <c r="BL249" i="3"/>
  <c r="BM245" i="3"/>
  <c r="BN245" i="3"/>
  <c r="BJ241" i="3"/>
  <c r="BK241" i="3"/>
  <c r="BL241" i="3"/>
  <c r="BM237" i="3"/>
  <c r="BN237" i="3"/>
  <c r="BM233" i="3"/>
  <c r="BN229" i="3"/>
  <c r="BL229" i="3"/>
  <c r="BJ229" i="3"/>
  <c r="BM225" i="3"/>
  <c r="BN221" i="3"/>
  <c r="BL221" i="3"/>
  <c r="BK221" i="3"/>
  <c r="BJ221" i="3"/>
  <c r="BM217" i="3"/>
  <c r="BM213" i="3"/>
  <c r="BN213" i="3"/>
  <c r="BJ209" i="3"/>
  <c r="BL209" i="3"/>
  <c r="BK205" i="3"/>
  <c r="BN205" i="3"/>
  <c r="BM201" i="3"/>
  <c r="BJ201" i="3"/>
  <c r="BL201" i="3"/>
  <c r="BJ262" i="3"/>
  <c r="BK262" i="3"/>
  <c r="BN260" i="3"/>
  <c r="BL260" i="3"/>
  <c r="BJ260" i="3"/>
  <c r="BM268" i="3"/>
  <c r="BK268" i="3"/>
  <c r="BM195" i="3"/>
  <c r="BM251" i="3"/>
  <c r="BJ247" i="3"/>
  <c r="BK243" i="3"/>
  <c r="BJ239" i="3"/>
  <c r="BL231" i="3"/>
  <c r="BJ231" i="3"/>
  <c r="BL223" i="3"/>
  <c r="BM223" i="3"/>
  <c r="BK223" i="3"/>
  <c r="BJ223" i="3"/>
  <c r="BM219" i="3"/>
  <c r="BL215" i="3"/>
  <c r="BK215" i="3"/>
  <c r="BJ215" i="3"/>
  <c r="BL211" i="3"/>
  <c r="BM207" i="3"/>
  <c r="BK207" i="3"/>
  <c r="BN207" i="3"/>
  <c r="BM203" i="3"/>
  <c r="BJ203" i="3"/>
  <c r="BL203" i="3"/>
  <c r="BM199" i="3"/>
  <c r="BJ199" i="3"/>
  <c r="BK199" i="3"/>
  <c r="BN199" i="3"/>
  <c r="BM266" i="3"/>
  <c r="BL266" i="3"/>
  <c r="BN266" i="3"/>
  <c r="BJ272" i="3"/>
  <c r="BM272" i="3"/>
  <c r="BL272" i="3"/>
  <c r="BL264" i="3"/>
  <c r="BJ264" i="3"/>
  <c r="BJ261" i="3"/>
  <c r="BL261" i="3"/>
  <c r="BL259" i="3"/>
  <c r="BJ259" i="3"/>
  <c r="BL270" i="3"/>
  <c r="BJ270" i="3"/>
  <c r="BJ258" i="3"/>
  <c r="BM196" i="3"/>
  <c r="BL196" i="3"/>
  <c r="BM193" i="3"/>
  <c r="BK193" i="3"/>
  <c r="BN193" i="3"/>
  <c r="BM267" i="3"/>
  <c r="BK267" i="3"/>
  <c r="BM249" i="3"/>
  <c r="BN249" i="3"/>
  <c r="BJ245" i="3"/>
  <c r="BL245" i="3"/>
  <c r="BM241" i="3"/>
  <c r="BN241" i="3"/>
  <c r="BJ237" i="3"/>
  <c r="BL237" i="3"/>
  <c r="BL233" i="3"/>
  <c r="BK233" i="3"/>
  <c r="BJ233" i="3"/>
  <c r="BM229" i="3"/>
  <c r="BK229" i="3"/>
  <c r="BL225" i="3"/>
  <c r="BK225" i="3"/>
  <c r="BJ225" i="3"/>
  <c r="BM221" i="3"/>
  <c r="BL217" i="3"/>
  <c r="BK217" i="3"/>
  <c r="BJ217" i="3"/>
  <c r="BJ213" i="3"/>
  <c r="BL213" i="3"/>
  <c r="BM209" i="3"/>
  <c r="BK209" i="3"/>
  <c r="BN209" i="3"/>
  <c r="BM205" i="3"/>
  <c r="BJ205" i="3"/>
  <c r="BL205" i="3"/>
  <c r="BK201" i="3"/>
  <c r="BN201" i="3"/>
  <c r="BL262" i="3"/>
  <c r="BM262" i="3"/>
  <c r="BN262" i="3"/>
  <c r="BM260" i="3"/>
  <c r="BL268" i="3"/>
  <c r="BJ268" i="3"/>
  <c r="X182" i="3"/>
  <c r="Y182" i="3"/>
  <c r="AO182" i="3"/>
  <c r="BE182" i="3"/>
  <c r="V182" i="3"/>
  <c r="AL182" i="3"/>
  <c r="BB182" i="3"/>
  <c r="W182" i="3"/>
  <c r="AM182" i="3"/>
  <c r="BC182" i="3"/>
  <c r="AV182" i="3"/>
  <c r="AZ182" i="3"/>
  <c r="M182" i="3"/>
  <c r="AC182" i="3"/>
  <c r="AS182" i="3"/>
  <c r="BI182" i="3"/>
  <c r="Z182" i="3"/>
  <c r="AP182" i="3"/>
  <c r="BF182" i="3"/>
  <c r="AA182" i="3"/>
  <c r="AQ182" i="3"/>
  <c r="BG182" i="3"/>
  <c r="AF182" i="3"/>
  <c r="BD182" i="3"/>
  <c r="AJ182" i="3"/>
  <c r="Q182" i="3"/>
  <c r="AG182" i="3"/>
  <c r="AW182" i="3"/>
  <c r="N182" i="3"/>
  <c r="AD182" i="3"/>
  <c r="AT182" i="3"/>
  <c r="O182" i="3"/>
  <c r="AE182" i="3"/>
  <c r="AU182" i="3"/>
  <c r="P182" i="3"/>
  <c r="AD172" i="3"/>
  <c r="AB182" i="3"/>
  <c r="AM184" i="3"/>
  <c r="AX167" i="3"/>
  <c r="N167" i="3"/>
  <c r="AO167" i="3"/>
  <c r="U167" i="3"/>
  <c r="AZ167" i="3"/>
  <c r="AB167" i="3"/>
  <c r="BC167" i="3"/>
  <c r="AJ156" i="3"/>
  <c r="AT156" i="3"/>
  <c r="AB164" i="3"/>
  <c r="AT164" i="3"/>
  <c r="BF172" i="3"/>
  <c r="AG172" i="3"/>
  <c r="AY182" i="3"/>
  <c r="AH182" i="3"/>
  <c r="U182" i="3"/>
  <c r="AH184" i="3"/>
  <c r="AN182" i="3"/>
  <c r="AZ151" i="3"/>
  <c r="S151" i="3"/>
  <c r="U156" i="3"/>
  <c r="AK156" i="3"/>
  <c r="BA156" i="3"/>
  <c r="R156" i="3"/>
  <c r="AH156" i="3"/>
  <c r="AX156" i="3"/>
  <c r="W156" i="3"/>
  <c r="AM156" i="3"/>
  <c r="BC156" i="3"/>
  <c r="AZ156" i="3"/>
  <c r="AB156" i="3"/>
  <c r="AV156" i="3"/>
  <c r="Y156" i="3"/>
  <c r="AO156" i="3"/>
  <c r="BE156" i="3"/>
  <c r="V156" i="3"/>
  <c r="AL156" i="3"/>
  <c r="BB156" i="3"/>
  <c r="AA156" i="3"/>
  <c r="AQ156" i="3"/>
  <c r="BG156" i="3"/>
  <c r="X156" i="3"/>
  <c r="AR156" i="3"/>
  <c r="BH156" i="3"/>
  <c r="M156" i="3"/>
  <c r="AC156" i="3"/>
  <c r="AS156" i="3"/>
  <c r="BI156" i="3"/>
  <c r="Z156" i="3"/>
  <c r="AP156" i="3"/>
  <c r="O156" i="3"/>
  <c r="AE156" i="3"/>
  <c r="AU156" i="3"/>
  <c r="T156" i="3"/>
  <c r="AN156" i="3"/>
  <c r="BF156" i="3"/>
  <c r="P156" i="3"/>
  <c r="AP167" i="3"/>
  <c r="BF167" i="3"/>
  <c r="O167" i="3"/>
  <c r="AE167" i="3"/>
  <c r="AU167" i="3"/>
  <c r="P167" i="3"/>
  <c r="AF167" i="3"/>
  <c r="AV167" i="3"/>
  <c r="M167" i="3"/>
  <c r="AC167" i="3"/>
  <c r="AS167" i="3"/>
  <c r="BI167" i="3"/>
  <c r="R167" i="3"/>
  <c r="S167" i="3"/>
  <c r="AI167" i="3"/>
  <c r="AY167" i="3"/>
  <c r="S184" i="3"/>
  <c r="AY184" i="3"/>
  <c r="AB184" i="3"/>
  <c r="AR184" i="3"/>
  <c r="BH184" i="3"/>
  <c r="Y184" i="3"/>
  <c r="AO184" i="3"/>
  <c r="BE184" i="3"/>
  <c r="V184" i="3"/>
  <c r="AL184" i="3"/>
  <c r="BB184" i="3"/>
  <c r="O184" i="3"/>
  <c r="AI184" i="3"/>
  <c r="P184" i="3"/>
  <c r="AF184" i="3"/>
  <c r="AV184" i="3"/>
  <c r="M184" i="3"/>
  <c r="AC184" i="3"/>
  <c r="AS184" i="3"/>
  <c r="BI184" i="3"/>
  <c r="Z184" i="3"/>
  <c r="AP184" i="3"/>
  <c r="BF184" i="3"/>
  <c r="BG184" i="3"/>
  <c r="T184" i="3"/>
  <c r="AJ184" i="3"/>
  <c r="AZ184" i="3"/>
  <c r="Q184" i="3"/>
  <c r="AG184" i="3"/>
  <c r="AW184" i="3"/>
  <c r="N184" i="3"/>
  <c r="AD184" i="3"/>
  <c r="AT184" i="3"/>
  <c r="AU184" i="3"/>
  <c r="AQ184" i="3"/>
  <c r="Y151" i="3"/>
  <c r="AO151" i="3"/>
  <c r="BE151" i="3"/>
  <c r="V151" i="3"/>
  <c r="AL151" i="3"/>
  <c r="BB151" i="3"/>
  <c r="W151" i="3"/>
  <c r="AM151" i="3"/>
  <c r="BC151" i="3"/>
  <c r="AV151" i="3"/>
  <c r="X151" i="3"/>
  <c r="AR151" i="3"/>
  <c r="Z151" i="3"/>
  <c r="AP151" i="3"/>
  <c r="BF151" i="3"/>
  <c r="AA151" i="3"/>
  <c r="AQ151" i="3"/>
  <c r="BG151" i="3"/>
  <c r="T151" i="3"/>
  <c r="AN151" i="3"/>
  <c r="BH151" i="3"/>
  <c r="X164" i="3"/>
  <c r="U164" i="3"/>
  <c r="AK164" i="3"/>
  <c r="BA164" i="3"/>
  <c r="R164" i="3"/>
  <c r="AH164" i="3"/>
  <c r="AX164" i="3"/>
  <c r="S164" i="3"/>
  <c r="AI164" i="3"/>
  <c r="AY164" i="3"/>
  <c r="AR164" i="3"/>
  <c r="AV164" i="3"/>
  <c r="AN164" i="3"/>
  <c r="Y164" i="3"/>
  <c r="AO164" i="3"/>
  <c r="BE164" i="3"/>
  <c r="V164" i="3"/>
  <c r="AL164" i="3"/>
  <c r="BB164" i="3"/>
  <c r="W164" i="3"/>
  <c r="AM164" i="3"/>
  <c r="BC164" i="3"/>
  <c r="BH164" i="3"/>
  <c r="T164" i="3"/>
  <c r="BD164" i="3"/>
  <c r="M164" i="3"/>
  <c r="AC164" i="3"/>
  <c r="AS164" i="3"/>
  <c r="BI164" i="3"/>
  <c r="Z164" i="3"/>
  <c r="AP164" i="3"/>
  <c r="BF164" i="3"/>
  <c r="AA164" i="3"/>
  <c r="AQ164" i="3"/>
  <c r="BG164" i="3"/>
  <c r="P164" i="3"/>
  <c r="AJ164" i="3"/>
  <c r="W172" i="3"/>
  <c r="AM172" i="3"/>
  <c r="BC172" i="3"/>
  <c r="X172" i="3"/>
  <c r="AN172" i="3"/>
  <c r="BD172" i="3"/>
  <c r="U172" i="3"/>
  <c r="AK172" i="3"/>
  <c r="BA172" i="3"/>
  <c r="AH172" i="3"/>
  <c r="BB172" i="3"/>
  <c r="AA172" i="3"/>
  <c r="AQ172" i="3"/>
  <c r="BG172" i="3"/>
  <c r="AB172" i="3"/>
  <c r="AR172" i="3"/>
  <c r="BH172" i="3"/>
  <c r="Y172" i="3"/>
  <c r="AO172" i="3"/>
  <c r="BE172" i="3"/>
  <c r="AX172" i="3"/>
  <c r="Z172" i="3"/>
  <c r="O172" i="3"/>
  <c r="AE172" i="3"/>
  <c r="AU172" i="3"/>
  <c r="P172" i="3"/>
  <c r="AF172" i="3"/>
  <c r="AV172" i="3"/>
  <c r="M172" i="3"/>
  <c r="AC172" i="3"/>
  <c r="AS172" i="3"/>
  <c r="BI172" i="3"/>
  <c r="V172" i="3"/>
  <c r="AP172" i="3"/>
  <c r="Z167" i="3"/>
  <c r="AR182" i="3"/>
  <c r="BC184" i="3"/>
  <c r="BK155" i="3"/>
  <c r="BJ159" i="3"/>
  <c r="BK159" i="3"/>
  <c r="BK163" i="3"/>
  <c r="BB167" i="3"/>
  <c r="AH167" i="3"/>
  <c r="BE167" i="3"/>
  <c r="AK167" i="3"/>
  <c r="Q167" i="3"/>
  <c r="AR167" i="3"/>
  <c r="X167" i="3"/>
  <c r="AQ167" i="3"/>
  <c r="AY156" i="3"/>
  <c r="AD156" i="3"/>
  <c r="Q156" i="3"/>
  <c r="AU164" i="3"/>
  <c r="AD164" i="3"/>
  <c r="Q164" i="3"/>
  <c r="AL172" i="3"/>
  <c r="Q172" i="3"/>
  <c r="AY172" i="3"/>
  <c r="AI182" i="3"/>
  <c r="R182" i="3"/>
  <c r="R184" i="3"/>
  <c r="BD184" i="3"/>
  <c r="AF151" i="3"/>
  <c r="AX151" i="3"/>
  <c r="AK151" i="3"/>
  <c r="BH182" i="3"/>
  <c r="AL167" i="3"/>
  <c r="AT167" i="3"/>
  <c r="BA167" i="3"/>
  <c r="AG167" i="3"/>
  <c r="BH167" i="3"/>
  <c r="AN167" i="3"/>
  <c r="T167" i="3"/>
  <c r="AM167" i="3"/>
  <c r="AT172" i="3"/>
  <c r="AF156" i="3"/>
  <c r="AI156" i="3"/>
  <c r="N156" i="3"/>
  <c r="AZ164" i="3"/>
  <c r="AE164" i="3"/>
  <c r="N164" i="3"/>
  <c r="R172" i="3"/>
  <c r="AZ172" i="3"/>
  <c r="AI172" i="3"/>
  <c r="S182" i="3"/>
  <c r="BA182" i="3"/>
  <c r="AE184" i="3"/>
  <c r="BA184" i="3"/>
  <c r="AN184" i="3"/>
  <c r="AY151" i="3"/>
  <c r="AH151" i="3"/>
  <c r="U151" i="3"/>
  <c r="M151" i="3"/>
  <c r="BK171" i="3"/>
  <c r="BJ175" i="3"/>
  <c r="BK175" i="3"/>
  <c r="BN176" i="3"/>
  <c r="BK180" i="3"/>
  <c r="BL186" i="3"/>
  <c r="BM168" i="3"/>
  <c r="BK152" i="3"/>
  <c r="BJ160" i="3"/>
  <c r="BM160" i="3"/>
  <c r="BD151" i="3"/>
  <c r="AJ151" i="3"/>
  <c r="P151" i="3"/>
  <c r="AU151" i="3"/>
  <c r="AE151" i="3"/>
  <c r="O151" i="3"/>
  <c r="AT151" i="3"/>
  <c r="AD151" i="3"/>
  <c r="N151" i="3"/>
  <c r="AW151" i="3"/>
  <c r="AG151" i="3"/>
  <c r="Q151" i="3"/>
  <c r="BI151" i="3"/>
  <c r="AS151" i="3"/>
  <c r="AC151" i="3"/>
  <c r="U180" i="3"/>
  <c r="O188" i="3"/>
  <c r="BN188" i="3" s="1"/>
  <c r="T182" i="3"/>
  <c r="BM175" i="3"/>
  <c r="BJ180" i="3"/>
  <c r="BM188" i="3"/>
  <c r="N174" i="3"/>
  <c r="R174" i="3"/>
  <c r="V174" i="3"/>
  <c r="Z174" i="3"/>
  <c r="AD174" i="3"/>
  <c r="AH174" i="3"/>
  <c r="AL174" i="3"/>
  <c r="AP174" i="3"/>
  <c r="AT174" i="3"/>
  <c r="AX174" i="3"/>
  <c r="BB174" i="3"/>
  <c r="BF174" i="3"/>
  <c r="O174" i="3"/>
  <c r="S174" i="3"/>
  <c r="W174" i="3"/>
  <c r="AA174" i="3"/>
  <c r="AE174" i="3"/>
  <c r="AI174" i="3"/>
  <c r="AM174" i="3"/>
  <c r="AQ174" i="3"/>
  <c r="AU174" i="3"/>
  <c r="AY174" i="3"/>
  <c r="BC174" i="3"/>
  <c r="BG174" i="3"/>
  <c r="P174" i="3"/>
  <c r="T174" i="3"/>
  <c r="X174" i="3"/>
  <c r="AB174" i="3"/>
  <c r="AF174" i="3"/>
  <c r="AJ174" i="3"/>
  <c r="AN174" i="3"/>
  <c r="AR174" i="3"/>
  <c r="AV174" i="3"/>
  <c r="AZ174" i="3"/>
  <c r="BD174" i="3"/>
  <c r="BH174" i="3"/>
  <c r="M174" i="3"/>
  <c r="AC174" i="3"/>
  <c r="AS174" i="3"/>
  <c r="BI174" i="3"/>
  <c r="Q174" i="3"/>
  <c r="AG174" i="3"/>
  <c r="AW174" i="3"/>
  <c r="U174" i="3"/>
  <c r="AK174" i="3"/>
  <c r="BA174" i="3"/>
  <c r="BE174" i="3"/>
  <c r="Y174" i="3"/>
  <c r="AO174" i="3"/>
  <c r="BL168" i="3"/>
  <c r="BK172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A153" i="3"/>
  <c r="AQ153" i="3"/>
  <c r="BG153" i="3"/>
  <c r="O153" i="3"/>
  <c r="AE153" i="3"/>
  <c r="AU153" i="3"/>
  <c r="S153" i="3"/>
  <c r="AI153" i="3"/>
  <c r="AY153" i="3"/>
  <c r="BC153" i="3"/>
  <c r="W153" i="3"/>
  <c r="AM153" i="3"/>
  <c r="BK151" i="3"/>
  <c r="BK186" i="3"/>
  <c r="BM155" i="3"/>
  <c r="BL167" i="3"/>
  <c r="BN175" i="3"/>
  <c r="BL175" i="3"/>
  <c r="BM179" i="3"/>
  <c r="BK176" i="3"/>
  <c r="BN186" i="3"/>
  <c r="P162" i="3"/>
  <c r="T162" i="3"/>
  <c r="X162" i="3"/>
  <c r="AB162" i="3"/>
  <c r="AF162" i="3"/>
  <c r="AJ162" i="3"/>
  <c r="AN162" i="3"/>
  <c r="O162" i="3"/>
  <c r="U162" i="3"/>
  <c r="Z162" i="3"/>
  <c r="AE162" i="3"/>
  <c r="AK162" i="3"/>
  <c r="AP162" i="3"/>
  <c r="AT162" i="3"/>
  <c r="AX162" i="3"/>
  <c r="BB162" i="3"/>
  <c r="BF162" i="3"/>
  <c r="Q162" i="3"/>
  <c r="V162" i="3"/>
  <c r="AA162" i="3"/>
  <c r="AG162" i="3"/>
  <c r="AL162" i="3"/>
  <c r="AQ162" i="3"/>
  <c r="AU162" i="3"/>
  <c r="AY162" i="3"/>
  <c r="BC162" i="3"/>
  <c r="BG162" i="3"/>
  <c r="M162" i="3"/>
  <c r="R162" i="3"/>
  <c r="W162" i="3"/>
  <c r="AC162" i="3"/>
  <c r="AH162" i="3"/>
  <c r="AM162" i="3"/>
  <c r="AR162" i="3"/>
  <c r="AV162" i="3"/>
  <c r="AZ162" i="3"/>
  <c r="BD162" i="3"/>
  <c r="BH162" i="3"/>
  <c r="AD162" i="3"/>
  <c r="AW162" i="3"/>
  <c r="N162" i="3"/>
  <c r="AI162" i="3"/>
  <c r="BA162" i="3"/>
  <c r="S162" i="3"/>
  <c r="AO162" i="3"/>
  <c r="BE162" i="3"/>
  <c r="Y162" i="3"/>
  <c r="AS162" i="3"/>
  <c r="BI162" i="3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V178" i="3"/>
  <c r="AL178" i="3"/>
  <c r="BB178" i="3"/>
  <c r="Z178" i="3"/>
  <c r="AP178" i="3"/>
  <c r="BF178" i="3"/>
  <c r="N178" i="3"/>
  <c r="AD178" i="3"/>
  <c r="AT178" i="3"/>
  <c r="R178" i="3"/>
  <c r="AH178" i="3"/>
  <c r="AX178" i="3"/>
  <c r="P187" i="3"/>
  <c r="T187" i="3"/>
  <c r="X187" i="3"/>
  <c r="AB187" i="3"/>
  <c r="AF187" i="3"/>
  <c r="AJ187" i="3"/>
  <c r="AN187" i="3"/>
  <c r="AR187" i="3"/>
  <c r="AV187" i="3"/>
  <c r="AZ187" i="3"/>
  <c r="N187" i="3"/>
  <c r="R187" i="3"/>
  <c r="V187" i="3"/>
  <c r="Z187" i="3"/>
  <c r="AD187" i="3"/>
  <c r="AH187" i="3"/>
  <c r="AL187" i="3"/>
  <c r="AP187" i="3"/>
  <c r="AT187" i="3"/>
  <c r="AX187" i="3"/>
  <c r="M187" i="3"/>
  <c r="U187" i="3"/>
  <c r="AC187" i="3"/>
  <c r="AK187" i="3"/>
  <c r="AS187" i="3"/>
  <c r="BA187" i="3"/>
  <c r="BE187" i="3"/>
  <c r="BI187" i="3"/>
  <c r="O187" i="3"/>
  <c r="W187" i="3"/>
  <c r="AE187" i="3"/>
  <c r="AM187" i="3"/>
  <c r="AU187" i="3"/>
  <c r="BB187" i="3"/>
  <c r="BF187" i="3"/>
  <c r="Q187" i="3"/>
  <c r="Y187" i="3"/>
  <c r="AG187" i="3"/>
  <c r="AO187" i="3"/>
  <c r="AW187" i="3"/>
  <c r="BC187" i="3"/>
  <c r="BG187" i="3"/>
  <c r="S187" i="3"/>
  <c r="AA187" i="3"/>
  <c r="AI187" i="3"/>
  <c r="AQ187" i="3"/>
  <c r="AY187" i="3"/>
  <c r="BD187" i="3"/>
  <c r="BH187" i="3"/>
  <c r="BJ168" i="3"/>
  <c r="BN182" i="3"/>
  <c r="BM186" i="3"/>
  <c r="N157" i="3"/>
  <c r="R157" i="3"/>
  <c r="V157" i="3"/>
  <c r="Z157" i="3"/>
  <c r="AD157" i="3"/>
  <c r="AH157" i="3"/>
  <c r="AL157" i="3"/>
  <c r="AP157" i="3"/>
  <c r="AT157" i="3"/>
  <c r="P157" i="3"/>
  <c r="T157" i="3"/>
  <c r="X157" i="3"/>
  <c r="AB157" i="3"/>
  <c r="AF157" i="3"/>
  <c r="AJ157" i="3"/>
  <c r="AN157" i="3"/>
  <c r="AR157" i="3"/>
  <c r="AV157" i="3"/>
  <c r="S157" i="3"/>
  <c r="AA157" i="3"/>
  <c r="AI157" i="3"/>
  <c r="AQ157" i="3"/>
  <c r="AX157" i="3"/>
  <c r="BB157" i="3"/>
  <c r="BF157" i="3"/>
  <c r="M157" i="3"/>
  <c r="U157" i="3"/>
  <c r="AC157" i="3"/>
  <c r="AK157" i="3"/>
  <c r="AS157" i="3"/>
  <c r="AY157" i="3"/>
  <c r="BC157" i="3"/>
  <c r="BG157" i="3"/>
  <c r="O157" i="3"/>
  <c r="W157" i="3"/>
  <c r="AE157" i="3"/>
  <c r="AM157" i="3"/>
  <c r="AU157" i="3"/>
  <c r="AZ157" i="3"/>
  <c r="BD157" i="3"/>
  <c r="BH157" i="3"/>
  <c r="Y157" i="3"/>
  <c r="BA157" i="3"/>
  <c r="AG157" i="3"/>
  <c r="BE157" i="3"/>
  <c r="AO157" i="3"/>
  <c r="BI157" i="3"/>
  <c r="Q157" i="3"/>
  <c r="AW157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N173" i="3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AE173" i="3"/>
  <c r="AU173" i="3"/>
  <c r="S173" i="3"/>
  <c r="AI173" i="3"/>
  <c r="AY173" i="3"/>
  <c r="W173" i="3"/>
  <c r="AM173" i="3"/>
  <c r="BC173" i="3"/>
  <c r="AQ173" i="3"/>
  <c r="BG173" i="3"/>
  <c r="AA173" i="3"/>
  <c r="BL160" i="3"/>
  <c r="BK160" i="3"/>
  <c r="BJ188" i="3"/>
  <c r="P158" i="3"/>
  <c r="T158" i="3"/>
  <c r="X158" i="3"/>
  <c r="AB158" i="3"/>
  <c r="AF158" i="3"/>
  <c r="AJ158" i="3"/>
  <c r="AN158" i="3"/>
  <c r="AR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S158" i="3"/>
  <c r="AI158" i="3"/>
  <c r="AV158" i="3"/>
  <c r="BD158" i="3"/>
  <c r="W158" i="3"/>
  <c r="AM158" i="3"/>
  <c r="AY158" i="3"/>
  <c r="BG158" i="3"/>
  <c r="AA158" i="3"/>
  <c r="AQ158" i="3"/>
  <c r="AZ158" i="3"/>
  <c r="BH158" i="3"/>
  <c r="AU158" i="3"/>
  <c r="BC158" i="3"/>
  <c r="O158" i="3"/>
  <c r="AE158" i="3"/>
  <c r="M185" i="3"/>
  <c r="Q185" i="3"/>
  <c r="U185" i="3"/>
  <c r="Y185" i="3"/>
  <c r="AC185" i="3"/>
  <c r="AG185" i="3"/>
  <c r="AK185" i="3"/>
  <c r="AO185" i="3"/>
  <c r="AS185" i="3"/>
  <c r="AW185" i="3"/>
  <c r="BA185" i="3"/>
  <c r="BE185" i="3"/>
  <c r="BI185" i="3"/>
  <c r="N185" i="3"/>
  <c r="R185" i="3"/>
  <c r="V185" i="3"/>
  <c r="Z185" i="3"/>
  <c r="AD185" i="3"/>
  <c r="AH185" i="3"/>
  <c r="AL185" i="3"/>
  <c r="AP185" i="3"/>
  <c r="AT185" i="3"/>
  <c r="AX185" i="3"/>
  <c r="BB185" i="3"/>
  <c r="BF185" i="3"/>
  <c r="O185" i="3"/>
  <c r="S185" i="3"/>
  <c r="W185" i="3"/>
  <c r="AA185" i="3"/>
  <c r="AE185" i="3"/>
  <c r="AI185" i="3"/>
  <c r="AM185" i="3"/>
  <c r="AQ185" i="3"/>
  <c r="AU185" i="3"/>
  <c r="AY185" i="3"/>
  <c r="BC185" i="3"/>
  <c r="BG185" i="3"/>
  <c r="T185" i="3"/>
  <c r="AJ185" i="3"/>
  <c r="AZ185" i="3"/>
  <c r="X185" i="3"/>
  <c r="AN185" i="3"/>
  <c r="BD185" i="3"/>
  <c r="AB185" i="3"/>
  <c r="AR185" i="3"/>
  <c r="BH185" i="3"/>
  <c r="P185" i="3"/>
  <c r="AF185" i="3"/>
  <c r="AV185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Y169" i="3"/>
  <c r="AO169" i="3"/>
  <c r="BE169" i="3"/>
  <c r="M169" i="3"/>
  <c r="AC169" i="3"/>
  <c r="AS169" i="3"/>
  <c r="BI169" i="3"/>
  <c r="Q169" i="3"/>
  <c r="AG169" i="3"/>
  <c r="AW169" i="3"/>
  <c r="BA169" i="3"/>
  <c r="U169" i="3"/>
  <c r="AK169" i="3"/>
  <c r="BN160" i="3"/>
  <c r="BJ184" i="3"/>
  <c r="BM152" i="3"/>
  <c r="BN155" i="3"/>
  <c r="BL155" i="3"/>
  <c r="BM163" i="3"/>
  <c r="BM171" i="3"/>
  <c r="BL171" i="3"/>
  <c r="BN179" i="3"/>
  <c r="BL176" i="3"/>
  <c r="P166" i="3"/>
  <c r="T166" i="3"/>
  <c r="N166" i="3"/>
  <c r="R166" i="3"/>
  <c r="V166" i="3"/>
  <c r="Z166" i="3"/>
  <c r="AD166" i="3"/>
  <c r="AH166" i="3"/>
  <c r="O166" i="3"/>
  <c r="W166" i="3"/>
  <c r="AB166" i="3"/>
  <c r="AG166" i="3"/>
  <c r="AL166" i="3"/>
  <c r="AP166" i="3"/>
  <c r="AT166" i="3"/>
  <c r="AX166" i="3"/>
  <c r="BB166" i="3"/>
  <c r="BF166" i="3"/>
  <c r="Q166" i="3"/>
  <c r="X166" i="3"/>
  <c r="AC166" i="3"/>
  <c r="AI166" i="3"/>
  <c r="AM166" i="3"/>
  <c r="AQ166" i="3"/>
  <c r="AU166" i="3"/>
  <c r="AY166" i="3"/>
  <c r="BC166" i="3"/>
  <c r="BG166" i="3"/>
  <c r="S166" i="3"/>
  <c r="Y166" i="3"/>
  <c r="AE166" i="3"/>
  <c r="AJ166" i="3"/>
  <c r="AN166" i="3"/>
  <c r="AR166" i="3"/>
  <c r="AV166" i="3"/>
  <c r="AZ166" i="3"/>
  <c r="BD166" i="3"/>
  <c r="BH166" i="3"/>
  <c r="AF166" i="3"/>
  <c r="AW166" i="3"/>
  <c r="M166" i="3"/>
  <c r="AK166" i="3"/>
  <c r="BA166" i="3"/>
  <c r="U166" i="3"/>
  <c r="AO166" i="3"/>
  <c r="BE166" i="3"/>
  <c r="AA166" i="3"/>
  <c r="AS166" i="3"/>
  <c r="BI16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Q189" i="3"/>
  <c r="U189" i="3"/>
  <c r="Y189" i="3"/>
  <c r="AC189" i="3"/>
  <c r="AG189" i="3"/>
  <c r="AK189" i="3"/>
  <c r="AO189" i="3"/>
  <c r="AS189" i="3"/>
  <c r="AW189" i="3"/>
  <c r="BA189" i="3"/>
  <c r="BE189" i="3"/>
  <c r="BI189" i="3"/>
  <c r="N189" i="3"/>
  <c r="R189" i="3"/>
  <c r="V189" i="3"/>
  <c r="Z189" i="3"/>
  <c r="AD189" i="3"/>
  <c r="AH189" i="3"/>
  <c r="AL189" i="3"/>
  <c r="AP189" i="3"/>
  <c r="AT189" i="3"/>
  <c r="AX189" i="3"/>
  <c r="BB189" i="3"/>
  <c r="BF189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BN168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Q161" i="3"/>
  <c r="W161" i="3"/>
  <c r="AB161" i="3"/>
  <c r="AG161" i="3"/>
  <c r="AM161" i="3"/>
  <c r="AR161" i="3"/>
  <c r="AW161" i="3"/>
  <c r="BC161" i="3"/>
  <c r="BH161" i="3"/>
  <c r="M161" i="3"/>
  <c r="S161" i="3"/>
  <c r="X161" i="3"/>
  <c r="AC161" i="3"/>
  <c r="AI161" i="3"/>
  <c r="AN161" i="3"/>
  <c r="AS161" i="3"/>
  <c r="AY161" i="3"/>
  <c r="BD161" i="3"/>
  <c r="BI161" i="3"/>
  <c r="O161" i="3"/>
  <c r="T161" i="3"/>
  <c r="Y161" i="3"/>
  <c r="AE161" i="3"/>
  <c r="AJ161" i="3"/>
  <c r="AO161" i="3"/>
  <c r="AU161" i="3"/>
  <c r="AZ161" i="3"/>
  <c r="BE161" i="3"/>
  <c r="P161" i="3"/>
  <c r="AK161" i="3"/>
  <c r="BG161" i="3"/>
  <c r="U161" i="3"/>
  <c r="AQ161" i="3"/>
  <c r="AA161" i="3"/>
  <c r="AV161" i="3"/>
  <c r="BA161" i="3"/>
  <c r="AF161" i="3"/>
  <c r="N177" i="3"/>
  <c r="R177" i="3"/>
  <c r="V177" i="3"/>
  <c r="Z177" i="3"/>
  <c r="AD177" i="3"/>
  <c r="AH177" i="3"/>
  <c r="AL177" i="3"/>
  <c r="AP177" i="3"/>
  <c r="AT177" i="3"/>
  <c r="AX177" i="3"/>
  <c r="BB177" i="3"/>
  <c r="P177" i="3"/>
  <c r="T177" i="3"/>
  <c r="X177" i="3"/>
  <c r="AB177" i="3"/>
  <c r="AF177" i="3"/>
  <c r="AJ177" i="3"/>
  <c r="AN177" i="3"/>
  <c r="AR177" i="3"/>
  <c r="AV177" i="3"/>
  <c r="AZ177" i="3"/>
  <c r="BD177" i="3"/>
  <c r="Q177" i="3"/>
  <c r="Y177" i="3"/>
  <c r="AG177" i="3"/>
  <c r="AO177" i="3"/>
  <c r="AW177" i="3"/>
  <c r="BE177" i="3"/>
  <c r="BI177" i="3"/>
  <c r="S177" i="3"/>
  <c r="AA177" i="3"/>
  <c r="AI177" i="3"/>
  <c r="AQ177" i="3"/>
  <c r="AY177" i="3"/>
  <c r="BF177" i="3"/>
  <c r="M177" i="3"/>
  <c r="U177" i="3"/>
  <c r="AC177" i="3"/>
  <c r="AK177" i="3"/>
  <c r="AS177" i="3"/>
  <c r="BA177" i="3"/>
  <c r="BG177" i="3"/>
  <c r="W177" i="3"/>
  <c r="BC177" i="3"/>
  <c r="AE177" i="3"/>
  <c r="BH177" i="3"/>
  <c r="AM177" i="3"/>
  <c r="O177" i="3"/>
  <c r="AU177" i="3"/>
  <c r="BJ152" i="3"/>
  <c r="BN180" i="3"/>
  <c r="BL188" i="3"/>
  <c r="BM159" i="3"/>
  <c r="BN159" i="3"/>
  <c r="BL159" i="3"/>
  <c r="BN163" i="3"/>
  <c r="BL163" i="3"/>
  <c r="BJ176" i="3"/>
  <c r="BM180" i="3"/>
  <c r="BL180" i="3"/>
  <c r="BK18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Y154" i="3"/>
  <c r="AO154" i="3"/>
  <c r="BE154" i="3"/>
  <c r="M154" i="3"/>
  <c r="AC154" i="3"/>
  <c r="AS154" i="3"/>
  <c r="BI154" i="3"/>
  <c r="Q154" i="3"/>
  <c r="AG154" i="3"/>
  <c r="AW154" i="3"/>
  <c r="U154" i="3"/>
  <c r="AK154" i="3"/>
  <c r="BA154" i="3"/>
  <c r="P170" i="3"/>
  <c r="T170" i="3"/>
  <c r="X170" i="3"/>
  <c r="AB170" i="3"/>
  <c r="AF170" i="3"/>
  <c r="AJ170" i="3"/>
  <c r="AN170" i="3"/>
  <c r="AR170" i="3"/>
  <c r="AV170" i="3"/>
  <c r="AZ170" i="3"/>
  <c r="BD170" i="3"/>
  <c r="BH170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N170" i="3"/>
  <c r="R170" i="3"/>
  <c r="V170" i="3"/>
  <c r="Z170" i="3"/>
  <c r="AD170" i="3"/>
  <c r="AH170" i="3"/>
  <c r="AL170" i="3"/>
  <c r="AP170" i="3"/>
  <c r="AT170" i="3"/>
  <c r="AX170" i="3"/>
  <c r="BB170" i="3"/>
  <c r="BF170" i="3"/>
  <c r="W170" i="3"/>
  <c r="AM170" i="3"/>
  <c r="BC170" i="3"/>
  <c r="AA170" i="3"/>
  <c r="AQ170" i="3"/>
  <c r="BG170" i="3"/>
  <c r="O170" i="3"/>
  <c r="AE170" i="3"/>
  <c r="AU170" i="3"/>
  <c r="S170" i="3"/>
  <c r="AI170" i="3"/>
  <c r="AY170" i="3"/>
  <c r="N183" i="3"/>
  <c r="R183" i="3"/>
  <c r="V183" i="3"/>
  <c r="Z183" i="3"/>
  <c r="AD183" i="3"/>
  <c r="AH183" i="3"/>
  <c r="AL183" i="3"/>
  <c r="AP183" i="3"/>
  <c r="AT183" i="3"/>
  <c r="AX183" i="3"/>
  <c r="BB183" i="3"/>
  <c r="BF183" i="3"/>
  <c r="O183" i="3"/>
  <c r="S183" i="3"/>
  <c r="W183" i="3"/>
  <c r="AA183" i="3"/>
  <c r="AE183" i="3"/>
  <c r="AI183" i="3"/>
  <c r="AM183" i="3"/>
  <c r="AQ183" i="3"/>
  <c r="AU183" i="3"/>
  <c r="AY183" i="3"/>
  <c r="BC183" i="3"/>
  <c r="BG183" i="3"/>
  <c r="P183" i="3"/>
  <c r="T183" i="3"/>
  <c r="X183" i="3"/>
  <c r="AB183" i="3"/>
  <c r="AF183" i="3"/>
  <c r="AJ183" i="3"/>
  <c r="AN183" i="3"/>
  <c r="AR183" i="3"/>
  <c r="AV183" i="3"/>
  <c r="AZ183" i="3"/>
  <c r="BD183" i="3"/>
  <c r="BH183" i="3"/>
  <c r="Y183" i="3"/>
  <c r="AO183" i="3"/>
  <c r="BE183" i="3"/>
  <c r="M183" i="3"/>
  <c r="AC183" i="3"/>
  <c r="AS183" i="3"/>
  <c r="BI183" i="3"/>
  <c r="Q183" i="3"/>
  <c r="AG183" i="3"/>
  <c r="AW183" i="3"/>
  <c r="U183" i="3"/>
  <c r="AK183" i="3"/>
  <c r="BA183" i="3"/>
  <c r="BK168" i="3"/>
  <c r="BL172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Y165" i="3"/>
  <c r="AO165" i="3"/>
  <c r="BE165" i="3"/>
  <c r="M165" i="3"/>
  <c r="AC165" i="3"/>
  <c r="AS165" i="3"/>
  <c r="BG165" i="3"/>
  <c r="Q165" i="3"/>
  <c r="AG165" i="3"/>
  <c r="AW165" i="3"/>
  <c r="BI165" i="3"/>
  <c r="BA165" i="3"/>
  <c r="U165" i="3"/>
  <c r="AK165" i="3"/>
  <c r="BL152" i="3"/>
  <c r="BN152" i="3"/>
  <c r="BL179" i="3"/>
  <c r="BJ186" i="3"/>
  <c r="K12" i="3"/>
  <c r="K150" i="3"/>
  <c r="K148" i="3"/>
  <c r="K146" i="3"/>
  <c r="K144" i="3"/>
  <c r="K142" i="3"/>
  <c r="K140" i="3"/>
  <c r="K138" i="3"/>
  <c r="K136" i="3"/>
  <c r="K134" i="3"/>
  <c r="K132" i="3"/>
  <c r="K130" i="3"/>
  <c r="K128" i="3"/>
  <c r="K126" i="3"/>
  <c r="K124" i="3"/>
  <c r="K122" i="3"/>
  <c r="K120" i="3"/>
  <c r="K118" i="3"/>
  <c r="K116" i="3"/>
  <c r="K114" i="3"/>
  <c r="K112" i="3"/>
  <c r="K110" i="3"/>
  <c r="K108" i="3"/>
  <c r="K106" i="3"/>
  <c r="K104" i="3"/>
  <c r="K102" i="3"/>
  <c r="K100" i="3"/>
  <c r="K98" i="3"/>
  <c r="K96" i="3"/>
  <c r="K94" i="3"/>
  <c r="K92" i="3"/>
  <c r="K90" i="3"/>
  <c r="K88" i="3"/>
  <c r="K86" i="3"/>
  <c r="K84" i="3"/>
  <c r="K82" i="3"/>
  <c r="K80" i="3"/>
  <c r="K78" i="3"/>
  <c r="K76" i="3"/>
  <c r="K74" i="3"/>
  <c r="K72" i="3"/>
  <c r="K70" i="3"/>
  <c r="K68" i="3"/>
  <c r="K66" i="3"/>
  <c r="K64" i="3"/>
  <c r="K62" i="3"/>
  <c r="K60" i="3"/>
  <c r="K58" i="3"/>
  <c r="K56" i="3"/>
  <c r="K54" i="3"/>
  <c r="K52" i="3"/>
  <c r="K50" i="3"/>
  <c r="K48" i="3"/>
  <c r="K46" i="3"/>
  <c r="K44" i="3"/>
  <c r="K42" i="3"/>
  <c r="K40" i="3"/>
  <c r="K36" i="3"/>
  <c r="K34" i="3"/>
  <c r="K32" i="3"/>
  <c r="K30" i="3"/>
  <c r="K28" i="3"/>
  <c r="K26" i="3"/>
  <c r="L25" i="3"/>
  <c r="L21" i="3"/>
  <c r="L19" i="3"/>
  <c r="L17" i="3"/>
  <c r="L15" i="3"/>
  <c r="L13" i="3"/>
  <c r="L149" i="3"/>
  <c r="L147" i="3"/>
  <c r="L145" i="3"/>
  <c r="L143" i="3"/>
  <c r="L141" i="3"/>
  <c r="L139" i="3"/>
  <c r="L137" i="3"/>
  <c r="L135" i="3"/>
  <c r="L133" i="3"/>
  <c r="L131" i="3"/>
  <c r="L129" i="3"/>
  <c r="L127" i="3"/>
  <c r="L125" i="3"/>
  <c r="L123" i="3"/>
  <c r="L121" i="3"/>
  <c r="L119" i="3"/>
  <c r="L117" i="3"/>
  <c r="L115" i="3"/>
  <c r="L113" i="3"/>
  <c r="L111" i="3"/>
  <c r="L109" i="3"/>
  <c r="L107" i="3"/>
  <c r="L105" i="3"/>
  <c r="L103" i="3"/>
  <c r="L101" i="3"/>
  <c r="L99" i="3"/>
  <c r="L97" i="3"/>
  <c r="L95" i="3"/>
  <c r="L93" i="3"/>
  <c r="L91" i="3"/>
  <c r="L89" i="3"/>
  <c r="L87" i="3"/>
  <c r="L85" i="3"/>
  <c r="L83" i="3"/>
  <c r="L81" i="3"/>
  <c r="L79" i="3"/>
  <c r="L77" i="3"/>
  <c r="L75" i="3"/>
  <c r="L73" i="3"/>
  <c r="L71" i="3"/>
  <c r="L69" i="3"/>
  <c r="L67" i="3"/>
  <c r="L65" i="3"/>
  <c r="L63" i="3"/>
  <c r="L61" i="3"/>
  <c r="L59" i="3"/>
  <c r="L57" i="3"/>
  <c r="L55" i="3"/>
  <c r="L53" i="3"/>
  <c r="L51" i="3"/>
  <c r="L49" i="3"/>
  <c r="L47" i="3"/>
  <c r="L45" i="3"/>
  <c r="L43" i="3"/>
  <c r="L41" i="3"/>
  <c r="L39" i="3"/>
  <c r="L37" i="3"/>
  <c r="L35" i="3"/>
  <c r="L33" i="3"/>
  <c r="L31" i="3"/>
  <c r="L29" i="3"/>
  <c r="L27" i="3"/>
  <c r="K38" i="3"/>
  <c r="L23" i="3"/>
  <c r="K18" i="3"/>
  <c r="K24" i="3"/>
  <c r="L24" i="3"/>
  <c r="L22" i="3"/>
  <c r="K22" i="3"/>
  <c r="K20" i="3"/>
  <c r="K16" i="3"/>
  <c r="K14" i="3"/>
  <c r="K25" i="3"/>
  <c r="K23" i="3"/>
  <c r="K21" i="3"/>
  <c r="K19" i="3"/>
  <c r="K17" i="3"/>
  <c r="K15" i="3"/>
  <c r="K13" i="3"/>
  <c r="L20" i="3"/>
  <c r="L18" i="3"/>
  <c r="L16" i="3"/>
  <c r="L14" i="3"/>
  <c r="L12" i="3"/>
  <c r="L150" i="3"/>
  <c r="L148" i="3"/>
  <c r="L146" i="3"/>
  <c r="L144" i="3"/>
  <c r="L142" i="3"/>
  <c r="L140" i="3"/>
  <c r="L138" i="3"/>
  <c r="L136" i="3"/>
  <c r="L134" i="3"/>
  <c r="L132" i="3"/>
  <c r="L130" i="3"/>
  <c r="L128" i="3"/>
  <c r="L126" i="3"/>
  <c r="L124" i="3"/>
  <c r="L122" i="3"/>
  <c r="L120" i="3"/>
  <c r="L118" i="3"/>
  <c r="L116" i="3"/>
  <c r="L114" i="3"/>
  <c r="L112" i="3"/>
  <c r="L110" i="3"/>
  <c r="L108" i="3"/>
  <c r="L106" i="3"/>
  <c r="L104" i="3"/>
  <c r="L102" i="3"/>
  <c r="L100" i="3"/>
  <c r="L98" i="3"/>
  <c r="L96" i="3"/>
  <c r="L94" i="3"/>
  <c r="L92" i="3"/>
  <c r="L90" i="3"/>
  <c r="L88" i="3"/>
  <c r="L86" i="3"/>
  <c r="L84" i="3"/>
  <c r="L82" i="3"/>
  <c r="L80" i="3"/>
  <c r="L78" i="3"/>
  <c r="L76" i="3"/>
  <c r="L74" i="3"/>
  <c r="L72" i="3"/>
  <c r="L70" i="3"/>
  <c r="L68" i="3"/>
  <c r="L66" i="3"/>
  <c r="L64" i="3"/>
  <c r="L62" i="3"/>
  <c r="L60" i="3"/>
  <c r="L58" i="3"/>
  <c r="L56" i="3"/>
  <c r="L54" i="3"/>
  <c r="L52" i="3"/>
  <c r="L50" i="3"/>
  <c r="L48" i="3"/>
  <c r="L46" i="3"/>
  <c r="L44" i="3"/>
  <c r="L42" i="3"/>
  <c r="L40" i="3"/>
  <c r="L38" i="3"/>
  <c r="L36" i="3"/>
  <c r="L34" i="3"/>
  <c r="L32" i="3"/>
  <c r="L30" i="3"/>
  <c r="L28" i="3"/>
  <c r="L26" i="3"/>
  <c r="K149" i="3"/>
  <c r="K147" i="3"/>
  <c r="K145" i="3"/>
  <c r="K143" i="3"/>
  <c r="K141" i="3"/>
  <c r="K139" i="3"/>
  <c r="K137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K79" i="3"/>
  <c r="K77" i="3"/>
  <c r="K75" i="3"/>
  <c r="K73" i="3"/>
  <c r="K71" i="3"/>
  <c r="K69" i="3"/>
  <c r="K67" i="3"/>
  <c r="K65" i="3"/>
  <c r="K63" i="3"/>
  <c r="K61" i="3"/>
  <c r="K59" i="3"/>
  <c r="K57" i="3"/>
  <c r="K55" i="3"/>
  <c r="K53" i="3"/>
  <c r="K51" i="3"/>
  <c r="K49" i="3"/>
  <c r="K47" i="3"/>
  <c r="K45" i="3"/>
  <c r="K43" i="3"/>
  <c r="K41" i="3"/>
  <c r="K39" i="3"/>
  <c r="K37" i="3"/>
  <c r="K35" i="3"/>
  <c r="K33" i="3"/>
  <c r="K31" i="3"/>
  <c r="K29" i="3"/>
  <c r="K27" i="3"/>
  <c r="BK179" i="3" l="1"/>
  <c r="BJ151" i="3"/>
  <c r="BM151" i="3"/>
  <c r="BJ156" i="3"/>
  <c r="BM167" i="3"/>
  <c r="BM172" i="3"/>
  <c r="BK164" i="3"/>
  <c r="BN164" i="3"/>
  <c r="BJ164" i="3"/>
  <c r="BN184" i="3"/>
  <c r="BL184" i="3"/>
  <c r="BM184" i="3"/>
  <c r="BN167" i="3"/>
  <c r="BK156" i="3"/>
  <c r="BL156" i="3"/>
  <c r="BL182" i="3"/>
  <c r="BJ182" i="3"/>
  <c r="BJ171" i="3"/>
  <c r="BN162" i="3"/>
  <c r="BN171" i="3"/>
  <c r="BN165" i="3"/>
  <c r="BK183" i="3"/>
  <c r="BK184" i="3"/>
  <c r="BK182" i="3"/>
  <c r="BJ167" i="3"/>
  <c r="BJ172" i="3"/>
  <c r="BL164" i="3"/>
  <c r="BN156" i="3"/>
  <c r="BN151" i="3"/>
  <c r="BM156" i="3"/>
  <c r="BM170" i="3"/>
  <c r="BK161" i="3"/>
  <c r="BL151" i="3"/>
  <c r="BK169" i="3"/>
  <c r="BL178" i="3"/>
  <c r="BM182" i="3"/>
  <c r="BN172" i="3"/>
  <c r="BM164" i="3"/>
  <c r="BK167" i="3"/>
  <c r="BM183" i="3"/>
  <c r="BL170" i="3"/>
  <c r="BN154" i="3"/>
  <c r="BM177" i="3"/>
  <c r="BJ177" i="3"/>
  <c r="BL189" i="3"/>
  <c r="BJ189" i="3"/>
  <c r="BM189" i="3"/>
  <c r="BL166" i="3"/>
  <c r="BM185" i="3"/>
  <c r="BL185" i="3"/>
  <c r="BJ185" i="3"/>
  <c r="BL158" i="3"/>
  <c r="BM187" i="3"/>
  <c r="BM162" i="3"/>
  <c r="BN174" i="3"/>
  <c r="BK174" i="3"/>
  <c r="BJ174" i="3"/>
  <c r="BM165" i="3"/>
  <c r="BL165" i="3"/>
  <c r="BJ165" i="3"/>
  <c r="BN183" i="3"/>
  <c r="BL183" i="3"/>
  <c r="BJ183" i="3"/>
  <c r="BJ170" i="3"/>
  <c r="BK154" i="3"/>
  <c r="BL177" i="3"/>
  <c r="BK177" i="3"/>
  <c r="BN177" i="3"/>
  <c r="BN161" i="3"/>
  <c r="BM161" i="3"/>
  <c r="BJ161" i="3"/>
  <c r="BK189" i="3"/>
  <c r="BN189" i="3"/>
  <c r="BJ181" i="3"/>
  <c r="BM181" i="3"/>
  <c r="BJ166" i="3"/>
  <c r="BK185" i="3"/>
  <c r="BM158" i="3"/>
  <c r="BJ158" i="3"/>
  <c r="BL173" i="3"/>
  <c r="BJ173" i="3"/>
  <c r="BM173" i="3"/>
  <c r="BM157" i="3"/>
  <c r="BL187" i="3"/>
  <c r="BK187" i="3"/>
  <c r="BN187" i="3"/>
  <c r="BK178" i="3"/>
  <c r="BM178" i="3"/>
  <c r="BK162" i="3"/>
  <c r="BN170" i="3"/>
  <c r="BM154" i="3"/>
  <c r="BL154" i="3"/>
  <c r="BL161" i="3"/>
  <c r="BK181" i="3"/>
  <c r="BN181" i="3"/>
  <c r="BL181" i="3"/>
  <c r="BM169" i="3"/>
  <c r="BN158" i="3"/>
  <c r="BK173" i="3"/>
  <c r="BN173" i="3"/>
  <c r="BL157" i="3"/>
  <c r="BK157" i="3"/>
  <c r="BN157" i="3"/>
  <c r="BN178" i="3"/>
  <c r="BJ153" i="3"/>
  <c r="BM153" i="3"/>
  <c r="BK165" i="3"/>
  <c r="BK170" i="3"/>
  <c r="BJ154" i="3"/>
  <c r="BN166" i="3"/>
  <c r="BM166" i="3"/>
  <c r="BK166" i="3"/>
  <c r="BN169" i="3"/>
  <c r="BL169" i="3"/>
  <c r="BJ169" i="3"/>
  <c r="BN185" i="3"/>
  <c r="BK158" i="3"/>
  <c r="BJ157" i="3"/>
  <c r="BJ187" i="3"/>
  <c r="BJ178" i="3"/>
  <c r="BJ162" i="3"/>
  <c r="BL162" i="3"/>
  <c r="BL153" i="3"/>
  <c r="BK153" i="3"/>
  <c r="BN153" i="3"/>
  <c r="BM174" i="3"/>
  <c r="BL174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Q123" i="3"/>
  <c r="U123" i="3"/>
  <c r="Y123" i="3"/>
  <c r="AC123" i="3"/>
  <c r="AG123" i="3"/>
  <c r="AK123" i="3"/>
  <c r="AO123" i="3"/>
  <c r="AS123" i="3"/>
  <c r="AW123" i="3"/>
  <c r="BA123" i="3"/>
  <c r="BE123" i="3"/>
  <c r="BI123" i="3"/>
  <c r="O123" i="3"/>
  <c r="S123" i="3"/>
  <c r="W123" i="3"/>
  <c r="AA123" i="3"/>
  <c r="AE123" i="3"/>
  <c r="AI123" i="3"/>
  <c r="AM123" i="3"/>
  <c r="AQ123" i="3"/>
  <c r="AU123" i="3"/>
  <c r="AY123" i="3"/>
  <c r="BC123" i="3"/>
  <c r="BG123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7" i="3"/>
  <c r="O147" i="3"/>
  <c r="Q147" i="3"/>
  <c r="S147" i="3"/>
  <c r="U147" i="3"/>
  <c r="W147" i="3"/>
  <c r="Y147" i="3"/>
  <c r="AA147" i="3"/>
  <c r="AC147" i="3"/>
  <c r="AE147" i="3"/>
  <c r="AG147" i="3"/>
  <c r="AI147" i="3"/>
  <c r="AK147" i="3"/>
  <c r="AM147" i="3"/>
  <c r="AO147" i="3"/>
  <c r="AQ147" i="3"/>
  <c r="AS147" i="3"/>
  <c r="AU147" i="3"/>
  <c r="AW147" i="3"/>
  <c r="AY147" i="3"/>
  <c r="BA147" i="3"/>
  <c r="BC147" i="3"/>
  <c r="BE147" i="3"/>
  <c r="BG147" i="3"/>
  <c r="BI147" i="3"/>
  <c r="N147" i="3"/>
  <c r="P147" i="3"/>
  <c r="R147" i="3"/>
  <c r="T147" i="3"/>
  <c r="V147" i="3"/>
  <c r="X147" i="3"/>
  <c r="Z147" i="3"/>
  <c r="AB147" i="3"/>
  <c r="AD147" i="3"/>
  <c r="AF147" i="3"/>
  <c r="AH147" i="3"/>
  <c r="AJ147" i="3"/>
  <c r="AL147" i="3"/>
  <c r="AN147" i="3"/>
  <c r="AP147" i="3"/>
  <c r="AR147" i="3"/>
  <c r="AT147" i="3"/>
  <c r="AV147" i="3"/>
  <c r="AX147" i="3"/>
  <c r="AZ147" i="3"/>
  <c r="BB147" i="3"/>
  <c r="BD147" i="3"/>
  <c r="BF147" i="3"/>
  <c r="BH147" i="3"/>
  <c r="M15" i="3"/>
  <c r="O15" i="3"/>
  <c r="Q15" i="3"/>
  <c r="S15" i="3"/>
  <c r="U15" i="3"/>
  <c r="W15" i="3"/>
  <c r="Y15" i="3"/>
  <c r="AA15" i="3"/>
  <c r="AC15" i="3"/>
  <c r="AE15" i="3"/>
  <c r="AG15" i="3"/>
  <c r="AI15" i="3"/>
  <c r="AK15" i="3"/>
  <c r="AM15" i="3"/>
  <c r="AO15" i="3"/>
  <c r="AQ15" i="3"/>
  <c r="AS15" i="3"/>
  <c r="AU15" i="3"/>
  <c r="AW15" i="3"/>
  <c r="AY15" i="3"/>
  <c r="BA15" i="3"/>
  <c r="BC15" i="3"/>
  <c r="BE15" i="3"/>
  <c r="BG15" i="3"/>
  <c r="BI15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M19" i="3"/>
  <c r="O19" i="3"/>
  <c r="Q19" i="3"/>
  <c r="S19" i="3"/>
  <c r="U19" i="3"/>
  <c r="W19" i="3"/>
  <c r="Y19" i="3"/>
  <c r="AA19" i="3"/>
  <c r="AC19" i="3"/>
  <c r="AE19" i="3"/>
  <c r="AG19" i="3"/>
  <c r="AI19" i="3"/>
  <c r="AK19" i="3"/>
  <c r="AM19" i="3"/>
  <c r="AO19" i="3"/>
  <c r="AQ19" i="3"/>
  <c r="AS19" i="3"/>
  <c r="AU19" i="3"/>
  <c r="AW19" i="3"/>
  <c r="AY19" i="3"/>
  <c r="BA19" i="3"/>
  <c r="BC19" i="3"/>
  <c r="BE19" i="3"/>
  <c r="BG19" i="3"/>
  <c r="BI19" i="3"/>
  <c r="N19" i="3"/>
  <c r="P19" i="3"/>
  <c r="R19" i="3"/>
  <c r="T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N23" i="3"/>
  <c r="P23" i="3"/>
  <c r="R23" i="3"/>
  <c r="T23" i="3"/>
  <c r="V23" i="3"/>
  <c r="X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N14" i="3"/>
  <c r="P14" i="3"/>
  <c r="R14" i="3"/>
  <c r="T14" i="3"/>
  <c r="V14" i="3"/>
  <c r="X14" i="3"/>
  <c r="Z14" i="3"/>
  <c r="AB14" i="3"/>
  <c r="AD14" i="3"/>
  <c r="AF14" i="3"/>
  <c r="AH14" i="3"/>
  <c r="AJ14" i="3"/>
  <c r="AL14" i="3"/>
  <c r="AN14" i="3"/>
  <c r="AP14" i="3"/>
  <c r="AR14" i="3"/>
  <c r="AT14" i="3"/>
  <c r="AV14" i="3"/>
  <c r="AX14" i="3"/>
  <c r="AZ14" i="3"/>
  <c r="BB14" i="3"/>
  <c r="BD14" i="3"/>
  <c r="BF14" i="3"/>
  <c r="BH14" i="3"/>
  <c r="M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M20" i="3"/>
  <c r="O20" i="3"/>
  <c r="Q20" i="3"/>
  <c r="S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N20" i="3"/>
  <c r="P20" i="3"/>
  <c r="R20" i="3"/>
  <c r="T20" i="3"/>
  <c r="V20" i="3"/>
  <c r="X20" i="3"/>
  <c r="Z20" i="3"/>
  <c r="AB20" i="3"/>
  <c r="AD20" i="3"/>
  <c r="AF20" i="3"/>
  <c r="AH20" i="3"/>
  <c r="AJ20" i="3"/>
  <c r="AL20" i="3"/>
  <c r="AN20" i="3"/>
  <c r="AP20" i="3"/>
  <c r="AR20" i="3"/>
  <c r="AT20" i="3"/>
  <c r="AV20" i="3"/>
  <c r="AX20" i="3"/>
  <c r="AZ20" i="3"/>
  <c r="BB20" i="3"/>
  <c r="BD20" i="3"/>
  <c r="BF20" i="3"/>
  <c r="BH20" i="3"/>
  <c r="N24" i="3"/>
  <c r="P24" i="3"/>
  <c r="R24" i="3"/>
  <c r="T24" i="3"/>
  <c r="V24" i="3"/>
  <c r="X24" i="3"/>
  <c r="Z24" i="3"/>
  <c r="AB24" i="3"/>
  <c r="AD24" i="3"/>
  <c r="AF24" i="3"/>
  <c r="AH24" i="3"/>
  <c r="AJ24" i="3"/>
  <c r="AL24" i="3"/>
  <c r="AN24" i="3"/>
  <c r="AP24" i="3"/>
  <c r="AR24" i="3"/>
  <c r="AT24" i="3"/>
  <c r="AV24" i="3"/>
  <c r="AX24" i="3"/>
  <c r="AZ24" i="3"/>
  <c r="BB24" i="3"/>
  <c r="BD24" i="3"/>
  <c r="BF24" i="3"/>
  <c r="BH24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8" i="3"/>
  <c r="P28" i="3"/>
  <c r="R28" i="3"/>
  <c r="T28" i="3"/>
  <c r="V28" i="3"/>
  <c r="X28" i="3"/>
  <c r="Z28" i="3"/>
  <c r="AB28" i="3"/>
  <c r="AD28" i="3"/>
  <c r="AF28" i="3"/>
  <c r="AH28" i="3"/>
  <c r="AJ28" i="3"/>
  <c r="AL28" i="3"/>
  <c r="AN28" i="3"/>
  <c r="AP28" i="3"/>
  <c r="AR28" i="3"/>
  <c r="AT28" i="3"/>
  <c r="AV28" i="3"/>
  <c r="AX28" i="3"/>
  <c r="AZ28" i="3"/>
  <c r="BB28" i="3"/>
  <c r="BD28" i="3"/>
  <c r="BF28" i="3"/>
  <c r="BH28" i="3"/>
  <c r="M28" i="3"/>
  <c r="O28" i="3"/>
  <c r="Q28" i="3"/>
  <c r="S28" i="3"/>
  <c r="U28" i="3"/>
  <c r="W28" i="3"/>
  <c r="Y28" i="3"/>
  <c r="AA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6" i="3"/>
  <c r="P36" i="3"/>
  <c r="R36" i="3"/>
  <c r="T36" i="3"/>
  <c r="V36" i="3"/>
  <c r="X36" i="3"/>
  <c r="Z36" i="3"/>
  <c r="AB36" i="3"/>
  <c r="AD36" i="3"/>
  <c r="AF36" i="3"/>
  <c r="O36" i="3"/>
  <c r="S36" i="3"/>
  <c r="W36" i="3"/>
  <c r="AA36" i="3"/>
  <c r="AE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Q36" i="3"/>
  <c r="U36" i="3"/>
  <c r="Y36" i="3"/>
  <c r="AC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X42" i="3"/>
  <c r="BB42" i="3"/>
  <c r="BF42" i="3"/>
  <c r="AV42" i="3"/>
  <c r="AZ42" i="3"/>
  <c r="BD42" i="3"/>
  <c r="BH42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0" i="3"/>
  <c r="O70" i="3"/>
  <c r="Q70" i="3"/>
  <c r="S70" i="3"/>
  <c r="U70" i="3"/>
  <c r="W70" i="3"/>
  <c r="Y70" i="3"/>
  <c r="P70" i="3"/>
  <c r="T70" i="3"/>
  <c r="X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70" i="3"/>
  <c r="R70" i="3"/>
  <c r="V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M78" i="3"/>
  <c r="O78" i="3"/>
  <c r="Q78" i="3"/>
  <c r="S78" i="3"/>
  <c r="U78" i="3"/>
  <c r="W78" i="3"/>
  <c r="Y78" i="3"/>
  <c r="AA78" i="3"/>
  <c r="AC78" i="3"/>
  <c r="AE78" i="3"/>
  <c r="AG78" i="3"/>
  <c r="AI78" i="3"/>
  <c r="AK78" i="3"/>
  <c r="AM78" i="3"/>
  <c r="AO78" i="3"/>
  <c r="AQ78" i="3"/>
  <c r="AS78" i="3"/>
  <c r="AU78" i="3"/>
  <c r="AW78" i="3"/>
  <c r="AY78" i="3"/>
  <c r="BA78" i="3"/>
  <c r="BC78" i="3"/>
  <c r="BE78" i="3"/>
  <c r="BG78" i="3"/>
  <c r="BI78" i="3"/>
  <c r="N78" i="3"/>
  <c r="P78" i="3"/>
  <c r="R78" i="3"/>
  <c r="T78" i="3"/>
  <c r="V78" i="3"/>
  <c r="X78" i="3"/>
  <c r="Z78" i="3"/>
  <c r="AB78" i="3"/>
  <c r="AD78" i="3"/>
  <c r="AF78" i="3"/>
  <c r="AH78" i="3"/>
  <c r="AJ78" i="3"/>
  <c r="AL78" i="3"/>
  <c r="AN78" i="3"/>
  <c r="AP78" i="3"/>
  <c r="AR78" i="3"/>
  <c r="AT78" i="3"/>
  <c r="AV78" i="3"/>
  <c r="AX78" i="3"/>
  <c r="AZ78" i="3"/>
  <c r="BB78" i="3"/>
  <c r="BD78" i="3"/>
  <c r="BF78" i="3"/>
  <c r="BH78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BC122" i="3"/>
  <c r="BG122" i="3"/>
  <c r="BE122" i="3"/>
  <c r="BI122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50" i="3"/>
  <c r="O150" i="3"/>
  <c r="Q150" i="3"/>
  <c r="S150" i="3"/>
  <c r="U150" i="3"/>
  <c r="W150" i="3"/>
  <c r="Y150" i="3"/>
  <c r="AA150" i="3"/>
  <c r="AC150" i="3"/>
  <c r="AE150" i="3"/>
  <c r="AG150" i="3"/>
  <c r="AI150" i="3"/>
  <c r="AK150" i="3"/>
  <c r="AM150" i="3"/>
  <c r="AO150" i="3"/>
  <c r="AQ150" i="3"/>
  <c r="AS150" i="3"/>
  <c r="AU150" i="3"/>
  <c r="AW150" i="3"/>
  <c r="AY150" i="3"/>
  <c r="BA150" i="3"/>
  <c r="BC150" i="3"/>
  <c r="BE150" i="3"/>
  <c r="BG150" i="3"/>
  <c r="BI150" i="3"/>
  <c r="N150" i="3"/>
  <c r="P150" i="3"/>
  <c r="R150" i="3"/>
  <c r="T150" i="3"/>
  <c r="V150" i="3"/>
  <c r="X150" i="3"/>
  <c r="Z150" i="3"/>
  <c r="AB150" i="3"/>
  <c r="AD150" i="3"/>
  <c r="AF150" i="3"/>
  <c r="AH150" i="3"/>
  <c r="AJ150" i="3"/>
  <c r="AL150" i="3"/>
  <c r="AN150" i="3"/>
  <c r="AP150" i="3"/>
  <c r="AR150" i="3"/>
  <c r="AT150" i="3"/>
  <c r="AV150" i="3"/>
  <c r="AX150" i="3"/>
  <c r="AZ150" i="3"/>
  <c r="BB150" i="3"/>
  <c r="BD150" i="3"/>
  <c r="BF150" i="3"/>
  <c r="BH150" i="3"/>
  <c r="M27" i="3"/>
  <c r="O27" i="3"/>
  <c r="Q27" i="3"/>
  <c r="S27" i="3"/>
  <c r="U27" i="3"/>
  <c r="W27" i="3"/>
  <c r="Y27" i="3"/>
  <c r="AA27" i="3"/>
  <c r="AC27" i="3"/>
  <c r="AE27" i="3"/>
  <c r="AG27" i="3"/>
  <c r="AI27" i="3"/>
  <c r="AK27" i="3"/>
  <c r="AM27" i="3"/>
  <c r="AO27" i="3"/>
  <c r="AQ27" i="3"/>
  <c r="AS27" i="3"/>
  <c r="AU27" i="3"/>
  <c r="AW27" i="3"/>
  <c r="AY27" i="3"/>
  <c r="BA27" i="3"/>
  <c r="BC27" i="3"/>
  <c r="BE27" i="3"/>
  <c r="BG27" i="3"/>
  <c r="BI27" i="3"/>
  <c r="N27" i="3"/>
  <c r="P27" i="3"/>
  <c r="R27" i="3"/>
  <c r="T27" i="3"/>
  <c r="V27" i="3"/>
  <c r="X27" i="3"/>
  <c r="Z27" i="3"/>
  <c r="AB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L35" i="3"/>
  <c r="AP35" i="3"/>
  <c r="AT35" i="3"/>
  <c r="AX35" i="3"/>
  <c r="BB35" i="3"/>
  <c r="BF35" i="3"/>
  <c r="AJ35" i="3"/>
  <c r="AN35" i="3"/>
  <c r="AR35" i="3"/>
  <c r="AV35" i="3"/>
  <c r="AZ35" i="3"/>
  <c r="BD35" i="3"/>
  <c r="BH35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N79" i="3"/>
  <c r="P79" i="3"/>
  <c r="R79" i="3"/>
  <c r="T79" i="3"/>
  <c r="V79" i="3"/>
  <c r="X79" i="3"/>
  <c r="Z79" i="3"/>
  <c r="AB79" i="3"/>
  <c r="AD79" i="3"/>
  <c r="AF79" i="3"/>
  <c r="AH79" i="3"/>
  <c r="AJ79" i="3"/>
  <c r="AL79" i="3"/>
  <c r="AN79" i="3"/>
  <c r="AP79" i="3"/>
  <c r="AR79" i="3"/>
  <c r="AT79" i="3"/>
  <c r="AV79" i="3"/>
  <c r="AX79" i="3"/>
  <c r="AZ79" i="3"/>
  <c r="BB79" i="3"/>
  <c r="BD79" i="3"/>
  <c r="BF79" i="3"/>
  <c r="BH79" i="3"/>
  <c r="M79" i="3"/>
  <c r="O79" i="3"/>
  <c r="Q79" i="3"/>
  <c r="S79" i="3"/>
  <c r="U79" i="3"/>
  <c r="W79" i="3"/>
  <c r="Y79" i="3"/>
  <c r="AA79" i="3"/>
  <c r="AC79" i="3"/>
  <c r="AE79" i="3"/>
  <c r="AG79" i="3"/>
  <c r="AI79" i="3"/>
  <c r="AK79" i="3"/>
  <c r="AM79" i="3"/>
  <c r="AO79" i="3"/>
  <c r="AQ79" i="3"/>
  <c r="AS79" i="3"/>
  <c r="AU79" i="3"/>
  <c r="AW79" i="3"/>
  <c r="AY79" i="3"/>
  <c r="BA79" i="3"/>
  <c r="BC79" i="3"/>
  <c r="BE79" i="3"/>
  <c r="BG79" i="3"/>
  <c r="BI79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29" i="3"/>
  <c r="P29" i="3"/>
  <c r="R29" i="3"/>
  <c r="T29" i="3"/>
  <c r="V29" i="3"/>
  <c r="X29" i="3"/>
  <c r="Z29" i="3"/>
  <c r="AB29" i="3"/>
  <c r="AD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M29" i="3"/>
  <c r="O29" i="3"/>
  <c r="Q29" i="3"/>
  <c r="S29" i="3"/>
  <c r="U29" i="3"/>
  <c r="W29" i="3"/>
  <c r="Y29" i="3"/>
  <c r="AA29" i="3"/>
  <c r="AC29" i="3"/>
  <c r="AE29" i="3"/>
  <c r="AG29" i="3"/>
  <c r="AK29" i="3"/>
  <c r="AO29" i="3"/>
  <c r="AS29" i="3"/>
  <c r="AW29" i="3"/>
  <c r="BA29" i="3"/>
  <c r="BE29" i="3"/>
  <c r="BI29" i="3"/>
  <c r="AI29" i="3"/>
  <c r="AM29" i="3"/>
  <c r="AQ29" i="3"/>
  <c r="AU29" i="3"/>
  <c r="AY29" i="3"/>
  <c r="BC29" i="3"/>
  <c r="BG2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69" i="3"/>
  <c r="R69" i="3"/>
  <c r="V69" i="3"/>
  <c r="Z69" i="3"/>
  <c r="AD69" i="3"/>
  <c r="AH69" i="3"/>
  <c r="AL69" i="3"/>
  <c r="AP69" i="3"/>
  <c r="AT69" i="3"/>
  <c r="AX69" i="3"/>
  <c r="BB69" i="3"/>
  <c r="BF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9" i="3"/>
  <c r="O149" i="3"/>
  <c r="Q149" i="3"/>
  <c r="S149" i="3"/>
  <c r="U149" i="3"/>
  <c r="W149" i="3"/>
  <c r="Y149" i="3"/>
  <c r="AA149" i="3"/>
  <c r="AC149" i="3"/>
  <c r="AE149" i="3"/>
  <c r="AG149" i="3"/>
  <c r="AI149" i="3"/>
  <c r="AK149" i="3"/>
  <c r="AM149" i="3"/>
  <c r="AO149" i="3"/>
  <c r="AQ149" i="3"/>
  <c r="AS149" i="3"/>
  <c r="AU149" i="3"/>
  <c r="AW149" i="3"/>
  <c r="AY149" i="3"/>
  <c r="BA149" i="3"/>
  <c r="BC149" i="3"/>
  <c r="BE149" i="3"/>
  <c r="BG149" i="3"/>
  <c r="BI149" i="3"/>
  <c r="N149" i="3"/>
  <c r="P149" i="3"/>
  <c r="R149" i="3"/>
  <c r="T149" i="3"/>
  <c r="V149" i="3"/>
  <c r="X149" i="3"/>
  <c r="Z149" i="3"/>
  <c r="AB149" i="3"/>
  <c r="AD149" i="3"/>
  <c r="AF149" i="3"/>
  <c r="AH149" i="3"/>
  <c r="AJ149" i="3"/>
  <c r="AL149" i="3"/>
  <c r="AN149" i="3"/>
  <c r="AP149" i="3"/>
  <c r="AR149" i="3"/>
  <c r="AT149" i="3"/>
  <c r="AV149" i="3"/>
  <c r="AX149" i="3"/>
  <c r="AZ149" i="3"/>
  <c r="BB149" i="3"/>
  <c r="BD149" i="3"/>
  <c r="BF149" i="3"/>
  <c r="BH149" i="3"/>
  <c r="N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M13" i="3"/>
  <c r="O13" i="3"/>
  <c r="Q13" i="3"/>
  <c r="S13" i="3"/>
  <c r="U13" i="3"/>
  <c r="W13" i="3"/>
  <c r="Y13" i="3"/>
  <c r="AA13" i="3"/>
  <c r="AC13" i="3"/>
  <c r="AE13" i="3"/>
  <c r="AG13" i="3"/>
  <c r="AI13" i="3"/>
  <c r="AK13" i="3"/>
  <c r="AM13" i="3"/>
  <c r="AO13" i="3"/>
  <c r="AQ13" i="3"/>
  <c r="AS13" i="3"/>
  <c r="AU13" i="3"/>
  <c r="AW13" i="3"/>
  <c r="AY13" i="3"/>
  <c r="BA13" i="3"/>
  <c r="BC13" i="3"/>
  <c r="BE13" i="3"/>
  <c r="BG13" i="3"/>
  <c r="BI13" i="3"/>
  <c r="M17" i="3"/>
  <c r="O17" i="3"/>
  <c r="Q17" i="3"/>
  <c r="S17" i="3"/>
  <c r="U17" i="3"/>
  <c r="W17" i="3"/>
  <c r="Y17" i="3"/>
  <c r="AA17" i="3"/>
  <c r="AC17" i="3"/>
  <c r="AE17" i="3"/>
  <c r="AG17" i="3"/>
  <c r="AI17" i="3"/>
  <c r="AK17" i="3"/>
  <c r="AM17" i="3"/>
  <c r="AO17" i="3"/>
  <c r="AQ17" i="3"/>
  <c r="AS17" i="3"/>
  <c r="AU17" i="3"/>
  <c r="AW17" i="3"/>
  <c r="AY17" i="3"/>
  <c r="BA17" i="3"/>
  <c r="BC17" i="3"/>
  <c r="BE17" i="3"/>
  <c r="BG17" i="3"/>
  <c r="BI17" i="3"/>
  <c r="N17" i="3"/>
  <c r="P17" i="3"/>
  <c r="R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N21" i="3"/>
  <c r="P21" i="3"/>
  <c r="R21" i="3"/>
  <c r="T21" i="3"/>
  <c r="V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M21" i="3"/>
  <c r="O21" i="3"/>
  <c r="Q21" i="3"/>
  <c r="S21" i="3"/>
  <c r="U21" i="3"/>
  <c r="W21" i="3"/>
  <c r="Y21" i="3"/>
  <c r="AA21" i="3"/>
  <c r="AC21" i="3"/>
  <c r="AE21" i="3"/>
  <c r="AG21" i="3"/>
  <c r="AI21" i="3"/>
  <c r="AK21" i="3"/>
  <c r="AM21" i="3"/>
  <c r="AO21" i="3"/>
  <c r="AQ21" i="3"/>
  <c r="AS21" i="3"/>
  <c r="AU21" i="3"/>
  <c r="AW21" i="3"/>
  <c r="AY21" i="3"/>
  <c r="BA21" i="3"/>
  <c r="BC21" i="3"/>
  <c r="BE21" i="3"/>
  <c r="BG21" i="3"/>
  <c r="BI21" i="3"/>
  <c r="N25" i="3"/>
  <c r="P25" i="3"/>
  <c r="R25" i="3"/>
  <c r="T25" i="3"/>
  <c r="V25" i="3"/>
  <c r="X25" i="3"/>
  <c r="Z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M25" i="3"/>
  <c r="O25" i="3"/>
  <c r="Q25" i="3"/>
  <c r="S25" i="3"/>
  <c r="U25" i="3"/>
  <c r="W25" i="3"/>
  <c r="Y25" i="3"/>
  <c r="AA25" i="3"/>
  <c r="AC25" i="3"/>
  <c r="AE25" i="3"/>
  <c r="AG25" i="3"/>
  <c r="AI25" i="3"/>
  <c r="AK25" i="3"/>
  <c r="AM25" i="3"/>
  <c r="AO25" i="3"/>
  <c r="AQ25" i="3"/>
  <c r="AS25" i="3"/>
  <c r="AU25" i="3"/>
  <c r="AY25" i="3"/>
  <c r="BC25" i="3"/>
  <c r="BG25" i="3"/>
  <c r="AW25" i="3"/>
  <c r="BA25" i="3"/>
  <c r="BE25" i="3"/>
  <c r="BI25" i="3"/>
  <c r="M16" i="3"/>
  <c r="O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N22" i="3"/>
  <c r="P22" i="3"/>
  <c r="R22" i="3"/>
  <c r="T22" i="3"/>
  <c r="V22" i="3"/>
  <c r="X22" i="3"/>
  <c r="Z22" i="3"/>
  <c r="AB22" i="3"/>
  <c r="AD22" i="3"/>
  <c r="AF22" i="3"/>
  <c r="AH22" i="3"/>
  <c r="AJ22" i="3"/>
  <c r="AL22" i="3"/>
  <c r="AN22" i="3"/>
  <c r="AP22" i="3"/>
  <c r="AR22" i="3"/>
  <c r="AT22" i="3"/>
  <c r="AV22" i="3"/>
  <c r="AX22" i="3"/>
  <c r="AZ22" i="3"/>
  <c r="BB22" i="3"/>
  <c r="BD22" i="3"/>
  <c r="BH22" i="3"/>
  <c r="M22" i="3"/>
  <c r="O22" i="3"/>
  <c r="Q22" i="3"/>
  <c r="S22" i="3"/>
  <c r="U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F22" i="3"/>
  <c r="M18" i="3"/>
  <c r="O18" i="3"/>
  <c r="Q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N18" i="3"/>
  <c r="P18" i="3"/>
  <c r="R18" i="3"/>
  <c r="T18" i="3"/>
  <c r="V18" i="3"/>
  <c r="X18" i="3"/>
  <c r="Z18" i="3"/>
  <c r="AB18" i="3"/>
  <c r="AD18" i="3"/>
  <c r="AF18" i="3"/>
  <c r="AH18" i="3"/>
  <c r="AJ18" i="3"/>
  <c r="AL18" i="3"/>
  <c r="AN18" i="3"/>
  <c r="AP18" i="3"/>
  <c r="AR18" i="3"/>
  <c r="AT18" i="3"/>
  <c r="AV18" i="3"/>
  <c r="AX18" i="3"/>
  <c r="AZ18" i="3"/>
  <c r="BB18" i="3"/>
  <c r="BD18" i="3"/>
  <c r="BF18" i="3"/>
  <c r="BH18" i="3"/>
  <c r="M38" i="3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M26" i="3"/>
  <c r="O26" i="3"/>
  <c r="Q26" i="3"/>
  <c r="S26" i="3"/>
  <c r="U26" i="3"/>
  <c r="W26" i="3"/>
  <c r="Y26" i="3"/>
  <c r="AA26" i="3"/>
  <c r="AC26" i="3"/>
  <c r="P26" i="3"/>
  <c r="T26" i="3"/>
  <c r="X26" i="3"/>
  <c r="AB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N26" i="3"/>
  <c r="R26" i="3"/>
  <c r="V26" i="3"/>
  <c r="Z26" i="3"/>
  <c r="AD26" i="3"/>
  <c r="AF26" i="3"/>
  <c r="AH26" i="3"/>
  <c r="AJ26" i="3"/>
  <c r="AL26" i="3"/>
  <c r="AN26" i="3"/>
  <c r="AP26" i="3"/>
  <c r="AR26" i="3"/>
  <c r="AT26" i="3"/>
  <c r="AV26" i="3"/>
  <c r="AX26" i="3"/>
  <c r="AZ26" i="3"/>
  <c r="BB26" i="3"/>
  <c r="BD26" i="3"/>
  <c r="BF26" i="3"/>
  <c r="BH26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AQ56" i="3"/>
  <c r="AS56" i="3"/>
  <c r="AU56" i="3"/>
  <c r="AW56" i="3"/>
  <c r="AY56" i="3"/>
  <c r="BA56" i="3"/>
  <c r="BC56" i="3"/>
  <c r="BE56" i="3"/>
  <c r="BG56" i="3"/>
  <c r="BI56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C96" i="3"/>
  <c r="BE96" i="3"/>
  <c r="BG96" i="3"/>
  <c r="BI96" i="3"/>
  <c r="BD96" i="3"/>
  <c r="BF96" i="3"/>
  <c r="BH96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N124" i="3"/>
  <c r="P124" i="3"/>
  <c r="R124" i="3"/>
  <c r="T124" i="3"/>
  <c r="O124" i="3"/>
  <c r="S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4" i="3"/>
  <c r="Q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M148" i="3"/>
  <c r="O148" i="3"/>
  <c r="Q148" i="3"/>
  <c r="S148" i="3"/>
  <c r="U148" i="3"/>
  <c r="W148" i="3"/>
  <c r="Y148" i="3"/>
  <c r="AA148" i="3"/>
  <c r="AC148" i="3"/>
  <c r="AE148" i="3"/>
  <c r="AG148" i="3"/>
  <c r="AI148" i="3"/>
  <c r="AK148" i="3"/>
  <c r="AM148" i="3"/>
  <c r="AO148" i="3"/>
  <c r="AQ148" i="3"/>
  <c r="AS148" i="3"/>
  <c r="AU148" i="3"/>
  <c r="AW148" i="3"/>
  <c r="AY148" i="3"/>
  <c r="BA148" i="3"/>
  <c r="BC148" i="3"/>
  <c r="BE148" i="3"/>
  <c r="BG148" i="3"/>
  <c r="BI148" i="3"/>
  <c r="N148" i="3"/>
  <c r="P148" i="3"/>
  <c r="R148" i="3"/>
  <c r="T148" i="3"/>
  <c r="V148" i="3"/>
  <c r="X148" i="3"/>
  <c r="Z148" i="3"/>
  <c r="AB148" i="3"/>
  <c r="AD148" i="3"/>
  <c r="AF148" i="3"/>
  <c r="AH148" i="3"/>
  <c r="AJ148" i="3"/>
  <c r="AL148" i="3"/>
  <c r="AN148" i="3"/>
  <c r="AP148" i="3"/>
  <c r="AR148" i="3"/>
  <c r="AT148" i="3"/>
  <c r="AV148" i="3"/>
  <c r="AX148" i="3"/>
  <c r="AZ148" i="3"/>
  <c r="BB148" i="3"/>
  <c r="BD148" i="3"/>
  <c r="BF148" i="3"/>
  <c r="BH148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N12" i="3"/>
  <c r="P12" i="3"/>
  <c r="R12" i="3"/>
  <c r="T12" i="3"/>
  <c r="V12" i="3"/>
  <c r="X12" i="3"/>
  <c r="Z12" i="3"/>
  <c r="AB12" i="3"/>
  <c r="AD12" i="3"/>
  <c r="AF12" i="3"/>
  <c r="AH12" i="3"/>
  <c r="AJ12" i="3"/>
  <c r="AL12" i="3"/>
  <c r="AN12" i="3"/>
  <c r="AP12" i="3"/>
  <c r="AR12" i="3"/>
  <c r="AT12" i="3"/>
  <c r="AV12" i="3"/>
  <c r="AX12" i="3"/>
  <c r="AZ12" i="3"/>
  <c r="BB12" i="3"/>
  <c r="BD12" i="3"/>
  <c r="BF12" i="3"/>
  <c r="BH12" i="3"/>
  <c r="J3" i="3"/>
  <c r="J4" i="3"/>
  <c r="J5" i="3"/>
  <c r="J6" i="3"/>
  <c r="J7" i="3"/>
  <c r="J8" i="3"/>
  <c r="J9" i="3"/>
  <c r="J10" i="3"/>
  <c r="J11" i="3"/>
  <c r="J2" i="3"/>
  <c r="I3" i="3"/>
  <c r="I4" i="3"/>
  <c r="I5" i="3"/>
  <c r="I6" i="3"/>
  <c r="I7" i="3"/>
  <c r="I8" i="3"/>
  <c r="I9" i="3"/>
  <c r="I10" i="3"/>
  <c r="I11" i="3"/>
  <c r="I2" i="3"/>
  <c r="H3" i="3"/>
  <c r="H4" i="3"/>
  <c r="H5" i="3"/>
  <c r="H6" i="3"/>
  <c r="H7" i="3"/>
  <c r="H8" i="3"/>
  <c r="H9" i="3"/>
  <c r="H10" i="3"/>
  <c r="H11" i="3"/>
  <c r="H2" i="3"/>
  <c r="G3" i="3"/>
  <c r="G4" i="3"/>
  <c r="G5" i="3"/>
  <c r="G6" i="3"/>
  <c r="G7" i="3"/>
  <c r="G8" i="3"/>
  <c r="G9" i="3"/>
  <c r="G10" i="3"/>
  <c r="G11" i="3"/>
  <c r="G2" i="3"/>
  <c r="F11" i="3"/>
  <c r="F3" i="3"/>
  <c r="F4" i="3"/>
  <c r="F5" i="3"/>
  <c r="F6" i="3"/>
  <c r="F7" i="3"/>
  <c r="F8" i="3"/>
  <c r="F9" i="3"/>
  <c r="F10" i="3"/>
  <c r="F2" i="3"/>
  <c r="E3" i="3"/>
  <c r="E4" i="3"/>
  <c r="E5" i="3"/>
  <c r="E6" i="3"/>
  <c r="E7" i="3"/>
  <c r="E8" i="3"/>
  <c r="E9" i="3"/>
  <c r="E10" i="3"/>
  <c r="E11" i="3"/>
  <c r="E2" i="3"/>
  <c r="K2" i="3" l="1"/>
  <c r="L9" i="3"/>
  <c r="L5" i="3"/>
  <c r="L7" i="3"/>
  <c r="L3" i="3"/>
  <c r="L6" i="3"/>
  <c r="L10" i="3"/>
  <c r="BK127" i="3"/>
  <c r="K11" i="3"/>
  <c r="W11" i="3" s="1"/>
  <c r="K7" i="3"/>
  <c r="K3" i="3"/>
  <c r="BN69" i="3"/>
  <c r="BN86" i="3"/>
  <c r="BN78" i="3"/>
  <c r="BN106" i="3"/>
  <c r="BN98" i="3"/>
  <c r="BN36" i="3"/>
  <c r="BM14" i="3"/>
  <c r="L11" i="3"/>
  <c r="K8" i="3"/>
  <c r="K4" i="3"/>
  <c r="L8" i="3"/>
  <c r="L4" i="3"/>
  <c r="BM12" i="3"/>
  <c r="BL12" i="3"/>
  <c r="BJ12" i="3"/>
  <c r="BN12" i="3"/>
  <c r="BK12" i="3"/>
  <c r="BJ148" i="3"/>
  <c r="BN148" i="3"/>
  <c r="BK148" i="3"/>
  <c r="BM144" i="3"/>
  <c r="BL144" i="3"/>
  <c r="BJ140" i="3"/>
  <c r="BN140" i="3"/>
  <c r="BK140" i="3"/>
  <c r="BM136" i="3"/>
  <c r="BL136" i="3"/>
  <c r="BJ132" i="3"/>
  <c r="BN132" i="3"/>
  <c r="BK132" i="3"/>
  <c r="BM128" i="3"/>
  <c r="BN128" i="3"/>
  <c r="BL128" i="3"/>
  <c r="BN124" i="3"/>
  <c r="BK124" i="3"/>
  <c r="BL124" i="3"/>
  <c r="BJ124" i="3"/>
  <c r="BL120" i="3"/>
  <c r="BK116" i="3"/>
  <c r="BL112" i="3"/>
  <c r="BK108" i="3"/>
  <c r="BN108" i="3"/>
  <c r="BJ108" i="3"/>
  <c r="BJ104" i="3"/>
  <c r="BM104" i="3"/>
  <c r="BL104" i="3"/>
  <c r="BN100" i="3"/>
  <c r="BK100" i="3"/>
  <c r="BJ100" i="3"/>
  <c r="BJ96" i="3"/>
  <c r="BM96" i="3"/>
  <c r="BL96" i="3"/>
  <c r="BN92" i="3"/>
  <c r="BK92" i="3"/>
  <c r="BM88" i="3"/>
  <c r="BL88" i="3"/>
  <c r="BN84" i="3"/>
  <c r="BK84" i="3"/>
  <c r="BJ84" i="3"/>
  <c r="BM80" i="3"/>
  <c r="BL80" i="3"/>
  <c r="BM76" i="3"/>
  <c r="BJ76" i="3"/>
  <c r="BN76" i="3"/>
  <c r="BK76" i="3"/>
  <c r="BM68" i="3"/>
  <c r="BJ68" i="3"/>
  <c r="BN68" i="3"/>
  <c r="BK68" i="3"/>
  <c r="BL68" i="3"/>
  <c r="BL64" i="3"/>
  <c r="BM60" i="3"/>
  <c r="BK60" i="3"/>
  <c r="BN60" i="3"/>
  <c r="BJ60" i="3"/>
  <c r="BJ56" i="3"/>
  <c r="BL56" i="3"/>
  <c r="BM52" i="3"/>
  <c r="BK52" i="3"/>
  <c r="BN52" i="3"/>
  <c r="BJ48" i="3"/>
  <c r="BL48" i="3"/>
  <c r="BM44" i="3"/>
  <c r="BK44" i="3"/>
  <c r="BN44" i="3"/>
  <c r="BM40" i="3"/>
  <c r="BM34" i="3"/>
  <c r="BK34" i="3"/>
  <c r="BN34" i="3"/>
  <c r="BJ30" i="3"/>
  <c r="BL30" i="3"/>
  <c r="BM26" i="3"/>
  <c r="BN26" i="3"/>
  <c r="BJ38" i="3"/>
  <c r="BL38" i="3"/>
  <c r="BL18" i="3"/>
  <c r="BJ18" i="3"/>
  <c r="BN18" i="3"/>
  <c r="BK18" i="3"/>
  <c r="BJ22" i="3"/>
  <c r="BN22" i="3"/>
  <c r="BK22" i="3"/>
  <c r="BL16" i="3"/>
  <c r="BJ16" i="3"/>
  <c r="BN16" i="3"/>
  <c r="BK16" i="3"/>
  <c r="BJ21" i="3"/>
  <c r="BN21" i="3"/>
  <c r="BK21" i="3"/>
  <c r="BJ17" i="3"/>
  <c r="BM17" i="3"/>
  <c r="BL17" i="3"/>
  <c r="BK13" i="3"/>
  <c r="BN13" i="3"/>
  <c r="BJ149" i="3"/>
  <c r="BN149" i="3"/>
  <c r="BK149" i="3"/>
  <c r="BM145" i="3"/>
  <c r="BL145" i="3"/>
  <c r="BJ141" i="3"/>
  <c r="BN141" i="3"/>
  <c r="BK141" i="3"/>
  <c r="BM137" i="3"/>
  <c r="BL137" i="3"/>
  <c r="BJ133" i="3"/>
  <c r="BN133" i="3"/>
  <c r="BK133" i="3"/>
  <c r="BK129" i="3"/>
  <c r="BM129" i="3"/>
  <c r="BK125" i="3"/>
  <c r="BN125" i="3"/>
  <c r="BM121" i="3"/>
  <c r="BL121" i="3"/>
  <c r="BK121" i="3"/>
  <c r="BK117" i="3"/>
  <c r="BN117" i="3"/>
  <c r="BJ117" i="3"/>
  <c r="BM113" i="3"/>
  <c r="BK109" i="3"/>
  <c r="BN109" i="3"/>
  <c r="BM105" i="3"/>
  <c r="BL105" i="3"/>
  <c r="BK105" i="3"/>
  <c r="BL101" i="3"/>
  <c r="BK101" i="3"/>
  <c r="BN101" i="3"/>
  <c r="BM97" i="3"/>
  <c r="BL97" i="3"/>
  <c r="BK97" i="3"/>
  <c r="BN93" i="3"/>
  <c r="BK93" i="3"/>
  <c r="BJ93" i="3"/>
  <c r="BM89" i="3"/>
  <c r="BL89" i="3"/>
  <c r="BN85" i="3"/>
  <c r="BK85" i="3"/>
  <c r="BJ81" i="3"/>
  <c r="BM81" i="3"/>
  <c r="BL81" i="3"/>
  <c r="BJ77" i="3"/>
  <c r="BN77" i="3"/>
  <c r="BK77" i="3"/>
  <c r="BM73" i="3"/>
  <c r="BL73" i="3"/>
  <c r="BJ73" i="3"/>
  <c r="BN73" i="3"/>
  <c r="BJ69" i="3"/>
  <c r="BK69" i="3"/>
  <c r="BJ65" i="3"/>
  <c r="BM65" i="3"/>
  <c r="BN65" i="3"/>
  <c r="BL65" i="3"/>
  <c r="BK61" i="3"/>
  <c r="BN61" i="3"/>
  <c r="BJ57" i="3"/>
  <c r="BM57" i="3"/>
  <c r="BL57" i="3"/>
  <c r="BK53" i="3"/>
  <c r="BN53" i="3"/>
  <c r="BJ53" i="3"/>
  <c r="BM49" i="3"/>
  <c r="BL49" i="3"/>
  <c r="BK45" i="3"/>
  <c r="BN45" i="3"/>
  <c r="BJ45" i="3"/>
  <c r="BJ41" i="3"/>
  <c r="BM41" i="3"/>
  <c r="BN41" i="3"/>
  <c r="BL41" i="3"/>
  <c r="BN37" i="3"/>
  <c r="BK37" i="3"/>
  <c r="BM37" i="3"/>
  <c r="BL37" i="3"/>
  <c r="BJ37" i="3"/>
  <c r="BN29" i="3"/>
  <c r="BK29" i="3"/>
  <c r="BM29" i="3"/>
  <c r="BL29" i="3"/>
  <c r="BJ29" i="3"/>
  <c r="BM83" i="3"/>
  <c r="BL83" i="3"/>
  <c r="BK79" i="3"/>
  <c r="BN79" i="3"/>
  <c r="BJ79" i="3"/>
  <c r="BK75" i="3"/>
  <c r="BN75" i="3"/>
  <c r="BJ75" i="3"/>
  <c r="BM75" i="3"/>
  <c r="BL75" i="3"/>
  <c r="BK71" i="3"/>
  <c r="BN71" i="3"/>
  <c r="BJ71" i="3"/>
  <c r="BM67" i="3"/>
  <c r="BL67" i="3"/>
  <c r="BK63" i="3"/>
  <c r="BN63" i="3"/>
  <c r="BJ63" i="3"/>
  <c r="BM59" i="3"/>
  <c r="BL59" i="3"/>
  <c r="BK55" i="3"/>
  <c r="BN55" i="3"/>
  <c r="BJ51" i="3"/>
  <c r="BM51" i="3"/>
  <c r="BL51" i="3"/>
  <c r="BK47" i="3"/>
  <c r="BN47" i="3"/>
  <c r="BJ43" i="3"/>
  <c r="BM43" i="3"/>
  <c r="BN43" i="3"/>
  <c r="BL43" i="3"/>
  <c r="BK39" i="3"/>
  <c r="BN39" i="3"/>
  <c r="BM35" i="3"/>
  <c r="BL35" i="3"/>
  <c r="BJ35" i="3"/>
  <c r="BN31" i="3"/>
  <c r="BK31" i="3"/>
  <c r="BM27" i="3"/>
  <c r="BL27" i="3"/>
  <c r="BJ27" i="3"/>
  <c r="BJ146" i="3"/>
  <c r="BN146" i="3"/>
  <c r="BK146" i="3"/>
  <c r="BM142" i="3"/>
  <c r="BL142" i="3"/>
  <c r="BJ138" i="3"/>
  <c r="BN138" i="3"/>
  <c r="BK138" i="3"/>
  <c r="BM134" i="3"/>
  <c r="BL134" i="3"/>
  <c r="BJ130" i="3"/>
  <c r="BN130" i="3"/>
  <c r="BK130" i="3"/>
  <c r="BJ126" i="3"/>
  <c r="BM126" i="3"/>
  <c r="BL126" i="3"/>
  <c r="BM122" i="3"/>
  <c r="BN122" i="3"/>
  <c r="BK122" i="3"/>
  <c r="BM118" i="3"/>
  <c r="BL118" i="3"/>
  <c r="BM114" i="3"/>
  <c r="BN114" i="3"/>
  <c r="BK114" i="3"/>
  <c r="BJ114" i="3"/>
  <c r="BJ110" i="3"/>
  <c r="BM110" i="3"/>
  <c r="BL110" i="3"/>
  <c r="BL106" i="3"/>
  <c r="BM106" i="3"/>
  <c r="BJ106" i="3"/>
  <c r="BK106" i="3"/>
  <c r="BL102" i="3"/>
  <c r="BM102" i="3"/>
  <c r="BN102" i="3"/>
  <c r="BL98" i="3"/>
  <c r="BM98" i="3"/>
  <c r="BJ98" i="3"/>
  <c r="BK98" i="3"/>
  <c r="BM94" i="3"/>
  <c r="BL94" i="3"/>
  <c r="BN94" i="3"/>
  <c r="BJ90" i="3"/>
  <c r="BK90" i="3"/>
  <c r="BM86" i="3"/>
  <c r="BL86" i="3"/>
  <c r="BN82" i="3"/>
  <c r="BJ82" i="3"/>
  <c r="BK82" i="3"/>
  <c r="BM78" i="3"/>
  <c r="BL78" i="3"/>
  <c r="BJ74" i="3"/>
  <c r="BK74" i="3"/>
  <c r="BN70" i="3"/>
  <c r="BM70" i="3"/>
  <c r="BL70" i="3"/>
  <c r="BJ66" i="3"/>
  <c r="BN66" i="3"/>
  <c r="BK66" i="3"/>
  <c r="BJ62" i="3"/>
  <c r="BL62" i="3"/>
  <c r="BM58" i="3"/>
  <c r="BK58" i="3"/>
  <c r="BN58" i="3"/>
  <c r="BL54" i="3"/>
  <c r="BM50" i="3"/>
  <c r="BK50" i="3"/>
  <c r="BN50" i="3"/>
  <c r="BJ50" i="3"/>
  <c r="BL46" i="3"/>
  <c r="BL42" i="3"/>
  <c r="BJ42" i="3"/>
  <c r="BK42" i="3"/>
  <c r="BN42" i="3"/>
  <c r="BM36" i="3"/>
  <c r="BK36" i="3"/>
  <c r="BN32" i="3"/>
  <c r="BJ32" i="3"/>
  <c r="BL28" i="3"/>
  <c r="BM28" i="3"/>
  <c r="BK28" i="3"/>
  <c r="BN24" i="3"/>
  <c r="BJ24" i="3"/>
  <c r="BL20" i="3"/>
  <c r="BL14" i="3"/>
  <c r="BJ14" i="3"/>
  <c r="BN14" i="3"/>
  <c r="BK14" i="3"/>
  <c r="BM23" i="3"/>
  <c r="BL23" i="3"/>
  <c r="BJ23" i="3"/>
  <c r="BK19" i="3"/>
  <c r="BN19" i="3"/>
  <c r="BJ15" i="3"/>
  <c r="BM15" i="3"/>
  <c r="BL15" i="3"/>
  <c r="BJ147" i="3"/>
  <c r="BN147" i="3"/>
  <c r="BK147" i="3"/>
  <c r="BM143" i="3"/>
  <c r="BL143" i="3"/>
  <c r="BJ139" i="3"/>
  <c r="BN139" i="3"/>
  <c r="BK139" i="3"/>
  <c r="BM135" i="3"/>
  <c r="BL135" i="3"/>
  <c r="BJ131" i="3"/>
  <c r="BN131" i="3"/>
  <c r="BK131" i="3"/>
  <c r="BJ127" i="3"/>
  <c r="BM127" i="3"/>
  <c r="BM123" i="3"/>
  <c r="BN123" i="3"/>
  <c r="BK123" i="3"/>
  <c r="BM119" i="3"/>
  <c r="BL119" i="3"/>
  <c r="BK119" i="3"/>
  <c r="BJ115" i="3"/>
  <c r="BN115" i="3"/>
  <c r="BK115" i="3"/>
  <c r="BJ111" i="3"/>
  <c r="BM111" i="3"/>
  <c r="BN107" i="3"/>
  <c r="BK107" i="3"/>
  <c r="BJ107" i="3"/>
  <c r="BK103" i="3"/>
  <c r="BJ103" i="3"/>
  <c r="BM103" i="3"/>
  <c r="BL103" i="3"/>
  <c r="BN99" i="3"/>
  <c r="BK99" i="3"/>
  <c r="BJ99" i="3"/>
  <c r="BK95" i="3"/>
  <c r="BJ95" i="3"/>
  <c r="BM95" i="3"/>
  <c r="BL95" i="3"/>
  <c r="BN91" i="3"/>
  <c r="BK91" i="3"/>
  <c r="BM87" i="3"/>
  <c r="BL87" i="3"/>
  <c r="S11" i="3"/>
  <c r="AI11" i="3"/>
  <c r="AY11" i="3"/>
  <c r="R11" i="3"/>
  <c r="AH11" i="3"/>
  <c r="AX11" i="3"/>
  <c r="N7" i="3"/>
  <c r="V7" i="3"/>
  <c r="AD7" i="3"/>
  <c r="AL7" i="3"/>
  <c r="AT7" i="3"/>
  <c r="BB7" i="3"/>
  <c r="M7" i="3"/>
  <c r="U7" i="3"/>
  <c r="AC7" i="3"/>
  <c r="AK7" i="3"/>
  <c r="AS7" i="3"/>
  <c r="BA7" i="3"/>
  <c r="BI7" i="3"/>
  <c r="Y3" i="3"/>
  <c r="AO3" i="3"/>
  <c r="BE3" i="3"/>
  <c r="X3" i="3"/>
  <c r="AN3" i="3"/>
  <c r="BD3" i="3"/>
  <c r="BM148" i="3"/>
  <c r="BL148" i="3"/>
  <c r="BJ144" i="3"/>
  <c r="BN144" i="3"/>
  <c r="BK144" i="3"/>
  <c r="BM140" i="3"/>
  <c r="BL140" i="3"/>
  <c r="BJ136" i="3"/>
  <c r="BN136" i="3"/>
  <c r="BK136" i="3"/>
  <c r="BM132" i="3"/>
  <c r="BL132" i="3"/>
  <c r="BJ128" i="3"/>
  <c r="BK128" i="3"/>
  <c r="BM124" i="3"/>
  <c r="BM120" i="3"/>
  <c r="BJ120" i="3"/>
  <c r="BN120" i="3"/>
  <c r="BK120" i="3"/>
  <c r="BN116" i="3"/>
  <c r="BJ116" i="3"/>
  <c r="BM116" i="3"/>
  <c r="BL116" i="3"/>
  <c r="BM112" i="3"/>
  <c r="BJ112" i="3"/>
  <c r="BN112" i="3"/>
  <c r="BK112" i="3"/>
  <c r="BM108" i="3"/>
  <c r="BL108" i="3"/>
  <c r="BN104" i="3"/>
  <c r="BK104" i="3"/>
  <c r="BM100" i="3"/>
  <c r="BL100" i="3"/>
  <c r="BN96" i="3"/>
  <c r="BK96" i="3"/>
  <c r="BJ92" i="3"/>
  <c r="BM92" i="3"/>
  <c r="BL92" i="3"/>
  <c r="BN88" i="3"/>
  <c r="BK88" i="3"/>
  <c r="BJ88" i="3"/>
  <c r="BM84" i="3"/>
  <c r="BL84" i="3"/>
  <c r="BK80" i="3"/>
  <c r="BN80" i="3"/>
  <c r="BJ80" i="3"/>
  <c r="BL76" i="3"/>
  <c r="BM72" i="3"/>
  <c r="BJ72" i="3"/>
  <c r="BN72" i="3"/>
  <c r="BK72" i="3"/>
  <c r="BL72" i="3"/>
  <c r="BM64" i="3"/>
  <c r="BK64" i="3"/>
  <c r="BN64" i="3"/>
  <c r="BJ64" i="3"/>
  <c r="BL60" i="3"/>
  <c r="BM56" i="3"/>
  <c r="BK56" i="3"/>
  <c r="BN56" i="3"/>
  <c r="BJ52" i="3"/>
  <c r="BL52" i="3"/>
  <c r="BM48" i="3"/>
  <c r="BK48" i="3"/>
  <c r="BN48" i="3"/>
  <c r="BJ44" i="3"/>
  <c r="BL44" i="3"/>
  <c r="BL40" i="3"/>
  <c r="BJ40" i="3"/>
  <c r="BK40" i="3"/>
  <c r="BN40" i="3"/>
  <c r="BJ34" i="3"/>
  <c r="BL34" i="3"/>
  <c r="BM30" i="3"/>
  <c r="BK30" i="3"/>
  <c r="BN30" i="3"/>
  <c r="BJ26" i="3"/>
  <c r="BK26" i="3"/>
  <c r="BL26" i="3"/>
  <c r="BM38" i="3"/>
  <c r="BK38" i="3"/>
  <c r="BN38" i="3"/>
  <c r="BM18" i="3"/>
  <c r="BM22" i="3"/>
  <c r="BL22" i="3"/>
  <c r="BM16" i="3"/>
  <c r="BN25" i="3"/>
  <c r="BK25" i="3"/>
  <c r="BM25" i="3"/>
  <c r="BL25" i="3"/>
  <c r="BJ25" i="3"/>
  <c r="BM21" i="3"/>
  <c r="BL21" i="3"/>
  <c r="BK17" i="3"/>
  <c r="BN17" i="3"/>
  <c r="BJ13" i="3"/>
  <c r="BM13" i="3"/>
  <c r="BL13" i="3"/>
  <c r="BM149" i="3"/>
  <c r="BL149" i="3"/>
  <c r="BJ145" i="3"/>
  <c r="BN145" i="3"/>
  <c r="BK145" i="3"/>
  <c r="BM141" i="3"/>
  <c r="BL141" i="3"/>
  <c r="BJ137" i="3"/>
  <c r="BN137" i="3"/>
  <c r="BK137" i="3"/>
  <c r="BM133" i="3"/>
  <c r="BL133" i="3"/>
  <c r="BL129" i="3"/>
  <c r="BN129" i="3"/>
  <c r="BJ129" i="3"/>
  <c r="BJ125" i="3"/>
  <c r="BM125" i="3"/>
  <c r="BL125" i="3"/>
  <c r="BJ121" i="3"/>
  <c r="BN121" i="3"/>
  <c r="BM117" i="3"/>
  <c r="BL117" i="3"/>
  <c r="BL113" i="3"/>
  <c r="BK113" i="3"/>
  <c r="BJ113" i="3"/>
  <c r="BN113" i="3"/>
  <c r="BJ109" i="3"/>
  <c r="BM109" i="3"/>
  <c r="BL109" i="3"/>
  <c r="BN105" i="3"/>
  <c r="BJ105" i="3"/>
  <c r="BJ101" i="3"/>
  <c r="BM101" i="3"/>
  <c r="BN97" i="3"/>
  <c r="BJ97" i="3"/>
  <c r="BM93" i="3"/>
  <c r="BL93" i="3"/>
  <c r="BK89" i="3"/>
  <c r="BN89" i="3"/>
  <c r="BJ89" i="3"/>
  <c r="BJ85" i="3"/>
  <c r="BM85" i="3"/>
  <c r="BL85" i="3"/>
  <c r="BK81" i="3"/>
  <c r="BN81" i="3"/>
  <c r="BM77" i="3"/>
  <c r="BL77" i="3"/>
  <c r="BK73" i="3"/>
  <c r="BM69" i="3"/>
  <c r="BL69" i="3"/>
  <c r="BK65" i="3"/>
  <c r="BJ61" i="3"/>
  <c r="BM61" i="3"/>
  <c r="BL61" i="3"/>
  <c r="BK57" i="3"/>
  <c r="BN57" i="3"/>
  <c r="BM53" i="3"/>
  <c r="BL53" i="3"/>
  <c r="BK49" i="3"/>
  <c r="BN49" i="3"/>
  <c r="BJ49" i="3"/>
  <c r="BM45" i="3"/>
  <c r="BL45" i="3"/>
  <c r="BK41" i="3"/>
  <c r="BN33" i="3"/>
  <c r="BK33" i="3"/>
  <c r="BM33" i="3"/>
  <c r="BL33" i="3"/>
  <c r="BJ33" i="3"/>
  <c r="BN83" i="3"/>
  <c r="BK83" i="3"/>
  <c r="BJ83" i="3"/>
  <c r="BM79" i="3"/>
  <c r="BL79" i="3"/>
  <c r="BM71" i="3"/>
  <c r="BL71" i="3"/>
  <c r="BK67" i="3"/>
  <c r="BN67" i="3"/>
  <c r="BJ67" i="3"/>
  <c r="BM63" i="3"/>
  <c r="BL63" i="3"/>
  <c r="BK59" i="3"/>
  <c r="BN59" i="3"/>
  <c r="BJ59" i="3"/>
  <c r="BJ55" i="3"/>
  <c r="BM55" i="3"/>
  <c r="BL55" i="3"/>
  <c r="BK51" i="3"/>
  <c r="BN51" i="3"/>
  <c r="BJ47" i="3"/>
  <c r="BM47" i="3"/>
  <c r="BL47" i="3"/>
  <c r="BK43" i="3"/>
  <c r="BM39" i="3"/>
  <c r="BL39" i="3"/>
  <c r="BJ39" i="3"/>
  <c r="BN35" i="3"/>
  <c r="BK35" i="3"/>
  <c r="BM31" i="3"/>
  <c r="BL31" i="3"/>
  <c r="BJ31" i="3"/>
  <c r="BN27" i="3"/>
  <c r="BK27" i="3"/>
  <c r="BM150" i="3"/>
  <c r="BL150" i="3"/>
  <c r="BJ150" i="3"/>
  <c r="BN150" i="3"/>
  <c r="BK150" i="3"/>
  <c r="BM146" i="3"/>
  <c r="BL146" i="3"/>
  <c r="BJ142" i="3"/>
  <c r="BN142" i="3"/>
  <c r="BK142" i="3"/>
  <c r="BM138" i="3"/>
  <c r="BL138" i="3"/>
  <c r="BJ134" i="3"/>
  <c r="BN134" i="3"/>
  <c r="BK134" i="3"/>
  <c r="BM130" i="3"/>
  <c r="BL130" i="3"/>
  <c r="BN126" i="3"/>
  <c r="BK126" i="3"/>
  <c r="BJ122" i="3"/>
  <c r="BL122" i="3"/>
  <c r="BN118" i="3"/>
  <c r="BK118" i="3"/>
  <c r="BJ118" i="3"/>
  <c r="BL114" i="3"/>
  <c r="BN110" i="3"/>
  <c r="BK110" i="3"/>
  <c r="BJ102" i="3"/>
  <c r="BK102" i="3"/>
  <c r="BJ94" i="3"/>
  <c r="BK94" i="3"/>
  <c r="BM90" i="3"/>
  <c r="BL90" i="3"/>
  <c r="BN90" i="3"/>
  <c r="BJ86" i="3"/>
  <c r="BK86" i="3"/>
  <c r="BM82" i="3"/>
  <c r="BL82" i="3"/>
  <c r="BJ78" i="3"/>
  <c r="BK78" i="3"/>
  <c r="BM74" i="3"/>
  <c r="BL74" i="3"/>
  <c r="BN74" i="3"/>
  <c r="BJ70" i="3"/>
  <c r="BK70" i="3"/>
  <c r="BM66" i="3"/>
  <c r="BL66" i="3"/>
  <c r="BM62" i="3"/>
  <c r="BK62" i="3"/>
  <c r="BN62" i="3"/>
  <c r="BJ58" i="3"/>
  <c r="BL58" i="3"/>
  <c r="BM54" i="3"/>
  <c r="BK54" i="3"/>
  <c r="BN54" i="3"/>
  <c r="BJ54" i="3"/>
  <c r="BL50" i="3"/>
  <c r="BM46" i="3"/>
  <c r="BK46" i="3"/>
  <c r="BN46" i="3"/>
  <c r="BJ46" i="3"/>
  <c r="BM42" i="3"/>
  <c r="BL36" i="3"/>
  <c r="BJ36" i="3"/>
  <c r="BL32" i="3"/>
  <c r="BM32" i="3"/>
  <c r="BK32" i="3"/>
  <c r="BN28" i="3"/>
  <c r="BJ28" i="3"/>
  <c r="BL24" i="3"/>
  <c r="BM24" i="3"/>
  <c r="BK24" i="3"/>
  <c r="BM20" i="3"/>
  <c r="BJ20" i="3"/>
  <c r="BN20" i="3"/>
  <c r="BK20" i="3"/>
  <c r="BN23" i="3"/>
  <c r="BK23" i="3"/>
  <c r="BJ19" i="3"/>
  <c r="BM19" i="3"/>
  <c r="BL19" i="3"/>
  <c r="BK15" i="3"/>
  <c r="BN15" i="3"/>
  <c r="BM147" i="3"/>
  <c r="BL147" i="3"/>
  <c r="BJ143" i="3"/>
  <c r="BN143" i="3"/>
  <c r="BK143" i="3"/>
  <c r="BM139" i="3"/>
  <c r="BL139" i="3"/>
  <c r="BJ135" i="3"/>
  <c r="BN135" i="3"/>
  <c r="BK135" i="3"/>
  <c r="BM131" i="3"/>
  <c r="BL131" i="3"/>
  <c r="BL127" i="3"/>
  <c r="BN127" i="3"/>
  <c r="BJ123" i="3"/>
  <c r="BL123" i="3"/>
  <c r="BN119" i="3"/>
  <c r="BJ119" i="3"/>
  <c r="BM115" i="3"/>
  <c r="BL115" i="3"/>
  <c r="BL111" i="3"/>
  <c r="BK111" i="3"/>
  <c r="BN111" i="3"/>
  <c r="BM107" i="3"/>
  <c r="BL107" i="3"/>
  <c r="BN103" i="3"/>
  <c r="BM99" i="3"/>
  <c r="BL99" i="3"/>
  <c r="BN95" i="3"/>
  <c r="BJ91" i="3"/>
  <c r="BM91" i="3"/>
  <c r="BL91" i="3"/>
  <c r="BK87" i="3"/>
  <c r="BN87" i="3"/>
  <c r="BJ87" i="3"/>
  <c r="K10" i="3"/>
  <c r="K6" i="3"/>
  <c r="L2" i="3"/>
  <c r="BI2" i="3" s="1"/>
  <c r="K9" i="3"/>
  <c r="K5" i="3"/>
  <c r="AC3" i="3" l="1"/>
  <c r="P3" i="3"/>
  <c r="AZ3" i="3"/>
  <c r="AJ3" i="3"/>
  <c r="N3" i="3"/>
  <c r="BA3" i="3"/>
  <c r="AK3" i="3"/>
  <c r="AT11" i="3"/>
  <c r="AD11" i="3"/>
  <c r="N11" i="3"/>
  <c r="AU11" i="3"/>
  <c r="AE11" i="3"/>
  <c r="O11" i="3"/>
  <c r="S3" i="3"/>
  <c r="AV3" i="3"/>
  <c r="AF3" i="3"/>
  <c r="T3" i="3"/>
  <c r="AW3" i="3"/>
  <c r="AG3" i="3"/>
  <c r="BF11" i="3"/>
  <c r="AP11" i="3"/>
  <c r="Z11" i="3"/>
  <c r="BG11" i="3"/>
  <c r="AQ11" i="3"/>
  <c r="AA11" i="3"/>
  <c r="M11" i="3"/>
  <c r="W3" i="3"/>
  <c r="BH3" i="3"/>
  <c r="AR3" i="3"/>
  <c r="AB3" i="3"/>
  <c r="BI3" i="3"/>
  <c r="AS3" i="3"/>
  <c r="BB11" i="3"/>
  <c r="AL11" i="3"/>
  <c r="V11" i="3"/>
  <c r="BC11" i="3"/>
  <c r="AM11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BH11" i="3"/>
  <c r="BD11" i="3"/>
  <c r="AZ11" i="3"/>
  <c r="AV11" i="3"/>
  <c r="AR11" i="3"/>
  <c r="AN11" i="3"/>
  <c r="AJ11" i="3"/>
  <c r="AF11" i="3"/>
  <c r="AB11" i="3"/>
  <c r="X11" i="3"/>
  <c r="T11" i="3"/>
  <c r="P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M9" i="3"/>
  <c r="O9" i="3"/>
  <c r="Q9" i="3"/>
  <c r="S9" i="3"/>
  <c r="U9" i="3"/>
  <c r="W9" i="3"/>
  <c r="Y9" i="3"/>
  <c r="AA9" i="3"/>
  <c r="AC9" i="3"/>
  <c r="AE9" i="3"/>
  <c r="AG9" i="3"/>
  <c r="AI9" i="3"/>
  <c r="AK9" i="3"/>
  <c r="AM9" i="3"/>
  <c r="AO9" i="3"/>
  <c r="AQ9" i="3"/>
  <c r="AS9" i="3"/>
  <c r="AU9" i="3"/>
  <c r="AW9" i="3"/>
  <c r="AY9" i="3"/>
  <c r="BA9" i="3"/>
  <c r="BC9" i="3"/>
  <c r="BE9" i="3"/>
  <c r="BG9" i="3"/>
  <c r="BI9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N10" i="3"/>
  <c r="P10" i="3"/>
  <c r="R10" i="3"/>
  <c r="T10" i="3"/>
  <c r="V10" i="3"/>
  <c r="X10" i="3"/>
  <c r="Z10" i="3"/>
  <c r="AB10" i="3"/>
  <c r="AD10" i="3"/>
  <c r="AF10" i="3"/>
  <c r="AH10" i="3"/>
  <c r="AJ10" i="3"/>
  <c r="AL10" i="3"/>
  <c r="AN10" i="3"/>
  <c r="AP10" i="3"/>
  <c r="AR10" i="3"/>
  <c r="AT10" i="3"/>
  <c r="AV10" i="3"/>
  <c r="AX10" i="3"/>
  <c r="AZ10" i="3"/>
  <c r="BB10" i="3"/>
  <c r="BD10" i="3"/>
  <c r="BF10" i="3"/>
  <c r="BH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N7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M7" i="3" l="1"/>
  <c r="BL11" i="3"/>
  <c r="BK7" i="3"/>
  <c r="BK3" i="3"/>
  <c r="BK11" i="3"/>
  <c r="BJ3" i="3"/>
  <c r="BL7" i="3"/>
  <c r="BJ11" i="3"/>
  <c r="BJ7" i="3"/>
  <c r="BM3" i="3"/>
  <c r="BN3" i="3"/>
  <c r="BN11" i="3"/>
  <c r="BM11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J9" i="3"/>
  <c r="BM9" i="3"/>
  <c r="BL9" i="3"/>
  <c r="BN2" i="3"/>
  <c r="BK2" i="3"/>
  <c r="BJ2" i="3"/>
  <c r="BM10" i="3"/>
  <c r="BL10" i="3"/>
  <c r="BJ10" i="3"/>
  <c r="BN10" i="3"/>
  <c r="BK10" i="3"/>
  <c r="BJ5" i="3"/>
  <c r="BM5" i="3"/>
  <c r="BL5" i="3"/>
  <c r="BM2" i="3"/>
  <c r="BL8" i="3"/>
  <c r="BJ8" i="3"/>
  <c r="BN8" i="3"/>
  <c r="BK8" i="3"/>
  <c r="BM6" i="3"/>
  <c r="BK9" i="3"/>
  <c r="BN9" i="3"/>
</calcChain>
</file>

<file path=xl/sharedStrings.xml><?xml version="1.0" encoding="utf-8"?>
<sst xmlns="http://schemas.openxmlformats.org/spreadsheetml/2006/main" count="5110" uniqueCount="510">
  <si>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</si>
  <si>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</si>
  <si>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</si>
  <si>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</si>
  <si>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</si>
  <si>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</si>
  <si>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</si>
  <si>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</si>
  <si>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</si>
  <si>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</si>
  <si>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</si>
  <si>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</si>
  <si>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</si>
  <si>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</si>
  <si>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</si>
  <si>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</si>
  <si>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</si>
  <si>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</si>
  <si>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</si>
  <si>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</si>
  <si>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</si>
  <si>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</si>
  <si>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</si>
  <si>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</si>
  <si>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</si>
  <si>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</si>
  <si>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</si>
  <si>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</si>
  <si>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</si>
  <si>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</si>
  <si>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</si>
  <si>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</si>
  <si>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</si>
  <si>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</si>
  <si>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</si>
  <si>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</si>
  <si>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</si>
  <si>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</si>
  <si>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</si>
  <si>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</si>
  <si>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</si>
  <si>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</si>
  <si>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</si>
  <si>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</si>
  <si>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</si>
  <si>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</si>
  <si>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</si>
  <si>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</si>
  <si>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</si>
  <si>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</si>
  <si>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</si>
  <si>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</si>
  <si>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</si>
  <si>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</si>
  <si>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</si>
  <si>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</si>
  <si>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</si>
  <si>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</si>
  <si>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</si>
  <si>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</si>
  <si>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</si>
  <si>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</si>
  <si>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</si>
  <si>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</si>
  <si>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</si>
  <si>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</si>
  <si>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</si>
  <si>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</si>
  <si>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</si>
  <si>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</si>
  <si>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</si>
  <si>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</si>
  <si>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</si>
  <si>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</si>
  <si>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</si>
  <si>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</si>
  <si>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</si>
  <si>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</si>
  <si>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</si>
  <si>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</si>
  <si>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</si>
  <si>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</si>
  <si>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</si>
  <si>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</si>
  <si>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</si>
  <si>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</si>
  <si>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</si>
  <si>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</si>
  <si>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</si>
  <si>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</si>
  <si>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</si>
  <si>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</si>
  <si>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</si>
  <si>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</si>
  <si>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</si>
  <si>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</si>
  <si>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</si>
  <si>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</si>
  <si>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</si>
  <si>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</si>
  <si>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</si>
  <si>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</si>
  <si>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</si>
  <si>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</si>
  <si>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</si>
  <si>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</si>
  <si>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</si>
  <si>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</si>
  <si>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</si>
  <si>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</si>
  <si>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</si>
  <si>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</si>
  <si>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</si>
  <si>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</si>
  <si>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</si>
  <si>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</si>
  <si>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</si>
  <si>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</si>
  <si>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</si>
  <si>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</si>
  <si>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</si>
  <si>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</si>
  <si>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</si>
  <si>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</si>
  <si>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</si>
  <si>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</si>
  <si>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</si>
  <si>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</si>
  <si>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</si>
  <si>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</si>
  <si>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</si>
  <si>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</si>
  <si>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</si>
  <si>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</si>
  <si>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</si>
  <si>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</si>
  <si>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</si>
  <si>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</si>
  <si>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</si>
  <si>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</si>
  <si>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</si>
  <si>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</si>
  <si>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</si>
  <si>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</si>
  <si>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</si>
  <si>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</si>
  <si>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</si>
  <si>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</si>
  <si>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</si>
  <si>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</si>
  <si>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</si>
  <si>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</si>
  <si>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</si>
  <si>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</si>
  <si>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</si>
  <si>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</si>
  <si>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</si>
  <si>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</si>
  <si>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</si>
  <si>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</si>
  <si>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</si>
  <si>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</si>
  <si>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</si>
  <si>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</si>
  <si>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</si>
  <si>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</si>
  <si>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</si>
  <si>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</si>
  <si>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</si>
  <si>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</si>
  <si>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</si>
  <si>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</si>
  <si>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</si>
  <si>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</si>
  <si>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</si>
  <si>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</si>
  <si>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</si>
  <si>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</si>
  <si>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</si>
  <si>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</si>
  <si>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</si>
  <si>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</si>
  <si>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</si>
  <si>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</si>
  <si>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</si>
  <si>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</si>
  <si>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</si>
  <si>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</si>
  <si>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</si>
  <si>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</si>
  <si>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</si>
  <si>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</si>
  <si>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</si>
  <si>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</si>
  <si>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</si>
  <si>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</si>
  <si>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</si>
  <si>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</si>
  <si>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</si>
  <si>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</si>
  <si>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</si>
  <si>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</si>
  <si>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</si>
  <si>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</si>
  <si>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</si>
  <si>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</si>
  <si>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</si>
  <si>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</si>
  <si>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</si>
  <si>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</si>
  <si>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</si>
  <si>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</si>
  <si>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</si>
  <si>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</si>
  <si>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</si>
  <si>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</si>
  <si>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</si>
  <si>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</si>
  <si>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</si>
  <si>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</si>
  <si>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</si>
  <si>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</si>
  <si>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</si>
  <si>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</si>
  <si>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</si>
  <si>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</si>
  <si>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</si>
  <si>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</si>
  <si>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</si>
  <si>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</si>
  <si>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</si>
  <si>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</si>
  <si>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</si>
  <si>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</si>
  <si>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</si>
  <si>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</si>
  <si>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</si>
  <si>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</si>
  <si>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</si>
  <si>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</si>
  <si>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</si>
  <si>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</si>
  <si>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</si>
  <si>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</si>
  <si>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</si>
  <si>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</si>
  <si>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</si>
  <si>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</si>
  <si>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</si>
  <si>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</si>
  <si>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</si>
  <si>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</si>
  <si>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</si>
  <si>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</si>
  <si>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</si>
  <si>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</si>
  <si>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</si>
  <si>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</si>
  <si>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</si>
  <si>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</si>
  <si>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</si>
  <si>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</si>
  <si>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</si>
  <si>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</si>
  <si>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</si>
  <si>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</si>
  <si>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</si>
  <si>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</si>
  <si>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</si>
  <si>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</si>
  <si>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</si>
  <si>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</si>
  <si>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</si>
  <si>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</si>
  <si>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</si>
  <si>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</si>
  <si>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</si>
  <si>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</si>
  <si>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</si>
  <si>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</si>
  <si>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</si>
  <si>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</si>
  <si>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</si>
  <si>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</si>
  <si>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</si>
  <si>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</si>
  <si>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</si>
  <si>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</si>
  <si>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</si>
  <si>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</si>
  <si>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</si>
  <si>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</si>
  <si>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</si>
  <si>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</si>
  <si>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</si>
  <si>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</si>
  <si>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</si>
  <si>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</si>
  <si>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</si>
  <si>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</si>
  <si>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</si>
  <si>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</si>
  <si>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</si>
  <si>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</si>
  <si>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</si>
  <si>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</si>
  <si>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</si>
  <si>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</si>
  <si>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</si>
  <si>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</si>
  <si>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</si>
  <si>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</si>
  <si>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</si>
  <si>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</si>
  <si>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</si>
  <si>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</si>
  <si>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</si>
  <si>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</si>
  <si>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</si>
  <si>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</si>
  <si>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</si>
  <si>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</si>
  <si>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</si>
  <si>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</si>
  <si>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</si>
  <si>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</si>
  <si>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</si>
  <si>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</si>
  <si>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</si>
  <si>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</si>
  <si>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</si>
  <si>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</si>
  <si>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</si>
  <si>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</si>
  <si>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</si>
  <si>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</si>
  <si>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</si>
  <si>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</si>
  <si>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</si>
  <si>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</si>
  <si>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</si>
  <si>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</si>
  <si>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</si>
  <si>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</si>
  <si>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</si>
  <si>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</si>
  <si>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</si>
  <si>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</si>
  <si>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</si>
  <si>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</si>
  <si>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</si>
  <si>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</si>
  <si>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</si>
  <si>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</si>
  <si>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</si>
  <si>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</si>
  <si>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</si>
  <si>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</si>
  <si>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</si>
  <si>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</si>
  <si>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</si>
  <si>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</si>
  <si>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</si>
  <si>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</si>
  <si>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</si>
  <si>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</si>
  <si>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</si>
  <si>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</si>
  <si>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</si>
  <si>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</si>
  <si>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</si>
  <si>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</si>
  <si>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</si>
  <si>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</si>
  <si>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</si>
  <si>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</si>
  <si>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</si>
  <si>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</si>
  <si>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</si>
  <si>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</si>
  <si>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</si>
  <si>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</si>
  <si>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</si>
  <si>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</si>
  <si>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</si>
  <si>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</si>
  <si>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</si>
  <si>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</si>
  <si>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</si>
  <si>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</si>
  <si>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</si>
  <si>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</si>
  <si>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</si>
  <si>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</si>
  <si>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</si>
  <si>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</si>
  <si>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</si>
  <si>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</si>
  <si>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</si>
  <si>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</si>
  <si>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</si>
  <si>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</si>
  <si>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</si>
  <si>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</si>
  <si>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</si>
  <si>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</si>
  <si>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</si>
  <si>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</si>
  <si>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</si>
  <si>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</si>
  <si>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</si>
  <si>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</si>
  <si>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</si>
  <si>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</si>
  <si>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</si>
  <si>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</si>
  <si>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</si>
  <si>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</si>
  <si>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</si>
  <si>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</si>
  <si>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</si>
  <si>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</si>
  <si>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</si>
  <si>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</si>
  <si>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</si>
  <si>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</si>
  <si>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</si>
  <si>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</si>
  <si>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</si>
  <si>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</si>
  <si>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</si>
  <si>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</si>
  <si>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</si>
  <si>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</si>
  <si>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</si>
  <si>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</si>
  <si>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</si>
  <si>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</si>
  <si>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</si>
  <si>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</si>
  <si>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</si>
  <si>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</si>
  <si>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</si>
  <si>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</si>
  <si>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</si>
  <si>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</si>
  <si>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</si>
  <si>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</si>
  <si>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</si>
  <si>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</si>
  <si>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</si>
  <si>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</si>
  <si>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</si>
  <si>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</si>
  <si>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</si>
  <si>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</si>
  <si>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</si>
  <si>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</si>
  <si>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</si>
  <si>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</si>
  <si>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</si>
  <si>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</si>
  <si>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</si>
  <si>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</si>
  <si>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</si>
  <si>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</si>
  <si>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</si>
  <si>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</si>
  <si>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</si>
  <si>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</si>
  <si>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</si>
  <si>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</si>
  <si>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</si>
  <si>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</si>
  <si>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</si>
  <si>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</si>
  <si>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</si>
  <si>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</si>
  <si>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</si>
  <si>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</si>
  <si>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</si>
  <si>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</si>
  <si>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</si>
  <si>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</si>
  <si>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</si>
  <si>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</si>
  <si>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</si>
  <si>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</si>
  <si>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</si>
  <si>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</si>
  <si>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</si>
  <si>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</si>
  <si>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</si>
  <si>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29/01/2021</t>
  </si>
  <si>
    <t>30/01/2021</t>
  </si>
  <si>
    <t>31/01/2021</t>
  </si>
  <si>
    <t>13/02/2021</t>
  </si>
  <si>
    <t>14/02/2021</t>
  </si>
  <si>
    <t>15/02/2021</t>
  </si>
  <si>
    <t>14/11/2020</t>
  </si>
  <si>
    <t>16/02/2021</t>
  </si>
  <si>
    <t>17/02/2021</t>
  </si>
  <si>
    <t>15/02/2022</t>
  </si>
  <si>
    <t>15/02/2023</t>
  </si>
  <si>
    <t>19/02/2021</t>
  </si>
  <si>
    <t>20/02/2021</t>
  </si>
  <si>
    <t>21/02/2021</t>
  </si>
  <si>
    <t>22/02/2021</t>
  </si>
  <si>
    <t>23/02/2021</t>
  </si>
  <si>
    <t>24/02/2021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</si>
</sst>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14" fontId="0" fillId="0" borderId="0" xfId="0" applyNumberFormat="1" applyFill="1"/>
    <xf numFmtId="14" fontId="0" fillId="33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90" zoomScaleNormal="90" workbookViewId="0">
      <selection activeCell="A2" sqref="A2:E405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1.498007968</v>
      </c>
      <c r="D2">
        <v>0.86</v>
      </c>
      <c r="E2">
        <v>0.41</v>
      </c>
    </row>
    <row r="3" spans="1:5" x14ac:dyDescent="0.25">
      <c r="A3" t="s">
        <v>10</v>
      </c>
      <c r="B3" t="s">
        <v>241</v>
      </c>
      <c r="C3">
        <v>1.498007968</v>
      </c>
      <c r="D3">
        <v>1.05</v>
      </c>
      <c r="E3">
        <v>0.87</v>
      </c>
    </row>
    <row r="4" spans="1:5" x14ac:dyDescent="0.25">
      <c r="A4" t="s">
        <v>10</v>
      </c>
      <c r="B4" t="s">
        <v>244</v>
      </c>
      <c r="C4">
        <v>1.498007968</v>
      </c>
      <c r="D4">
        <v>1.29</v>
      </c>
      <c r="E4">
        <v>1.23</v>
      </c>
    </row>
    <row r="5" spans="1:5" x14ac:dyDescent="0.25">
      <c r="A5" t="s">
        <v>10</v>
      </c>
      <c r="B5" t="s">
        <v>242</v>
      </c>
      <c r="C5">
        <v>1.498007968</v>
      </c>
      <c r="D5">
        <v>0.86</v>
      </c>
      <c r="E5">
        <v>1.28</v>
      </c>
    </row>
    <row r="6" spans="1:5" x14ac:dyDescent="0.25">
      <c r="A6" t="s">
        <v>10</v>
      </c>
      <c r="B6" t="s">
        <v>49</v>
      </c>
      <c r="C6">
        <v>1.498007968</v>
      </c>
      <c r="D6">
        <v>0.72</v>
      </c>
      <c r="E6">
        <v>0.54</v>
      </c>
    </row>
    <row r="7" spans="1:5" x14ac:dyDescent="0.25">
      <c r="A7" t="s">
        <v>10</v>
      </c>
      <c r="B7" t="s">
        <v>245</v>
      </c>
      <c r="C7">
        <v>1.498007968</v>
      </c>
      <c r="D7">
        <v>1.29</v>
      </c>
      <c r="E7">
        <v>0.56000000000000005</v>
      </c>
    </row>
    <row r="8" spans="1:5" x14ac:dyDescent="0.25">
      <c r="A8" t="s">
        <v>10</v>
      </c>
      <c r="B8" t="s">
        <v>11</v>
      </c>
      <c r="C8">
        <v>1.498007968</v>
      </c>
      <c r="D8">
        <v>0.91</v>
      </c>
      <c r="E8">
        <v>1.17</v>
      </c>
    </row>
    <row r="9" spans="1:5" x14ac:dyDescent="0.25">
      <c r="A9" t="s">
        <v>10</v>
      </c>
      <c r="B9" t="s">
        <v>46</v>
      </c>
      <c r="C9">
        <v>1.498007968</v>
      </c>
      <c r="D9">
        <v>1.43</v>
      </c>
      <c r="E9">
        <v>0.92</v>
      </c>
    </row>
    <row r="10" spans="1:5" x14ac:dyDescent="0.25">
      <c r="A10" t="s">
        <v>10</v>
      </c>
      <c r="B10" t="s">
        <v>240</v>
      </c>
      <c r="C10">
        <v>1.498007968</v>
      </c>
      <c r="D10">
        <v>1.18</v>
      </c>
      <c r="E10">
        <v>0.94</v>
      </c>
    </row>
    <row r="11" spans="1:5" x14ac:dyDescent="0.25">
      <c r="A11" t="s">
        <v>10</v>
      </c>
      <c r="B11" t="s">
        <v>44</v>
      </c>
      <c r="C11">
        <v>1.498007968</v>
      </c>
      <c r="D11">
        <v>1</v>
      </c>
      <c r="E11">
        <v>1.38</v>
      </c>
    </row>
    <row r="12" spans="1:5" x14ac:dyDescent="0.25">
      <c r="A12" t="s">
        <v>10</v>
      </c>
      <c r="B12" t="s">
        <v>50</v>
      </c>
      <c r="C12">
        <v>1.498007968</v>
      </c>
      <c r="D12">
        <v>1.02</v>
      </c>
      <c r="E12">
        <v>1.24</v>
      </c>
    </row>
    <row r="13" spans="1:5" x14ac:dyDescent="0.25">
      <c r="A13" t="s">
        <v>10</v>
      </c>
      <c r="B13" t="s">
        <v>45</v>
      </c>
      <c r="C13">
        <v>1.498007968</v>
      </c>
      <c r="D13">
        <v>0.67</v>
      </c>
      <c r="E13">
        <v>0.92</v>
      </c>
    </row>
    <row r="14" spans="1:5" x14ac:dyDescent="0.25">
      <c r="A14" t="s">
        <v>10</v>
      </c>
      <c r="B14" t="s">
        <v>43</v>
      </c>
      <c r="C14">
        <v>1.498007968</v>
      </c>
      <c r="D14">
        <v>1.43</v>
      </c>
      <c r="E14">
        <v>0.92</v>
      </c>
    </row>
    <row r="15" spans="1:5" x14ac:dyDescent="0.25">
      <c r="A15" t="s">
        <v>10</v>
      </c>
      <c r="B15" t="s">
        <v>247</v>
      </c>
      <c r="C15">
        <v>1.498007968</v>
      </c>
      <c r="D15">
        <v>0.91</v>
      </c>
      <c r="E15">
        <v>0.92</v>
      </c>
    </row>
    <row r="16" spans="1:5" x14ac:dyDescent="0.25">
      <c r="A16" t="s">
        <v>10</v>
      </c>
      <c r="B16" t="s">
        <v>246</v>
      </c>
      <c r="C16">
        <v>1.498007968</v>
      </c>
      <c r="D16">
        <v>0.86</v>
      </c>
      <c r="E16">
        <v>0.82</v>
      </c>
    </row>
    <row r="17" spans="1:5" x14ac:dyDescent="0.25">
      <c r="A17" t="s">
        <v>10</v>
      </c>
      <c r="B17" t="s">
        <v>243</v>
      </c>
      <c r="C17">
        <v>1.498007968</v>
      </c>
      <c r="D17">
        <v>0.95</v>
      </c>
      <c r="E17">
        <v>0.82</v>
      </c>
    </row>
    <row r="18" spans="1:5" x14ac:dyDescent="0.25">
      <c r="A18" t="s">
        <v>10</v>
      </c>
      <c r="B18" t="s">
        <v>47</v>
      </c>
      <c r="C18">
        <v>1.498007968</v>
      </c>
      <c r="D18">
        <v>0.72</v>
      </c>
      <c r="E18">
        <v>1.53</v>
      </c>
    </row>
    <row r="19" spans="1:5" x14ac:dyDescent="0.25">
      <c r="A19" t="s">
        <v>10</v>
      </c>
      <c r="B19" t="s">
        <v>48</v>
      </c>
      <c r="C19">
        <v>1.498007968</v>
      </c>
      <c r="D19">
        <v>0.85</v>
      </c>
      <c r="E19">
        <v>1.43</v>
      </c>
    </row>
    <row r="20" spans="1:5" x14ac:dyDescent="0.25">
      <c r="A20" t="s">
        <v>13</v>
      </c>
      <c r="B20" t="s">
        <v>58</v>
      </c>
      <c r="C20">
        <v>1.578680203</v>
      </c>
      <c r="D20">
        <v>0.63</v>
      </c>
      <c r="E20">
        <v>1.1399999999999999</v>
      </c>
    </row>
    <row r="21" spans="1:5" x14ac:dyDescent="0.25">
      <c r="A21" t="s">
        <v>13</v>
      </c>
      <c r="B21" t="s">
        <v>248</v>
      </c>
      <c r="C21">
        <v>1.578680203</v>
      </c>
      <c r="D21">
        <v>2.34</v>
      </c>
      <c r="E21">
        <v>1.03</v>
      </c>
    </row>
    <row r="22" spans="1:5" x14ac:dyDescent="0.25">
      <c r="A22" t="s">
        <v>13</v>
      </c>
      <c r="B22" t="s">
        <v>56</v>
      </c>
      <c r="C22">
        <v>1.578680203</v>
      </c>
      <c r="D22">
        <v>0.57999999999999996</v>
      </c>
      <c r="E22">
        <v>1.19</v>
      </c>
    </row>
    <row r="23" spans="1:5" x14ac:dyDescent="0.25">
      <c r="A23" t="s">
        <v>13</v>
      </c>
      <c r="B23" t="s">
        <v>51</v>
      </c>
      <c r="C23">
        <v>1.578680203</v>
      </c>
      <c r="D23">
        <v>1.39</v>
      </c>
      <c r="E23">
        <v>0.96</v>
      </c>
    </row>
    <row r="24" spans="1:5" x14ac:dyDescent="0.25">
      <c r="A24" t="s">
        <v>13</v>
      </c>
      <c r="B24" t="s">
        <v>250</v>
      </c>
      <c r="C24">
        <v>1.578680203</v>
      </c>
      <c r="D24">
        <v>1.21</v>
      </c>
      <c r="E24">
        <v>0.75</v>
      </c>
    </row>
    <row r="25" spans="1:5" x14ac:dyDescent="0.25">
      <c r="A25" t="s">
        <v>13</v>
      </c>
      <c r="B25" t="s">
        <v>53</v>
      </c>
      <c r="C25">
        <v>1.578680203</v>
      </c>
      <c r="D25">
        <v>0.63</v>
      </c>
      <c r="E25">
        <v>1.25</v>
      </c>
    </row>
    <row r="26" spans="1:5" x14ac:dyDescent="0.25">
      <c r="A26" t="s">
        <v>13</v>
      </c>
      <c r="B26" t="s">
        <v>249</v>
      </c>
      <c r="C26">
        <v>1.578680203</v>
      </c>
      <c r="D26">
        <v>1.27</v>
      </c>
      <c r="E26">
        <v>0.97</v>
      </c>
    </row>
    <row r="27" spans="1:5" x14ac:dyDescent="0.25">
      <c r="A27" t="s">
        <v>13</v>
      </c>
      <c r="B27" t="s">
        <v>54</v>
      </c>
      <c r="C27">
        <v>1.578680203</v>
      </c>
      <c r="D27">
        <v>0.63</v>
      </c>
      <c r="E27">
        <v>1.44</v>
      </c>
    </row>
    <row r="28" spans="1:5" x14ac:dyDescent="0.25">
      <c r="A28" t="s">
        <v>13</v>
      </c>
      <c r="B28" t="s">
        <v>55</v>
      </c>
      <c r="C28">
        <v>1.578680203</v>
      </c>
      <c r="D28">
        <v>1.1499999999999999</v>
      </c>
      <c r="E28">
        <v>1</v>
      </c>
    </row>
    <row r="29" spans="1:5" x14ac:dyDescent="0.25">
      <c r="A29" t="s">
        <v>13</v>
      </c>
      <c r="B29" t="s">
        <v>15</v>
      </c>
      <c r="C29">
        <v>1.578680203</v>
      </c>
      <c r="D29">
        <v>1.32</v>
      </c>
      <c r="E29">
        <v>0.94</v>
      </c>
    </row>
    <row r="30" spans="1:5" x14ac:dyDescent="0.25">
      <c r="A30" t="s">
        <v>13</v>
      </c>
      <c r="B30" t="s">
        <v>52</v>
      </c>
      <c r="C30">
        <v>1.578680203</v>
      </c>
      <c r="D30">
        <v>0.57999999999999996</v>
      </c>
      <c r="E30">
        <v>1.19</v>
      </c>
    </row>
    <row r="31" spans="1:5" x14ac:dyDescent="0.25">
      <c r="A31" t="s">
        <v>13</v>
      </c>
      <c r="B31" t="s">
        <v>62</v>
      </c>
      <c r="C31">
        <v>1.578680203</v>
      </c>
      <c r="D31">
        <v>1.06</v>
      </c>
      <c r="E31">
        <v>0.86</v>
      </c>
    </row>
    <row r="32" spans="1:5" x14ac:dyDescent="0.25">
      <c r="A32" t="s">
        <v>13</v>
      </c>
      <c r="B32" t="s">
        <v>60</v>
      </c>
      <c r="C32">
        <v>1.578680203</v>
      </c>
      <c r="D32">
        <v>1.21</v>
      </c>
      <c r="E32">
        <v>0.44</v>
      </c>
    </row>
    <row r="33" spans="1:5" x14ac:dyDescent="0.25">
      <c r="A33" t="s">
        <v>13</v>
      </c>
      <c r="B33" t="s">
        <v>251</v>
      </c>
      <c r="C33">
        <v>1.578680203</v>
      </c>
      <c r="D33">
        <v>0.42</v>
      </c>
      <c r="E33">
        <v>1.49</v>
      </c>
    </row>
    <row r="34" spans="1:5" x14ac:dyDescent="0.25">
      <c r="A34" t="s">
        <v>13</v>
      </c>
      <c r="B34" t="s">
        <v>61</v>
      </c>
      <c r="C34">
        <v>1.578680203</v>
      </c>
      <c r="D34">
        <v>0.89</v>
      </c>
      <c r="E34">
        <v>1.1000000000000001</v>
      </c>
    </row>
    <row r="35" spans="1:5" x14ac:dyDescent="0.25">
      <c r="A35" t="s">
        <v>13</v>
      </c>
      <c r="B35" t="s">
        <v>14</v>
      </c>
      <c r="C35">
        <v>1.578680203</v>
      </c>
      <c r="D35">
        <v>1.21</v>
      </c>
      <c r="E35">
        <v>0.75</v>
      </c>
    </row>
    <row r="36" spans="1:5" x14ac:dyDescent="0.25">
      <c r="A36" t="s">
        <v>13</v>
      </c>
      <c r="B36" t="s">
        <v>57</v>
      </c>
      <c r="C36">
        <v>1.578680203</v>
      </c>
      <c r="D36">
        <v>0.56999999999999995</v>
      </c>
      <c r="E36">
        <v>0.89</v>
      </c>
    </row>
    <row r="37" spans="1:5" x14ac:dyDescent="0.25">
      <c r="A37" t="s">
        <v>13</v>
      </c>
      <c r="B37" t="s">
        <v>59</v>
      </c>
      <c r="C37">
        <v>1.578680203</v>
      </c>
      <c r="D37">
        <v>1.08</v>
      </c>
      <c r="E37">
        <v>0.55000000000000004</v>
      </c>
    </row>
    <row r="38" spans="1:5" x14ac:dyDescent="0.25">
      <c r="A38" t="s">
        <v>16</v>
      </c>
      <c r="B38" t="s">
        <v>63</v>
      </c>
      <c r="C38">
        <v>1.6040609139999999</v>
      </c>
      <c r="D38">
        <v>1.3</v>
      </c>
      <c r="E38">
        <v>0.56000000000000005</v>
      </c>
    </row>
    <row r="39" spans="1:5" x14ac:dyDescent="0.25">
      <c r="A39" t="s">
        <v>16</v>
      </c>
      <c r="B39" t="s">
        <v>20</v>
      </c>
      <c r="C39">
        <v>1.6040609139999999</v>
      </c>
      <c r="D39">
        <v>0.73</v>
      </c>
      <c r="E39">
        <v>1.1599999999999999</v>
      </c>
    </row>
    <row r="40" spans="1:5" x14ac:dyDescent="0.25">
      <c r="A40" t="s">
        <v>16</v>
      </c>
      <c r="B40" t="s">
        <v>253</v>
      </c>
      <c r="C40">
        <v>1.6040609139999999</v>
      </c>
      <c r="D40">
        <v>0.79</v>
      </c>
      <c r="E40">
        <v>1.05</v>
      </c>
    </row>
    <row r="41" spans="1:5" x14ac:dyDescent="0.25">
      <c r="A41" t="s">
        <v>16</v>
      </c>
      <c r="B41" t="s">
        <v>65</v>
      </c>
      <c r="C41">
        <v>1.6040609139999999</v>
      </c>
      <c r="D41">
        <v>1.1299999999999999</v>
      </c>
      <c r="E41">
        <v>0.98</v>
      </c>
    </row>
    <row r="42" spans="1:5" x14ac:dyDescent="0.25">
      <c r="A42" t="s">
        <v>16</v>
      </c>
      <c r="B42" t="s">
        <v>66</v>
      </c>
      <c r="C42">
        <v>1.6040609139999999</v>
      </c>
      <c r="D42">
        <v>1.08</v>
      </c>
      <c r="E42">
        <v>0.84</v>
      </c>
    </row>
    <row r="43" spans="1:5" x14ac:dyDescent="0.25">
      <c r="A43" t="s">
        <v>16</v>
      </c>
      <c r="B43" t="s">
        <v>17</v>
      </c>
      <c r="C43">
        <v>1.6040609139999999</v>
      </c>
      <c r="D43">
        <v>1.1299999999999999</v>
      </c>
      <c r="E43">
        <v>0.91</v>
      </c>
    </row>
    <row r="44" spans="1:5" x14ac:dyDescent="0.25">
      <c r="A44" t="s">
        <v>16</v>
      </c>
      <c r="B44" t="s">
        <v>322</v>
      </c>
      <c r="C44">
        <v>1.6040609139999999</v>
      </c>
      <c r="D44">
        <v>1.47</v>
      </c>
      <c r="E44">
        <v>0.7</v>
      </c>
    </row>
    <row r="45" spans="1:5" x14ac:dyDescent="0.25">
      <c r="A45" t="s">
        <v>16</v>
      </c>
      <c r="B45" t="s">
        <v>67</v>
      </c>
      <c r="C45">
        <v>1.6040609139999999</v>
      </c>
      <c r="D45">
        <v>1.1200000000000001</v>
      </c>
      <c r="E45">
        <v>0.54</v>
      </c>
    </row>
    <row r="46" spans="1:5" x14ac:dyDescent="0.25">
      <c r="A46" t="s">
        <v>16</v>
      </c>
      <c r="B46" t="s">
        <v>252</v>
      </c>
      <c r="C46">
        <v>1.6040609139999999</v>
      </c>
      <c r="D46">
        <v>1.19</v>
      </c>
      <c r="E46">
        <v>0.56000000000000005</v>
      </c>
    </row>
    <row r="47" spans="1:5" x14ac:dyDescent="0.25">
      <c r="A47" t="s">
        <v>16</v>
      </c>
      <c r="B47" t="s">
        <v>254</v>
      </c>
      <c r="C47">
        <v>1.6040609139999999</v>
      </c>
      <c r="D47">
        <v>1.02</v>
      </c>
      <c r="E47">
        <v>0.98</v>
      </c>
    </row>
    <row r="48" spans="1:5" x14ac:dyDescent="0.25">
      <c r="A48" t="s">
        <v>16</v>
      </c>
      <c r="B48" t="s">
        <v>255</v>
      </c>
      <c r="C48">
        <v>1.6040609139999999</v>
      </c>
      <c r="D48">
        <v>0.79</v>
      </c>
      <c r="E48">
        <v>0.91</v>
      </c>
    </row>
    <row r="49" spans="1:5" x14ac:dyDescent="0.25">
      <c r="A49" t="s">
        <v>16</v>
      </c>
      <c r="B49" t="s">
        <v>64</v>
      </c>
      <c r="C49">
        <v>1.6040609139999999</v>
      </c>
      <c r="D49">
        <v>0.79</v>
      </c>
      <c r="E49">
        <v>1.26</v>
      </c>
    </row>
    <row r="50" spans="1:5" x14ac:dyDescent="0.25">
      <c r="A50" t="s">
        <v>16</v>
      </c>
      <c r="B50" t="s">
        <v>323</v>
      </c>
      <c r="C50">
        <v>1.6040609139999999</v>
      </c>
      <c r="D50">
        <v>0.62</v>
      </c>
      <c r="E50">
        <v>1.33</v>
      </c>
    </row>
    <row r="51" spans="1:5" x14ac:dyDescent="0.25">
      <c r="A51" t="s">
        <v>16</v>
      </c>
      <c r="B51" t="s">
        <v>18</v>
      </c>
      <c r="C51">
        <v>1.6040609139999999</v>
      </c>
      <c r="D51">
        <v>1.06</v>
      </c>
      <c r="E51">
        <v>0.93</v>
      </c>
    </row>
    <row r="52" spans="1:5" x14ac:dyDescent="0.25">
      <c r="A52" t="s">
        <v>16</v>
      </c>
      <c r="B52" t="s">
        <v>256</v>
      </c>
      <c r="C52">
        <v>1.6040609139999999</v>
      </c>
      <c r="D52">
        <v>0.91</v>
      </c>
      <c r="E52">
        <v>0.98</v>
      </c>
    </row>
    <row r="53" spans="1:5" x14ac:dyDescent="0.25">
      <c r="A53" t="s">
        <v>16</v>
      </c>
      <c r="B53" t="s">
        <v>257</v>
      </c>
      <c r="C53">
        <v>1.6040609139999999</v>
      </c>
      <c r="D53">
        <v>0.96</v>
      </c>
      <c r="E53">
        <v>1.26</v>
      </c>
    </row>
    <row r="54" spans="1:5" x14ac:dyDescent="0.25">
      <c r="A54" t="s">
        <v>16</v>
      </c>
      <c r="B54" t="s">
        <v>68</v>
      </c>
      <c r="C54">
        <v>1.6040609139999999</v>
      </c>
      <c r="D54">
        <v>1.02</v>
      </c>
      <c r="E54">
        <v>1.4</v>
      </c>
    </row>
    <row r="55" spans="1:5" x14ac:dyDescent="0.25">
      <c r="A55" t="s">
        <v>16</v>
      </c>
      <c r="B55" t="s">
        <v>19</v>
      </c>
      <c r="C55">
        <v>1.6040609139999999</v>
      </c>
      <c r="D55">
        <v>0.91</v>
      </c>
      <c r="E55">
        <v>1.55</v>
      </c>
    </row>
    <row r="56" spans="1:5" x14ac:dyDescent="0.25">
      <c r="A56" t="s">
        <v>69</v>
      </c>
      <c r="B56" t="s">
        <v>324</v>
      </c>
      <c r="C56">
        <v>1.3441295550000001</v>
      </c>
      <c r="D56">
        <v>0.92</v>
      </c>
      <c r="E56">
        <v>0.8</v>
      </c>
    </row>
    <row r="57" spans="1:5" x14ac:dyDescent="0.25">
      <c r="A57" t="s">
        <v>69</v>
      </c>
      <c r="B57" t="s">
        <v>351</v>
      </c>
      <c r="C57">
        <v>1.3441295550000001</v>
      </c>
      <c r="D57">
        <v>1.35</v>
      </c>
      <c r="E57">
        <v>1.08</v>
      </c>
    </row>
    <row r="58" spans="1:5" x14ac:dyDescent="0.25">
      <c r="A58" t="s">
        <v>69</v>
      </c>
      <c r="B58" t="s">
        <v>73</v>
      </c>
      <c r="C58">
        <v>1.3441295550000001</v>
      </c>
      <c r="D58">
        <v>0.69</v>
      </c>
      <c r="E58">
        <v>0.97</v>
      </c>
    </row>
    <row r="59" spans="1:5" x14ac:dyDescent="0.25">
      <c r="A59" t="s">
        <v>69</v>
      </c>
      <c r="B59" t="s">
        <v>75</v>
      </c>
      <c r="C59">
        <v>1.3441295550000001</v>
      </c>
      <c r="D59">
        <v>0.56999999999999995</v>
      </c>
      <c r="E59">
        <v>0.8</v>
      </c>
    </row>
    <row r="60" spans="1:5" x14ac:dyDescent="0.25">
      <c r="A60" t="s">
        <v>69</v>
      </c>
      <c r="B60" t="s">
        <v>77</v>
      </c>
      <c r="C60">
        <v>1.3441295550000001</v>
      </c>
      <c r="D60">
        <v>1.43</v>
      </c>
      <c r="E60">
        <v>0.68</v>
      </c>
    </row>
    <row r="61" spans="1:5" x14ac:dyDescent="0.25">
      <c r="A61" t="s">
        <v>69</v>
      </c>
      <c r="B61" t="s">
        <v>263</v>
      </c>
      <c r="C61">
        <v>1.3441295550000001</v>
      </c>
      <c r="D61">
        <v>0.87</v>
      </c>
      <c r="E61">
        <v>1.3</v>
      </c>
    </row>
    <row r="62" spans="1:5" x14ac:dyDescent="0.25">
      <c r="A62" t="s">
        <v>69</v>
      </c>
      <c r="B62" t="s">
        <v>381</v>
      </c>
      <c r="C62">
        <v>1.3441295550000001</v>
      </c>
      <c r="D62">
        <v>1.05</v>
      </c>
      <c r="E62">
        <v>1.24</v>
      </c>
    </row>
    <row r="63" spans="1:5" x14ac:dyDescent="0.25">
      <c r="A63" t="s">
        <v>69</v>
      </c>
      <c r="B63" t="s">
        <v>76</v>
      </c>
      <c r="C63">
        <v>1.3441295550000001</v>
      </c>
      <c r="D63">
        <v>0.46</v>
      </c>
      <c r="E63">
        <v>0.97</v>
      </c>
    </row>
    <row r="64" spans="1:5" x14ac:dyDescent="0.25">
      <c r="A64" t="s">
        <v>69</v>
      </c>
      <c r="B64" t="s">
        <v>72</v>
      </c>
      <c r="C64">
        <v>1.3441295550000001</v>
      </c>
      <c r="D64">
        <v>1.08</v>
      </c>
      <c r="E64">
        <v>1.08</v>
      </c>
    </row>
    <row r="65" spans="1:5" x14ac:dyDescent="0.25">
      <c r="A65" t="s">
        <v>69</v>
      </c>
      <c r="B65" t="s">
        <v>78</v>
      </c>
      <c r="C65">
        <v>1.3441295550000001</v>
      </c>
      <c r="D65">
        <v>1.18</v>
      </c>
      <c r="E65">
        <v>0.99</v>
      </c>
    </row>
    <row r="66" spans="1:5" x14ac:dyDescent="0.25">
      <c r="A66" t="s">
        <v>69</v>
      </c>
      <c r="B66" t="s">
        <v>260</v>
      </c>
      <c r="C66">
        <v>1.3441295550000001</v>
      </c>
      <c r="D66">
        <v>1.26</v>
      </c>
      <c r="E66">
        <v>0.91</v>
      </c>
    </row>
    <row r="67" spans="1:5" x14ac:dyDescent="0.25">
      <c r="A67" t="s">
        <v>69</v>
      </c>
      <c r="B67" t="s">
        <v>262</v>
      </c>
      <c r="C67">
        <v>1.3441295550000001</v>
      </c>
      <c r="D67">
        <v>1.55</v>
      </c>
      <c r="E67">
        <v>0.43</v>
      </c>
    </row>
    <row r="68" spans="1:5" x14ac:dyDescent="0.25">
      <c r="A68" t="s">
        <v>69</v>
      </c>
      <c r="B68" t="s">
        <v>261</v>
      </c>
      <c r="C68">
        <v>1.3441295550000001</v>
      </c>
      <c r="D68">
        <v>1.6</v>
      </c>
      <c r="E68">
        <v>1.08</v>
      </c>
    </row>
    <row r="69" spans="1:5" x14ac:dyDescent="0.25">
      <c r="A69" t="s">
        <v>69</v>
      </c>
      <c r="B69" t="s">
        <v>325</v>
      </c>
      <c r="C69">
        <v>1.3441295550000001</v>
      </c>
      <c r="D69">
        <v>0.93</v>
      </c>
      <c r="E69">
        <v>1.3</v>
      </c>
    </row>
    <row r="70" spans="1:5" x14ac:dyDescent="0.25">
      <c r="A70" t="s">
        <v>69</v>
      </c>
      <c r="B70" t="s">
        <v>258</v>
      </c>
      <c r="C70">
        <v>1.3441295550000001</v>
      </c>
      <c r="D70">
        <v>0.56000000000000005</v>
      </c>
      <c r="E70">
        <v>1.1100000000000001</v>
      </c>
    </row>
    <row r="71" spans="1:5" x14ac:dyDescent="0.25">
      <c r="A71" t="s">
        <v>69</v>
      </c>
      <c r="B71" t="s">
        <v>79</v>
      </c>
      <c r="C71">
        <v>1.3441295550000001</v>
      </c>
      <c r="D71">
        <v>0.97</v>
      </c>
      <c r="E71">
        <v>0.91</v>
      </c>
    </row>
    <row r="72" spans="1:5" x14ac:dyDescent="0.25">
      <c r="A72" t="s">
        <v>69</v>
      </c>
      <c r="B72" t="s">
        <v>259</v>
      </c>
      <c r="C72">
        <v>1.3441295550000001</v>
      </c>
      <c r="D72">
        <v>1.05</v>
      </c>
      <c r="E72">
        <v>0.8</v>
      </c>
    </row>
    <row r="73" spans="1:5" x14ac:dyDescent="0.25">
      <c r="A73" t="s">
        <v>69</v>
      </c>
      <c r="B73" t="s">
        <v>71</v>
      </c>
      <c r="C73">
        <v>1.3441295550000001</v>
      </c>
      <c r="D73">
        <v>0.5</v>
      </c>
      <c r="E73">
        <v>1.98</v>
      </c>
    </row>
    <row r="74" spans="1:5" x14ac:dyDescent="0.25">
      <c r="A74" t="s">
        <v>69</v>
      </c>
      <c r="B74" t="s">
        <v>74</v>
      </c>
      <c r="C74">
        <v>1.3441295550000001</v>
      </c>
      <c r="D74">
        <v>1.2</v>
      </c>
      <c r="E74">
        <v>0.86</v>
      </c>
    </row>
    <row r="75" spans="1:5" x14ac:dyDescent="0.25">
      <c r="A75" t="s">
        <v>69</v>
      </c>
      <c r="B75" t="s">
        <v>70</v>
      </c>
      <c r="C75">
        <v>1.3441295550000001</v>
      </c>
      <c r="D75">
        <v>0.86</v>
      </c>
      <c r="E75">
        <v>0.8</v>
      </c>
    </row>
    <row r="76" spans="1:5" x14ac:dyDescent="0.25">
      <c r="A76" t="s">
        <v>80</v>
      </c>
      <c r="B76" t="s">
        <v>97</v>
      </c>
      <c r="C76">
        <v>1.2158469949999999</v>
      </c>
      <c r="D76">
        <v>1.06</v>
      </c>
      <c r="E76">
        <v>1.1200000000000001</v>
      </c>
    </row>
    <row r="77" spans="1:5" x14ac:dyDescent="0.25">
      <c r="A77" t="s">
        <v>80</v>
      </c>
      <c r="B77" t="s">
        <v>82</v>
      </c>
      <c r="C77">
        <v>1.2158469949999999</v>
      </c>
      <c r="D77">
        <v>0.49</v>
      </c>
      <c r="E77">
        <v>1.57</v>
      </c>
    </row>
    <row r="78" spans="1:5" x14ac:dyDescent="0.25">
      <c r="A78" t="s">
        <v>80</v>
      </c>
      <c r="B78" t="s">
        <v>83</v>
      </c>
      <c r="C78">
        <v>1.2158469949999999</v>
      </c>
      <c r="D78">
        <v>1.23</v>
      </c>
      <c r="E78">
        <v>1.05</v>
      </c>
    </row>
    <row r="79" spans="1:5" x14ac:dyDescent="0.25">
      <c r="A79" t="s">
        <v>80</v>
      </c>
      <c r="B79" t="s">
        <v>85</v>
      </c>
      <c r="C79">
        <v>1.2158469949999999</v>
      </c>
      <c r="D79">
        <v>1.43</v>
      </c>
      <c r="E79">
        <v>0.91</v>
      </c>
    </row>
    <row r="80" spans="1:5" x14ac:dyDescent="0.25">
      <c r="A80" t="s">
        <v>80</v>
      </c>
      <c r="B80" t="s">
        <v>359</v>
      </c>
      <c r="C80">
        <v>1.2158469949999999</v>
      </c>
      <c r="D80">
        <v>1.59</v>
      </c>
      <c r="E80">
        <v>1.1100000000000001</v>
      </c>
    </row>
    <row r="81" spans="1:5" x14ac:dyDescent="0.25">
      <c r="A81" t="s">
        <v>80</v>
      </c>
      <c r="B81" t="s">
        <v>87</v>
      </c>
      <c r="C81">
        <v>1.2158469949999999</v>
      </c>
      <c r="D81">
        <v>0.72</v>
      </c>
      <c r="E81">
        <v>0.98</v>
      </c>
    </row>
    <row r="82" spans="1:5" x14ac:dyDescent="0.25">
      <c r="A82" t="s">
        <v>80</v>
      </c>
      <c r="B82" t="s">
        <v>89</v>
      </c>
      <c r="C82">
        <v>1.2158469949999999</v>
      </c>
      <c r="D82">
        <v>1.39</v>
      </c>
      <c r="E82">
        <v>1.1599999999999999</v>
      </c>
    </row>
    <row r="83" spans="1:5" x14ac:dyDescent="0.25">
      <c r="A83" t="s">
        <v>80</v>
      </c>
      <c r="B83" t="s">
        <v>369</v>
      </c>
      <c r="C83">
        <v>1.2158469949999999</v>
      </c>
      <c r="D83">
        <v>0.87</v>
      </c>
      <c r="E83">
        <v>1.04</v>
      </c>
    </row>
    <row r="84" spans="1:5" x14ac:dyDescent="0.25">
      <c r="A84" t="s">
        <v>80</v>
      </c>
      <c r="B84" t="s">
        <v>91</v>
      </c>
      <c r="C84">
        <v>1.2158469949999999</v>
      </c>
      <c r="D84">
        <v>0.49</v>
      </c>
      <c r="E84">
        <v>1.04</v>
      </c>
    </row>
    <row r="85" spans="1:5" x14ac:dyDescent="0.25">
      <c r="A85" t="s">
        <v>80</v>
      </c>
      <c r="B85" t="s">
        <v>96</v>
      </c>
      <c r="C85">
        <v>1.2158469949999999</v>
      </c>
      <c r="D85">
        <v>1.23</v>
      </c>
      <c r="E85">
        <v>1.04</v>
      </c>
    </row>
    <row r="86" spans="1:5" x14ac:dyDescent="0.25">
      <c r="A86" t="s">
        <v>80</v>
      </c>
      <c r="B86" t="s">
        <v>86</v>
      </c>
      <c r="C86">
        <v>1.2158469949999999</v>
      </c>
      <c r="D86">
        <v>0.94</v>
      </c>
      <c r="E86">
        <v>1.1200000000000001</v>
      </c>
    </row>
    <row r="87" spans="1:5" x14ac:dyDescent="0.25">
      <c r="A87" t="s">
        <v>80</v>
      </c>
      <c r="B87" t="s">
        <v>81</v>
      </c>
      <c r="C87">
        <v>1.2158469949999999</v>
      </c>
      <c r="D87">
        <v>0.99</v>
      </c>
      <c r="E87">
        <v>0.91</v>
      </c>
    </row>
    <row r="88" spans="1:5" x14ac:dyDescent="0.25">
      <c r="A88" t="s">
        <v>80</v>
      </c>
      <c r="B88" t="s">
        <v>94</v>
      </c>
      <c r="C88">
        <v>1.2158469949999999</v>
      </c>
      <c r="D88">
        <v>0.77</v>
      </c>
      <c r="E88">
        <v>0.8</v>
      </c>
    </row>
    <row r="89" spans="1:5" x14ac:dyDescent="0.25">
      <c r="A89" t="s">
        <v>80</v>
      </c>
      <c r="B89" t="s">
        <v>90</v>
      </c>
      <c r="C89">
        <v>1.2158469949999999</v>
      </c>
      <c r="D89">
        <v>1.1299999999999999</v>
      </c>
      <c r="E89">
        <v>0.55000000000000004</v>
      </c>
    </row>
    <row r="90" spans="1:5" x14ac:dyDescent="0.25">
      <c r="A90" t="s">
        <v>80</v>
      </c>
      <c r="B90" t="s">
        <v>93</v>
      </c>
      <c r="C90">
        <v>1.2158469949999999</v>
      </c>
      <c r="D90">
        <v>0.77</v>
      </c>
      <c r="E90">
        <v>0.86</v>
      </c>
    </row>
    <row r="91" spans="1:5" x14ac:dyDescent="0.25">
      <c r="A91" t="s">
        <v>80</v>
      </c>
      <c r="B91" t="s">
        <v>88</v>
      </c>
      <c r="C91">
        <v>1.2158469949999999</v>
      </c>
      <c r="D91">
        <v>0.6</v>
      </c>
      <c r="E91">
        <v>1.04</v>
      </c>
    </row>
    <row r="92" spans="1:5" x14ac:dyDescent="0.25">
      <c r="A92" t="s">
        <v>80</v>
      </c>
      <c r="B92" t="s">
        <v>410</v>
      </c>
      <c r="C92">
        <v>1.2158469949999999</v>
      </c>
      <c r="D92">
        <v>0.88</v>
      </c>
      <c r="E92">
        <v>1.04</v>
      </c>
    </row>
    <row r="93" spans="1:5" x14ac:dyDescent="0.25">
      <c r="A93" t="s">
        <v>80</v>
      </c>
      <c r="B93" t="s">
        <v>412</v>
      </c>
      <c r="C93">
        <v>1.2158469949999999</v>
      </c>
      <c r="D93">
        <v>1.23</v>
      </c>
      <c r="E93">
        <v>1.22</v>
      </c>
    </row>
    <row r="94" spans="1:5" x14ac:dyDescent="0.25">
      <c r="A94" t="s">
        <v>80</v>
      </c>
      <c r="B94" t="s">
        <v>92</v>
      </c>
      <c r="C94">
        <v>1.2158469949999999</v>
      </c>
      <c r="D94">
        <v>1.17</v>
      </c>
      <c r="E94">
        <v>1.4</v>
      </c>
    </row>
    <row r="95" spans="1:5" x14ac:dyDescent="0.25">
      <c r="A95" t="s">
        <v>80</v>
      </c>
      <c r="B95" t="s">
        <v>416</v>
      </c>
      <c r="C95">
        <v>1.2158469949999999</v>
      </c>
      <c r="D95">
        <v>0.66</v>
      </c>
      <c r="E95">
        <v>0.59</v>
      </c>
    </row>
    <row r="96" spans="1:5" x14ac:dyDescent="0.25">
      <c r="A96" t="s">
        <v>80</v>
      </c>
      <c r="B96" t="s">
        <v>84</v>
      </c>
      <c r="C96">
        <v>1.2158469949999999</v>
      </c>
      <c r="D96">
        <v>1.1299999999999999</v>
      </c>
      <c r="E96">
        <v>1.1599999999999999</v>
      </c>
    </row>
    <row r="97" spans="1:5" x14ac:dyDescent="0.25">
      <c r="A97" t="s">
        <v>80</v>
      </c>
      <c r="B97" t="s">
        <v>98</v>
      </c>
      <c r="C97">
        <v>1.2158469949999999</v>
      </c>
      <c r="D97">
        <v>1.04</v>
      </c>
      <c r="E97">
        <v>0.39</v>
      </c>
    </row>
    <row r="98" spans="1:5" x14ac:dyDescent="0.25">
      <c r="A98" t="s">
        <v>80</v>
      </c>
      <c r="B98" t="s">
        <v>95</v>
      </c>
      <c r="C98">
        <v>1.2158469949999999</v>
      </c>
      <c r="D98">
        <v>1.64</v>
      </c>
      <c r="E98">
        <v>0.73</v>
      </c>
    </row>
    <row r="99" spans="1:5" x14ac:dyDescent="0.25">
      <c r="A99" t="s">
        <v>80</v>
      </c>
      <c r="B99" t="s">
        <v>435</v>
      </c>
      <c r="C99">
        <v>1.2158469949999999</v>
      </c>
      <c r="D99">
        <v>0.49</v>
      </c>
      <c r="E99">
        <v>1.24</v>
      </c>
    </row>
    <row r="100" spans="1:5" x14ac:dyDescent="0.25">
      <c r="A100" t="s">
        <v>99</v>
      </c>
      <c r="B100" t="s">
        <v>100</v>
      </c>
      <c r="C100">
        <v>1.3382789319999999</v>
      </c>
      <c r="D100">
        <v>0.95</v>
      </c>
      <c r="E100">
        <v>1.62</v>
      </c>
    </row>
    <row r="101" spans="1:5" x14ac:dyDescent="0.25">
      <c r="A101" t="s">
        <v>99</v>
      </c>
      <c r="B101" t="s">
        <v>102</v>
      </c>
      <c r="C101">
        <v>1.3382789319999999</v>
      </c>
      <c r="D101">
        <v>0.96</v>
      </c>
      <c r="E101">
        <v>0.55000000000000004</v>
      </c>
    </row>
    <row r="102" spans="1:5" x14ac:dyDescent="0.25">
      <c r="A102" t="s">
        <v>99</v>
      </c>
      <c r="B102" t="s">
        <v>111</v>
      </c>
      <c r="C102">
        <v>1.3382789319999999</v>
      </c>
      <c r="D102">
        <v>0.95</v>
      </c>
      <c r="E102">
        <v>0.7</v>
      </c>
    </row>
    <row r="103" spans="1:5" x14ac:dyDescent="0.25">
      <c r="A103" t="s">
        <v>99</v>
      </c>
      <c r="B103" t="s">
        <v>104</v>
      </c>
      <c r="C103">
        <v>1.3382789319999999</v>
      </c>
      <c r="D103">
        <v>0.8</v>
      </c>
      <c r="E103">
        <v>1.25</v>
      </c>
    </row>
    <row r="104" spans="1:5" x14ac:dyDescent="0.25">
      <c r="A104" t="s">
        <v>99</v>
      </c>
      <c r="B104" t="s">
        <v>106</v>
      </c>
      <c r="C104">
        <v>1.3382789319999999</v>
      </c>
      <c r="D104">
        <v>0.96</v>
      </c>
      <c r="E104">
        <v>1.71</v>
      </c>
    </row>
    <row r="105" spans="1:5" x14ac:dyDescent="0.25">
      <c r="A105" t="s">
        <v>99</v>
      </c>
      <c r="B105" t="s">
        <v>105</v>
      </c>
      <c r="C105">
        <v>1.3382789319999999</v>
      </c>
      <c r="D105">
        <v>1.32</v>
      </c>
      <c r="E105">
        <v>1.43</v>
      </c>
    </row>
    <row r="106" spans="1:5" x14ac:dyDescent="0.25">
      <c r="A106" t="s">
        <v>99</v>
      </c>
      <c r="B106" t="s">
        <v>117</v>
      </c>
      <c r="C106">
        <v>1.3382789319999999</v>
      </c>
      <c r="D106">
        <v>1.17</v>
      </c>
      <c r="E106">
        <v>0.77</v>
      </c>
    </row>
    <row r="107" spans="1:5" x14ac:dyDescent="0.25">
      <c r="A107" t="s">
        <v>99</v>
      </c>
      <c r="B107" t="s">
        <v>121</v>
      </c>
      <c r="C107">
        <v>1.3382789319999999</v>
      </c>
      <c r="D107">
        <v>1.39</v>
      </c>
      <c r="E107">
        <v>0.88</v>
      </c>
    </row>
    <row r="108" spans="1:5" x14ac:dyDescent="0.25">
      <c r="A108" t="s">
        <v>99</v>
      </c>
      <c r="B108" t="s">
        <v>108</v>
      </c>
      <c r="C108">
        <v>1.3382789319999999</v>
      </c>
      <c r="D108">
        <v>1</v>
      </c>
      <c r="E108">
        <v>0.52</v>
      </c>
    </row>
    <row r="109" spans="1:5" x14ac:dyDescent="0.25">
      <c r="A109" t="s">
        <v>99</v>
      </c>
      <c r="B109" t="s">
        <v>103</v>
      </c>
      <c r="C109">
        <v>1.3382789319999999</v>
      </c>
      <c r="D109">
        <v>0.89</v>
      </c>
      <c r="E109">
        <v>1.1100000000000001</v>
      </c>
    </row>
    <row r="110" spans="1:5" x14ac:dyDescent="0.25">
      <c r="A110" t="s">
        <v>99</v>
      </c>
      <c r="B110" t="s">
        <v>110</v>
      </c>
      <c r="C110">
        <v>1.3382789319999999</v>
      </c>
      <c r="D110">
        <v>0.8</v>
      </c>
      <c r="E110">
        <v>0.44</v>
      </c>
    </row>
    <row r="111" spans="1:5" x14ac:dyDescent="0.25">
      <c r="A111" t="s">
        <v>99</v>
      </c>
      <c r="B111" t="s">
        <v>107</v>
      </c>
      <c r="C111">
        <v>1.3382789319999999</v>
      </c>
      <c r="D111">
        <v>0.75</v>
      </c>
      <c r="E111">
        <v>0.68</v>
      </c>
    </row>
    <row r="112" spans="1:5" x14ac:dyDescent="0.25">
      <c r="A112" t="s">
        <v>99</v>
      </c>
      <c r="B112" t="s">
        <v>395</v>
      </c>
      <c r="C112">
        <v>1.3382789319999999</v>
      </c>
      <c r="D112">
        <v>1.1200000000000001</v>
      </c>
      <c r="E112">
        <v>0.94</v>
      </c>
    </row>
    <row r="113" spans="1:5" x14ac:dyDescent="0.25">
      <c r="A113" t="s">
        <v>99</v>
      </c>
      <c r="B113" t="s">
        <v>115</v>
      </c>
      <c r="C113">
        <v>1.3382789319999999</v>
      </c>
      <c r="D113">
        <v>1.23</v>
      </c>
      <c r="E113">
        <v>0.99</v>
      </c>
    </row>
    <row r="114" spans="1:5" x14ac:dyDescent="0.25">
      <c r="A114" t="s">
        <v>99</v>
      </c>
      <c r="B114" t="s">
        <v>112</v>
      </c>
      <c r="C114">
        <v>1.3382789319999999</v>
      </c>
      <c r="D114">
        <v>0.43</v>
      </c>
      <c r="E114">
        <v>1.1000000000000001</v>
      </c>
    </row>
    <row r="115" spans="1:5" x14ac:dyDescent="0.25">
      <c r="A115" t="s">
        <v>99</v>
      </c>
      <c r="B115" t="s">
        <v>113</v>
      </c>
      <c r="C115">
        <v>1.3382789319999999</v>
      </c>
      <c r="D115">
        <v>1.18</v>
      </c>
      <c r="E115">
        <v>0.71</v>
      </c>
    </row>
    <row r="116" spans="1:5" x14ac:dyDescent="0.25">
      <c r="A116" t="s">
        <v>99</v>
      </c>
      <c r="B116" t="s">
        <v>114</v>
      </c>
      <c r="C116">
        <v>1.3382789319999999</v>
      </c>
      <c r="D116">
        <v>1.71</v>
      </c>
      <c r="E116">
        <v>0.55000000000000004</v>
      </c>
    </row>
    <row r="117" spans="1:5" x14ac:dyDescent="0.25">
      <c r="A117" t="s">
        <v>99</v>
      </c>
      <c r="B117" t="s">
        <v>116</v>
      </c>
      <c r="C117">
        <v>1.3382789319999999</v>
      </c>
      <c r="D117">
        <v>1.1499999999999999</v>
      </c>
      <c r="E117">
        <v>0.98</v>
      </c>
    </row>
    <row r="118" spans="1:5" x14ac:dyDescent="0.25">
      <c r="A118" t="s">
        <v>99</v>
      </c>
      <c r="B118" t="s">
        <v>109</v>
      </c>
      <c r="C118">
        <v>1.3382789319999999</v>
      </c>
      <c r="D118">
        <v>1.03</v>
      </c>
      <c r="E118">
        <v>0.77</v>
      </c>
    </row>
    <row r="119" spans="1:5" x14ac:dyDescent="0.25">
      <c r="A119" t="s">
        <v>99</v>
      </c>
      <c r="B119" t="s">
        <v>118</v>
      </c>
      <c r="C119">
        <v>1.3382789319999999</v>
      </c>
      <c r="D119">
        <v>0.85</v>
      </c>
      <c r="E119">
        <v>1.6</v>
      </c>
    </row>
    <row r="120" spans="1:5" x14ac:dyDescent="0.25">
      <c r="A120" t="s">
        <v>99</v>
      </c>
      <c r="B120" t="s">
        <v>417</v>
      </c>
      <c r="C120">
        <v>1.3382789319999999</v>
      </c>
      <c r="D120">
        <v>0.93</v>
      </c>
      <c r="E120">
        <v>0.97</v>
      </c>
    </row>
    <row r="121" spans="1:5" x14ac:dyDescent="0.25">
      <c r="A121" t="s">
        <v>99</v>
      </c>
      <c r="B121" t="s">
        <v>101</v>
      </c>
      <c r="C121">
        <v>1.3382789319999999</v>
      </c>
      <c r="D121">
        <v>0.96</v>
      </c>
      <c r="E121">
        <v>0.88</v>
      </c>
    </row>
    <row r="122" spans="1:5" x14ac:dyDescent="0.25">
      <c r="A122" t="s">
        <v>99</v>
      </c>
      <c r="B122" t="s">
        <v>120</v>
      </c>
      <c r="C122">
        <v>1.3382789319999999</v>
      </c>
      <c r="D122">
        <v>0.79</v>
      </c>
      <c r="E122">
        <v>1.1599999999999999</v>
      </c>
    </row>
    <row r="123" spans="1:5" x14ac:dyDescent="0.25">
      <c r="A123" t="s">
        <v>99</v>
      </c>
      <c r="B123" t="s">
        <v>119</v>
      </c>
      <c r="C123">
        <v>1.3382789319999999</v>
      </c>
      <c r="D123">
        <v>0.75</v>
      </c>
      <c r="E123">
        <v>1.75</v>
      </c>
    </row>
    <row r="124" spans="1:5" x14ac:dyDescent="0.25">
      <c r="A124" t="s">
        <v>122</v>
      </c>
      <c r="B124" t="s">
        <v>123</v>
      </c>
      <c r="C124">
        <v>1.3392857140000001</v>
      </c>
      <c r="D124">
        <v>1.07</v>
      </c>
      <c r="E124">
        <v>1.22</v>
      </c>
    </row>
    <row r="125" spans="1:5" x14ac:dyDescent="0.25">
      <c r="A125" t="s">
        <v>122</v>
      </c>
      <c r="B125" t="s">
        <v>125</v>
      </c>
      <c r="C125">
        <v>1.3392857140000001</v>
      </c>
      <c r="D125">
        <v>0.8</v>
      </c>
      <c r="E125">
        <v>1.02</v>
      </c>
    </row>
    <row r="126" spans="1:5" x14ac:dyDescent="0.25">
      <c r="A126" t="s">
        <v>122</v>
      </c>
      <c r="B126" t="s">
        <v>127</v>
      </c>
      <c r="C126">
        <v>1.3392857140000001</v>
      </c>
      <c r="D126">
        <v>0.8</v>
      </c>
      <c r="E126">
        <v>0.85</v>
      </c>
    </row>
    <row r="127" spans="1:5" x14ac:dyDescent="0.25">
      <c r="A127" t="s">
        <v>122</v>
      </c>
      <c r="B127" t="s">
        <v>130</v>
      </c>
      <c r="C127">
        <v>1.3392857140000001</v>
      </c>
      <c r="D127">
        <v>1.1000000000000001</v>
      </c>
      <c r="E127">
        <v>0.68</v>
      </c>
    </row>
    <row r="128" spans="1:5" x14ac:dyDescent="0.25">
      <c r="A128" t="s">
        <v>122</v>
      </c>
      <c r="B128" t="s">
        <v>362</v>
      </c>
      <c r="C128">
        <v>1.3392857140000001</v>
      </c>
      <c r="D128">
        <v>1.56</v>
      </c>
      <c r="E128">
        <v>0.92</v>
      </c>
    </row>
    <row r="129" spans="1:5" x14ac:dyDescent="0.25">
      <c r="A129" t="s">
        <v>122</v>
      </c>
      <c r="B129" t="s">
        <v>126</v>
      </c>
      <c r="C129">
        <v>1.3392857140000001</v>
      </c>
      <c r="D129">
        <v>1.07</v>
      </c>
      <c r="E129">
        <v>0.91</v>
      </c>
    </row>
    <row r="130" spans="1:5" x14ac:dyDescent="0.25">
      <c r="A130" t="s">
        <v>122</v>
      </c>
      <c r="B130" t="s">
        <v>129</v>
      </c>
      <c r="C130">
        <v>1.3392857140000001</v>
      </c>
      <c r="D130">
        <v>1.1499999999999999</v>
      </c>
      <c r="E130">
        <v>0.92</v>
      </c>
    </row>
    <row r="131" spans="1:5" x14ac:dyDescent="0.25">
      <c r="A131" t="s">
        <v>122</v>
      </c>
      <c r="B131" t="s">
        <v>128</v>
      </c>
      <c r="C131">
        <v>1.3392857140000001</v>
      </c>
      <c r="D131">
        <v>1.1200000000000001</v>
      </c>
      <c r="E131">
        <v>0.91</v>
      </c>
    </row>
    <row r="132" spans="1:5" x14ac:dyDescent="0.25">
      <c r="A132" t="s">
        <v>122</v>
      </c>
      <c r="B132" t="s">
        <v>136</v>
      </c>
      <c r="C132">
        <v>1.3392857140000001</v>
      </c>
      <c r="D132">
        <v>1.55</v>
      </c>
      <c r="E132">
        <v>0.97</v>
      </c>
    </row>
    <row r="133" spans="1:5" x14ac:dyDescent="0.25">
      <c r="A133" t="s">
        <v>122</v>
      </c>
      <c r="B133" t="s">
        <v>131</v>
      </c>
      <c r="C133">
        <v>1.3392857140000001</v>
      </c>
      <c r="D133">
        <v>1.03</v>
      </c>
      <c r="E133">
        <v>0.85</v>
      </c>
    </row>
    <row r="134" spans="1:5" x14ac:dyDescent="0.25">
      <c r="A134" t="s">
        <v>122</v>
      </c>
      <c r="B134" t="s">
        <v>133</v>
      </c>
      <c r="C134">
        <v>1.3392857140000001</v>
      </c>
      <c r="D134">
        <v>0.52</v>
      </c>
      <c r="E134">
        <v>1.31</v>
      </c>
    </row>
    <row r="135" spans="1:5" x14ac:dyDescent="0.25">
      <c r="A135" t="s">
        <v>122</v>
      </c>
      <c r="B135" t="s">
        <v>135</v>
      </c>
      <c r="C135">
        <v>1.3392857140000001</v>
      </c>
      <c r="D135">
        <v>0.56999999999999995</v>
      </c>
      <c r="E135">
        <v>0.98</v>
      </c>
    </row>
    <row r="136" spans="1:5" x14ac:dyDescent="0.25">
      <c r="A136" t="s">
        <v>122</v>
      </c>
      <c r="B136" t="s">
        <v>137</v>
      </c>
      <c r="C136">
        <v>1.3392857140000001</v>
      </c>
      <c r="D136">
        <v>1.1000000000000001</v>
      </c>
      <c r="E136">
        <v>0.74</v>
      </c>
    </row>
    <row r="137" spans="1:5" x14ac:dyDescent="0.25">
      <c r="A137" t="s">
        <v>122</v>
      </c>
      <c r="B137" t="s">
        <v>401</v>
      </c>
      <c r="C137">
        <v>1.3392857140000001</v>
      </c>
      <c r="D137">
        <v>0.96</v>
      </c>
      <c r="E137">
        <v>1.4</v>
      </c>
    </row>
    <row r="138" spans="1:5" x14ac:dyDescent="0.25">
      <c r="A138" t="s">
        <v>122</v>
      </c>
      <c r="B138" t="s">
        <v>138</v>
      </c>
      <c r="C138">
        <v>1.3392857140000001</v>
      </c>
      <c r="D138">
        <v>0.98</v>
      </c>
      <c r="E138">
        <v>0.98</v>
      </c>
    </row>
    <row r="139" spans="1:5" x14ac:dyDescent="0.25">
      <c r="A139" t="s">
        <v>122</v>
      </c>
      <c r="B139" t="s">
        <v>139</v>
      </c>
      <c r="C139">
        <v>1.3392857140000001</v>
      </c>
      <c r="D139">
        <v>0.91</v>
      </c>
      <c r="E139">
        <v>0.85</v>
      </c>
    </row>
    <row r="140" spans="1:5" x14ac:dyDescent="0.25">
      <c r="A140" t="s">
        <v>122</v>
      </c>
      <c r="B140" t="s">
        <v>144</v>
      </c>
      <c r="C140">
        <v>1.3392857140000001</v>
      </c>
      <c r="D140">
        <v>1.1200000000000001</v>
      </c>
      <c r="E140">
        <v>1.58</v>
      </c>
    </row>
    <row r="141" spans="1:5" x14ac:dyDescent="0.25">
      <c r="A141" t="s">
        <v>122</v>
      </c>
      <c r="B141" t="s">
        <v>132</v>
      </c>
      <c r="C141">
        <v>1.3392857140000001</v>
      </c>
      <c r="D141">
        <v>1.1200000000000001</v>
      </c>
      <c r="E141">
        <v>1.1000000000000001</v>
      </c>
    </row>
    <row r="142" spans="1:5" x14ac:dyDescent="0.25">
      <c r="A142" t="s">
        <v>122</v>
      </c>
      <c r="B142" t="s">
        <v>140</v>
      </c>
      <c r="C142">
        <v>1.3392857140000001</v>
      </c>
      <c r="D142">
        <v>1.29</v>
      </c>
      <c r="E142">
        <v>0.63</v>
      </c>
    </row>
    <row r="143" spans="1:5" x14ac:dyDescent="0.25">
      <c r="A143" t="s">
        <v>122</v>
      </c>
      <c r="B143" t="s">
        <v>124</v>
      </c>
      <c r="C143">
        <v>1.3392857140000001</v>
      </c>
      <c r="D143">
        <v>0.96</v>
      </c>
      <c r="E143">
        <v>1.1599999999999999</v>
      </c>
    </row>
    <row r="144" spans="1:5" x14ac:dyDescent="0.25">
      <c r="A144" t="s">
        <v>122</v>
      </c>
      <c r="B144" t="s">
        <v>134</v>
      </c>
      <c r="C144">
        <v>1.3392857140000001</v>
      </c>
      <c r="D144">
        <v>0.65</v>
      </c>
      <c r="E144">
        <v>1.31</v>
      </c>
    </row>
    <row r="145" spans="1:5" x14ac:dyDescent="0.25">
      <c r="A145" t="s">
        <v>122</v>
      </c>
      <c r="B145" t="s">
        <v>141</v>
      </c>
      <c r="C145">
        <v>1.3392857140000001</v>
      </c>
      <c r="D145">
        <v>0.65</v>
      </c>
      <c r="E145">
        <v>0.68</v>
      </c>
    </row>
    <row r="146" spans="1:5" x14ac:dyDescent="0.25">
      <c r="A146" t="s">
        <v>122</v>
      </c>
      <c r="B146" t="s">
        <v>142</v>
      </c>
      <c r="C146">
        <v>1.3392857140000001</v>
      </c>
      <c r="D146">
        <v>1.19</v>
      </c>
      <c r="E146">
        <v>1.02</v>
      </c>
    </row>
    <row r="147" spans="1:5" x14ac:dyDescent="0.25">
      <c r="A147" t="s">
        <v>122</v>
      </c>
      <c r="B147" t="s">
        <v>143</v>
      </c>
      <c r="C147">
        <v>1.3392857140000001</v>
      </c>
      <c r="D147">
        <v>0.8</v>
      </c>
      <c r="E147">
        <v>1.02</v>
      </c>
    </row>
    <row r="148" spans="1:5" x14ac:dyDescent="0.25">
      <c r="A148" t="s">
        <v>145</v>
      </c>
      <c r="B148" t="s">
        <v>347</v>
      </c>
      <c r="C148">
        <v>1.4398340249999999</v>
      </c>
      <c r="D148">
        <v>0.95</v>
      </c>
      <c r="E148">
        <v>1.17</v>
      </c>
    </row>
    <row r="149" spans="1:5" x14ac:dyDescent="0.25">
      <c r="A149" t="s">
        <v>145</v>
      </c>
      <c r="B149" t="s">
        <v>349</v>
      </c>
      <c r="C149">
        <v>1.4398340249999999</v>
      </c>
      <c r="D149">
        <v>0.83</v>
      </c>
      <c r="E149">
        <v>1.05</v>
      </c>
    </row>
    <row r="150" spans="1:5" x14ac:dyDescent="0.25">
      <c r="A150" t="s">
        <v>145</v>
      </c>
      <c r="B150" t="s">
        <v>355</v>
      </c>
      <c r="C150">
        <v>1.4398340249999999</v>
      </c>
      <c r="D150">
        <v>0.41</v>
      </c>
      <c r="E150">
        <v>1.48</v>
      </c>
    </row>
    <row r="151" spans="1:5" x14ac:dyDescent="0.25">
      <c r="A151" t="s">
        <v>145</v>
      </c>
      <c r="B151" t="s">
        <v>357</v>
      </c>
      <c r="C151">
        <v>1.4398340249999999</v>
      </c>
      <c r="D151">
        <v>0.62</v>
      </c>
      <c r="E151">
        <v>0.81</v>
      </c>
    </row>
    <row r="152" spans="1:5" x14ac:dyDescent="0.25">
      <c r="A152" t="s">
        <v>145</v>
      </c>
      <c r="B152" t="s">
        <v>360</v>
      </c>
      <c r="C152">
        <v>1.4398340249999999</v>
      </c>
      <c r="D152">
        <v>1.1200000000000001</v>
      </c>
      <c r="E152">
        <v>1.18</v>
      </c>
    </row>
    <row r="153" spans="1:5" x14ac:dyDescent="0.25">
      <c r="A153" t="s">
        <v>145</v>
      </c>
      <c r="B153" t="s">
        <v>366</v>
      </c>
      <c r="C153">
        <v>1.4398340249999999</v>
      </c>
      <c r="D153">
        <v>1.39</v>
      </c>
      <c r="E153">
        <v>0.9</v>
      </c>
    </row>
    <row r="154" spans="1:5" x14ac:dyDescent="0.25">
      <c r="A154" t="s">
        <v>145</v>
      </c>
      <c r="B154" t="s">
        <v>371</v>
      </c>
      <c r="C154">
        <v>1.4398340249999999</v>
      </c>
      <c r="D154">
        <v>0.62</v>
      </c>
      <c r="E154">
        <v>0.81</v>
      </c>
    </row>
    <row r="155" spans="1:5" x14ac:dyDescent="0.25">
      <c r="A155" t="s">
        <v>145</v>
      </c>
      <c r="B155" t="s">
        <v>149</v>
      </c>
      <c r="C155">
        <v>1.4398340249999999</v>
      </c>
      <c r="D155">
        <v>0.69</v>
      </c>
      <c r="E155">
        <v>1.61</v>
      </c>
    </row>
    <row r="156" spans="1:5" x14ac:dyDescent="0.25">
      <c r="A156" t="s">
        <v>145</v>
      </c>
      <c r="B156" t="s">
        <v>375</v>
      </c>
      <c r="C156">
        <v>1.4398340249999999</v>
      </c>
      <c r="D156">
        <v>0.85</v>
      </c>
      <c r="E156">
        <v>0.56000000000000005</v>
      </c>
    </row>
    <row r="157" spans="1:5" x14ac:dyDescent="0.25">
      <c r="A157" t="s">
        <v>145</v>
      </c>
      <c r="B157" t="s">
        <v>388</v>
      </c>
      <c r="C157">
        <v>1.4398340249999999</v>
      </c>
      <c r="D157">
        <v>1.39</v>
      </c>
      <c r="E157">
        <v>1.1599999999999999</v>
      </c>
    </row>
    <row r="158" spans="1:5" x14ac:dyDescent="0.25">
      <c r="A158" t="s">
        <v>145</v>
      </c>
      <c r="B158" t="s">
        <v>389</v>
      </c>
      <c r="C158">
        <v>1.4398340249999999</v>
      </c>
      <c r="D158">
        <v>1.1200000000000001</v>
      </c>
      <c r="E158">
        <v>0.81</v>
      </c>
    </row>
    <row r="159" spans="1:5" x14ac:dyDescent="0.25">
      <c r="A159" t="s">
        <v>145</v>
      </c>
      <c r="B159" t="s">
        <v>391</v>
      </c>
      <c r="C159">
        <v>1.4398340249999999</v>
      </c>
      <c r="D159">
        <v>0.76</v>
      </c>
      <c r="E159">
        <v>1.45</v>
      </c>
    </row>
    <row r="160" spans="1:5" x14ac:dyDescent="0.25">
      <c r="A160" t="s">
        <v>145</v>
      </c>
      <c r="B160" t="s">
        <v>146</v>
      </c>
      <c r="C160">
        <v>1.4398340249999999</v>
      </c>
      <c r="D160">
        <v>1.31</v>
      </c>
      <c r="E160">
        <v>1.25</v>
      </c>
    </row>
    <row r="161" spans="1:5" x14ac:dyDescent="0.25">
      <c r="A161" t="s">
        <v>145</v>
      </c>
      <c r="B161" t="s">
        <v>404</v>
      </c>
      <c r="C161">
        <v>1.4398340249999999</v>
      </c>
      <c r="D161">
        <v>1.1000000000000001</v>
      </c>
      <c r="E161">
        <v>0.67</v>
      </c>
    </row>
    <row r="162" spans="1:5" x14ac:dyDescent="0.25">
      <c r="A162" t="s">
        <v>145</v>
      </c>
      <c r="B162" t="s">
        <v>419</v>
      </c>
      <c r="C162">
        <v>1.4398340249999999</v>
      </c>
      <c r="D162">
        <v>1.29</v>
      </c>
      <c r="E162">
        <v>0.35</v>
      </c>
    </row>
    <row r="163" spans="1:5" x14ac:dyDescent="0.25">
      <c r="A163" t="s">
        <v>145</v>
      </c>
      <c r="B163" t="s">
        <v>423</v>
      </c>
      <c r="C163">
        <v>1.4398340249999999</v>
      </c>
      <c r="D163">
        <v>0.83</v>
      </c>
      <c r="E163">
        <v>0.64</v>
      </c>
    </row>
    <row r="164" spans="1:5" x14ac:dyDescent="0.25">
      <c r="A164" t="s">
        <v>145</v>
      </c>
      <c r="B164" t="s">
        <v>425</v>
      </c>
      <c r="C164">
        <v>1.4398340249999999</v>
      </c>
      <c r="D164">
        <v>1.58</v>
      </c>
      <c r="E164">
        <v>0.59</v>
      </c>
    </row>
    <row r="165" spans="1:5" x14ac:dyDescent="0.25">
      <c r="A165" t="s">
        <v>145</v>
      </c>
      <c r="B165" t="s">
        <v>427</v>
      </c>
      <c r="C165">
        <v>1.4398340249999999</v>
      </c>
      <c r="D165">
        <v>1.22</v>
      </c>
      <c r="E165">
        <v>0.81</v>
      </c>
    </row>
    <row r="166" spans="1:5" x14ac:dyDescent="0.25">
      <c r="A166" t="s">
        <v>145</v>
      </c>
      <c r="B166" t="s">
        <v>432</v>
      </c>
      <c r="C166">
        <v>1.4398340249999999</v>
      </c>
      <c r="D166">
        <v>1.65</v>
      </c>
      <c r="E166">
        <v>2.02</v>
      </c>
    </row>
    <row r="167" spans="1:5" x14ac:dyDescent="0.25">
      <c r="A167" t="s">
        <v>145</v>
      </c>
      <c r="B167" t="s">
        <v>433</v>
      </c>
      <c r="C167">
        <v>1.4398340249999999</v>
      </c>
      <c r="D167">
        <v>0.74</v>
      </c>
      <c r="E167">
        <v>1.5</v>
      </c>
    </row>
    <row r="168" spans="1:5" x14ac:dyDescent="0.25">
      <c r="A168" t="s">
        <v>145</v>
      </c>
      <c r="B168" t="s">
        <v>434</v>
      </c>
      <c r="C168">
        <v>1.4398340249999999</v>
      </c>
      <c r="D168">
        <v>0.82</v>
      </c>
      <c r="E168">
        <v>0.66</v>
      </c>
    </row>
    <row r="169" spans="1:5" x14ac:dyDescent="0.25">
      <c r="A169" t="s">
        <v>145</v>
      </c>
      <c r="B169" t="s">
        <v>148</v>
      </c>
      <c r="C169">
        <v>1.4398340249999999</v>
      </c>
      <c r="D169">
        <v>0.97</v>
      </c>
      <c r="E169">
        <v>0.48</v>
      </c>
    </row>
    <row r="170" spans="1:5" x14ac:dyDescent="0.25">
      <c r="A170" t="s">
        <v>145</v>
      </c>
      <c r="B170" t="s">
        <v>147</v>
      </c>
      <c r="C170">
        <v>1.4398340249999999</v>
      </c>
      <c r="D170">
        <v>1.04</v>
      </c>
      <c r="E170">
        <v>1.1299999999999999</v>
      </c>
    </row>
    <row r="171" spans="1:5" x14ac:dyDescent="0.25">
      <c r="A171" t="s">
        <v>21</v>
      </c>
      <c r="B171" t="s">
        <v>152</v>
      </c>
      <c r="C171">
        <v>1.3914728679999999</v>
      </c>
      <c r="D171">
        <v>0.78</v>
      </c>
      <c r="E171">
        <v>1.06</v>
      </c>
    </row>
    <row r="172" spans="1:5" x14ac:dyDescent="0.25">
      <c r="A172" t="s">
        <v>21</v>
      </c>
      <c r="B172" t="s">
        <v>269</v>
      </c>
      <c r="C172">
        <v>1.3914728679999999</v>
      </c>
      <c r="D172">
        <v>0.66</v>
      </c>
      <c r="E172">
        <v>0.69</v>
      </c>
    </row>
    <row r="173" spans="1:5" x14ac:dyDescent="0.25">
      <c r="A173" t="s">
        <v>21</v>
      </c>
      <c r="B173" t="s">
        <v>264</v>
      </c>
      <c r="C173">
        <v>1.3914728679999999</v>
      </c>
      <c r="D173">
        <v>1.44</v>
      </c>
      <c r="E173">
        <v>1.38</v>
      </c>
    </row>
    <row r="174" spans="1:5" x14ac:dyDescent="0.25">
      <c r="A174" t="s">
        <v>21</v>
      </c>
      <c r="B174" t="s">
        <v>372</v>
      </c>
      <c r="C174">
        <v>1.3914728679999999</v>
      </c>
      <c r="D174">
        <v>0.22</v>
      </c>
      <c r="E174">
        <v>0.8</v>
      </c>
    </row>
    <row r="175" spans="1:5" x14ac:dyDescent="0.25">
      <c r="A175" t="s">
        <v>21</v>
      </c>
      <c r="B175" t="s">
        <v>267</v>
      </c>
      <c r="C175">
        <v>1.3914728679999999</v>
      </c>
      <c r="D175">
        <v>1.05</v>
      </c>
      <c r="E175">
        <v>1.03</v>
      </c>
    </row>
    <row r="176" spans="1:5" x14ac:dyDescent="0.25">
      <c r="A176" t="s">
        <v>21</v>
      </c>
      <c r="B176" t="s">
        <v>272</v>
      </c>
      <c r="C176">
        <v>1.3914728679999999</v>
      </c>
      <c r="D176">
        <v>1.1599999999999999</v>
      </c>
      <c r="E176">
        <v>0.4</v>
      </c>
    </row>
    <row r="177" spans="1:5" x14ac:dyDescent="0.25">
      <c r="A177" t="s">
        <v>21</v>
      </c>
      <c r="B177" t="s">
        <v>397</v>
      </c>
      <c r="C177">
        <v>1.3914728679999999</v>
      </c>
      <c r="D177">
        <v>1.05</v>
      </c>
      <c r="E177">
        <v>1.43</v>
      </c>
    </row>
    <row r="178" spans="1:5" x14ac:dyDescent="0.25">
      <c r="A178" t="s">
        <v>21</v>
      </c>
      <c r="B178" t="s">
        <v>274</v>
      </c>
      <c r="C178">
        <v>1.3914728679999999</v>
      </c>
      <c r="D178">
        <v>1.55</v>
      </c>
      <c r="E178">
        <v>0.69</v>
      </c>
    </row>
    <row r="179" spans="1:5" x14ac:dyDescent="0.25">
      <c r="A179" t="s">
        <v>21</v>
      </c>
      <c r="B179" t="s">
        <v>150</v>
      </c>
      <c r="C179">
        <v>1.3914728679999999</v>
      </c>
      <c r="D179">
        <v>1.08</v>
      </c>
      <c r="E179">
        <v>0.99</v>
      </c>
    </row>
    <row r="180" spans="1:5" x14ac:dyDescent="0.25">
      <c r="A180" t="s">
        <v>21</v>
      </c>
      <c r="B180" t="s">
        <v>275</v>
      </c>
      <c r="C180">
        <v>1.3914728679999999</v>
      </c>
      <c r="D180">
        <v>0.88</v>
      </c>
      <c r="E180">
        <v>0.75</v>
      </c>
    </row>
    <row r="181" spans="1:5" x14ac:dyDescent="0.25">
      <c r="A181" t="s">
        <v>21</v>
      </c>
      <c r="B181" t="s">
        <v>23</v>
      </c>
      <c r="C181">
        <v>1.3914728679999999</v>
      </c>
      <c r="D181">
        <v>1.66</v>
      </c>
      <c r="E181">
        <v>0.98</v>
      </c>
    </row>
    <row r="182" spans="1:5" x14ac:dyDescent="0.25">
      <c r="A182" t="s">
        <v>21</v>
      </c>
      <c r="B182" t="s">
        <v>22</v>
      </c>
      <c r="C182">
        <v>1.3914728679999999</v>
      </c>
      <c r="D182">
        <v>1.33</v>
      </c>
      <c r="E182">
        <v>1.49</v>
      </c>
    </row>
    <row r="183" spans="1:5" x14ac:dyDescent="0.25">
      <c r="A183" t="s">
        <v>21</v>
      </c>
      <c r="B183" t="s">
        <v>266</v>
      </c>
      <c r="C183">
        <v>1.3914728679999999</v>
      </c>
      <c r="D183">
        <v>0.72</v>
      </c>
      <c r="E183">
        <v>1.1499999999999999</v>
      </c>
    </row>
    <row r="184" spans="1:5" x14ac:dyDescent="0.25">
      <c r="A184" t="s">
        <v>21</v>
      </c>
      <c r="B184" t="s">
        <v>268</v>
      </c>
      <c r="C184">
        <v>1.3914728679999999</v>
      </c>
      <c r="D184">
        <v>0.77</v>
      </c>
      <c r="E184">
        <v>1.38</v>
      </c>
    </row>
    <row r="185" spans="1:5" x14ac:dyDescent="0.25">
      <c r="A185" t="s">
        <v>21</v>
      </c>
      <c r="B185" t="s">
        <v>151</v>
      </c>
      <c r="C185">
        <v>1.3914728679999999</v>
      </c>
      <c r="D185">
        <v>0.84</v>
      </c>
      <c r="E185">
        <v>1.68</v>
      </c>
    </row>
    <row r="186" spans="1:5" x14ac:dyDescent="0.25">
      <c r="A186" t="s">
        <v>21</v>
      </c>
      <c r="B186" t="s">
        <v>153</v>
      </c>
      <c r="C186">
        <v>1.3914728679999999</v>
      </c>
      <c r="D186">
        <v>1.75</v>
      </c>
      <c r="E186">
        <v>0.43</v>
      </c>
    </row>
    <row r="187" spans="1:5" x14ac:dyDescent="0.25">
      <c r="A187" t="s">
        <v>21</v>
      </c>
      <c r="B187" t="s">
        <v>273</v>
      </c>
      <c r="C187">
        <v>1.3914728679999999</v>
      </c>
      <c r="D187">
        <v>0.66</v>
      </c>
      <c r="E187">
        <v>0.75</v>
      </c>
    </row>
    <row r="188" spans="1:5" x14ac:dyDescent="0.25">
      <c r="A188" t="s">
        <v>21</v>
      </c>
      <c r="B188" t="s">
        <v>265</v>
      </c>
      <c r="C188">
        <v>1.3914728679999999</v>
      </c>
      <c r="D188">
        <v>0.83</v>
      </c>
      <c r="E188">
        <v>0.98</v>
      </c>
    </row>
    <row r="189" spans="1:5" x14ac:dyDescent="0.25">
      <c r="A189" t="s">
        <v>21</v>
      </c>
      <c r="B189" t="s">
        <v>271</v>
      </c>
      <c r="C189">
        <v>1.3914728679999999</v>
      </c>
      <c r="D189">
        <v>0.66</v>
      </c>
      <c r="E189">
        <v>1.03</v>
      </c>
    </row>
    <row r="190" spans="1:5" x14ac:dyDescent="0.25">
      <c r="A190" t="s">
        <v>21</v>
      </c>
      <c r="B190" t="s">
        <v>270</v>
      </c>
      <c r="C190">
        <v>1.3914728679999999</v>
      </c>
      <c r="D190">
        <v>0.77</v>
      </c>
      <c r="E190">
        <v>0.98</v>
      </c>
    </row>
    <row r="191" spans="1:5" x14ac:dyDescent="0.25">
      <c r="A191" t="s">
        <v>154</v>
      </c>
      <c r="B191" t="s">
        <v>159</v>
      </c>
      <c r="C191">
        <v>1.32046332</v>
      </c>
      <c r="D191">
        <v>0.64</v>
      </c>
      <c r="E191">
        <v>0.91</v>
      </c>
    </row>
    <row r="192" spans="1:5" x14ac:dyDescent="0.25">
      <c r="A192" t="s">
        <v>154</v>
      </c>
      <c r="B192" t="s">
        <v>161</v>
      </c>
      <c r="C192">
        <v>1.32046332</v>
      </c>
      <c r="D192">
        <v>0.41</v>
      </c>
      <c r="E192">
        <v>0.45</v>
      </c>
    </row>
    <row r="193" spans="1:5" x14ac:dyDescent="0.25">
      <c r="A193" t="s">
        <v>154</v>
      </c>
      <c r="B193" t="s">
        <v>163</v>
      </c>
      <c r="C193">
        <v>1.32046332</v>
      </c>
      <c r="D193">
        <v>1.81</v>
      </c>
      <c r="E193">
        <v>0.91</v>
      </c>
    </row>
    <row r="194" spans="1:5" x14ac:dyDescent="0.25">
      <c r="A194" t="s">
        <v>154</v>
      </c>
      <c r="B194" t="s">
        <v>160</v>
      </c>
      <c r="C194">
        <v>1.32046332</v>
      </c>
      <c r="D194">
        <v>0.76</v>
      </c>
      <c r="E194">
        <v>0.91</v>
      </c>
    </row>
    <row r="195" spans="1:5" x14ac:dyDescent="0.25">
      <c r="A195" t="s">
        <v>154</v>
      </c>
      <c r="B195" t="s">
        <v>165</v>
      </c>
      <c r="C195">
        <v>1.32046332</v>
      </c>
      <c r="D195">
        <v>0.81</v>
      </c>
      <c r="E195">
        <v>1.54</v>
      </c>
    </row>
    <row r="196" spans="1:5" x14ac:dyDescent="0.25">
      <c r="A196" t="s">
        <v>154</v>
      </c>
      <c r="B196" t="s">
        <v>164</v>
      </c>
      <c r="C196">
        <v>1.32046332</v>
      </c>
      <c r="D196">
        <v>0.87</v>
      </c>
      <c r="E196">
        <v>1.51</v>
      </c>
    </row>
    <row r="197" spans="1:5" x14ac:dyDescent="0.25">
      <c r="A197" t="s">
        <v>154</v>
      </c>
      <c r="B197" t="s">
        <v>167</v>
      </c>
      <c r="C197">
        <v>1.32046332</v>
      </c>
      <c r="D197">
        <v>1.4</v>
      </c>
      <c r="E197">
        <v>0.45</v>
      </c>
    </row>
    <row r="198" spans="1:5" x14ac:dyDescent="0.25">
      <c r="A198" t="s">
        <v>154</v>
      </c>
      <c r="B198" t="s">
        <v>168</v>
      </c>
      <c r="C198">
        <v>1.32046332</v>
      </c>
      <c r="D198">
        <v>0.76</v>
      </c>
      <c r="E198">
        <v>0.91</v>
      </c>
    </row>
    <row r="199" spans="1:5" x14ac:dyDescent="0.25">
      <c r="A199" t="s">
        <v>154</v>
      </c>
      <c r="B199" t="s">
        <v>156</v>
      </c>
      <c r="C199">
        <v>1.32046332</v>
      </c>
      <c r="D199">
        <v>1.51</v>
      </c>
      <c r="E199">
        <v>0.56999999999999995</v>
      </c>
    </row>
    <row r="200" spans="1:5" x14ac:dyDescent="0.25">
      <c r="A200" t="s">
        <v>154</v>
      </c>
      <c r="B200" t="s">
        <v>169</v>
      </c>
      <c r="C200">
        <v>1.32046332</v>
      </c>
      <c r="D200">
        <v>0.82</v>
      </c>
      <c r="E200">
        <v>1.21</v>
      </c>
    </row>
    <row r="201" spans="1:5" x14ac:dyDescent="0.25">
      <c r="A201" t="s">
        <v>154</v>
      </c>
      <c r="B201" t="s">
        <v>162</v>
      </c>
      <c r="C201">
        <v>1.32046332</v>
      </c>
      <c r="D201">
        <v>0.57999999999999996</v>
      </c>
      <c r="E201">
        <v>0.83</v>
      </c>
    </row>
    <row r="202" spans="1:5" x14ac:dyDescent="0.25">
      <c r="A202" t="s">
        <v>154</v>
      </c>
      <c r="B202" t="s">
        <v>170</v>
      </c>
      <c r="C202">
        <v>1.32046332</v>
      </c>
      <c r="D202">
        <v>1.22</v>
      </c>
      <c r="E202">
        <v>1.74</v>
      </c>
    </row>
    <row r="203" spans="1:5" x14ac:dyDescent="0.25">
      <c r="A203" t="s">
        <v>154</v>
      </c>
      <c r="B203" t="s">
        <v>166</v>
      </c>
      <c r="C203">
        <v>1.32046332</v>
      </c>
      <c r="D203">
        <v>0.88</v>
      </c>
      <c r="E203">
        <v>0.74</v>
      </c>
    </row>
    <row r="204" spans="1:5" x14ac:dyDescent="0.25">
      <c r="A204" t="s">
        <v>154</v>
      </c>
      <c r="B204" t="s">
        <v>174</v>
      </c>
      <c r="C204">
        <v>1.32046332</v>
      </c>
      <c r="D204">
        <v>1.22</v>
      </c>
      <c r="E204">
        <v>1.1299999999999999</v>
      </c>
    </row>
    <row r="205" spans="1:5" x14ac:dyDescent="0.25">
      <c r="A205" t="s">
        <v>154</v>
      </c>
      <c r="B205" t="s">
        <v>172</v>
      </c>
      <c r="C205">
        <v>1.32046332</v>
      </c>
      <c r="D205">
        <v>0.69</v>
      </c>
      <c r="E205">
        <v>1.1399999999999999</v>
      </c>
    </row>
    <row r="206" spans="1:5" x14ac:dyDescent="0.25">
      <c r="A206" t="s">
        <v>154</v>
      </c>
      <c r="B206" t="s">
        <v>171</v>
      </c>
      <c r="C206">
        <v>1.32046332</v>
      </c>
      <c r="D206">
        <v>0.76</v>
      </c>
      <c r="E206">
        <v>0.98</v>
      </c>
    </row>
    <row r="207" spans="1:5" x14ac:dyDescent="0.25">
      <c r="A207" t="s">
        <v>154</v>
      </c>
      <c r="B207" t="s">
        <v>158</v>
      </c>
      <c r="C207">
        <v>1.32046332</v>
      </c>
      <c r="D207">
        <v>1.1100000000000001</v>
      </c>
      <c r="E207">
        <v>1.21</v>
      </c>
    </row>
    <row r="208" spans="1:5" x14ac:dyDescent="0.25">
      <c r="A208" t="s">
        <v>154</v>
      </c>
      <c r="B208" t="s">
        <v>155</v>
      </c>
      <c r="C208">
        <v>1.32046332</v>
      </c>
      <c r="D208">
        <v>1.57</v>
      </c>
      <c r="E208">
        <v>1.1299999999999999</v>
      </c>
    </row>
    <row r="209" spans="1:5" x14ac:dyDescent="0.25">
      <c r="A209" t="s">
        <v>154</v>
      </c>
      <c r="B209" t="s">
        <v>157</v>
      </c>
      <c r="C209">
        <v>1.32046332</v>
      </c>
      <c r="D209">
        <v>1.34</v>
      </c>
      <c r="E209">
        <v>0.68</v>
      </c>
    </row>
    <row r="210" spans="1:5" x14ac:dyDescent="0.25">
      <c r="A210" t="s">
        <v>154</v>
      </c>
      <c r="B210" t="s">
        <v>173</v>
      </c>
      <c r="C210">
        <v>1.32046332</v>
      </c>
      <c r="D210">
        <v>0.87</v>
      </c>
      <c r="E210">
        <v>0.98</v>
      </c>
    </row>
    <row r="211" spans="1:5" x14ac:dyDescent="0.25">
      <c r="A211" t="s">
        <v>175</v>
      </c>
      <c r="B211" t="s">
        <v>284</v>
      </c>
      <c r="C211">
        <v>1.1886792450000001</v>
      </c>
      <c r="D211">
        <v>1.33</v>
      </c>
      <c r="E211">
        <v>1.1399999999999999</v>
      </c>
    </row>
    <row r="212" spans="1:5" x14ac:dyDescent="0.25">
      <c r="A212" t="s">
        <v>175</v>
      </c>
      <c r="B212" t="s">
        <v>179</v>
      </c>
      <c r="C212">
        <v>1.1886792450000001</v>
      </c>
      <c r="D212">
        <v>0.92</v>
      </c>
      <c r="E212">
        <v>1.66</v>
      </c>
    </row>
    <row r="213" spans="1:5" x14ac:dyDescent="0.25">
      <c r="A213" t="s">
        <v>175</v>
      </c>
      <c r="B213" t="s">
        <v>282</v>
      </c>
      <c r="C213">
        <v>1.1886792450000001</v>
      </c>
      <c r="D213">
        <v>0.92</v>
      </c>
      <c r="E213">
        <v>0.57999999999999996</v>
      </c>
    </row>
    <row r="214" spans="1:5" x14ac:dyDescent="0.25">
      <c r="A214" t="s">
        <v>175</v>
      </c>
      <c r="B214" t="s">
        <v>176</v>
      </c>
      <c r="C214">
        <v>1.1886792450000001</v>
      </c>
      <c r="D214">
        <v>0.84</v>
      </c>
      <c r="E214">
        <v>0.66</v>
      </c>
    </row>
    <row r="215" spans="1:5" x14ac:dyDescent="0.25">
      <c r="A215" t="s">
        <v>175</v>
      </c>
      <c r="B215" t="s">
        <v>285</v>
      </c>
      <c r="C215">
        <v>1.1886792450000001</v>
      </c>
      <c r="D215">
        <v>1.05</v>
      </c>
      <c r="E215">
        <v>1.22</v>
      </c>
    </row>
    <row r="216" spans="1:5" x14ac:dyDescent="0.25">
      <c r="A216" t="s">
        <v>175</v>
      </c>
      <c r="B216" t="s">
        <v>277</v>
      </c>
      <c r="C216">
        <v>1.1886792450000001</v>
      </c>
      <c r="D216">
        <v>0.56000000000000005</v>
      </c>
      <c r="E216">
        <v>0.99</v>
      </c>
    </row>
    <row r="217" spans="1:5" x14ac:dyDescent="0.25">
      <c r="A217" t="s">
        <v>175</v>
      </c>
      <c r="B217" t="s">
        <v>281</v>
      </c>
      <c r="C217">
        <v>1.1886792450000001</v>
      </c>
      <c r="D217">
        <v>0.59</v>
      </c>
      <c r="E217">
        <v>1.55</v>
      </c>
    </row>
    <row r="218" spans="1:5" x14ac:dyDescent="0.25">
      <c r="A218" t="s">
        <v>175</v>
      </c>
      <c r="B218" t="s">
        <v>178</v>
      </c>
      <c r="C218">
        <v>1.1886792450000001</v>
      </c>
      <c r="D218">
        <v>0.42</v>
      </c>
      <c r="E218">
        <v>1.28</v>
      </c>
    </row>
    <row r="219" spans="1:5" x14ac:dyDescent="0.25">
      <c r="A219" t="s">
        <v>175</v>
      </c>
      <c r="B219" t="s">
        <v>278</v>
      </c>
      <c r="C219">
        <v>1.1886792450000001</v>
      </c>
      <c r="D219">
        <v>0.7</v>
      </c>
      <c r="E219">
        <v>1.6</v>
      </c>
    </row>
    <row r="220" spans="1:5" x14ac:dyDescent="0.25">
      <c r="A220" t="s">
        <v>175</v>
      </c>
      <c r="B220" t="s">
        <v>276</v>
      </c>
      <c r="C220">
        <v>1.1886792450000001</v>
      </c>
      <c r="D220">
        <v>2.2400000000000002</v>
      </c>
      <c r="E220">
        <v>0.23</v>
      </c>
    </row>
    <row r="221" spans="1:5" x14ac:dyDescent="0.25">
      <c r="A221" t="s">
        <v>175</v>
      </c>
      <c r="B221" t="s">
        <v>279</v>
      </c>
      <c r="C221">
        <v>1.1886792450000001</v>
      </c>
      <c r="D221">
        <v>1.96</v>
      </c>
      <c r="E221">
        <v>0.69</v>
      </c>
    </row>
    <row r="222" spans="1:5" x14ac:dyDescent="0.25">
      <c r="A222" t="s">
        <v>175</v>
      </c>
      <c r="B222" t="s">
        <v>283</v>
      </c>
      <c r="C222">
        <v>1.1886792450000001</v>
      </c>
      <c r="D222">
        <v>0.92</v>
      </c>
      <c r="E222">
        <v>0.42</v>
      </c>
    </row>
    <row r="223" spans="1:5" x14ac:dyDescent="0.25">
      <c r="A223" t="s">
        <v>175</v>
      </c>
      <c r="B223" t="s">
        <v>177</v>
      </c>
      <c r="C223">
        <v>1.1886792450000001</v>
      </c>
      <c r="D223">
        <v>0.7</v>
      </c>
      <c r="E223">
        <v>1.1399999999999999</v>
      </c>
    </row>
    <row r="224" spans="1:5" x14ac:dyDescent="0.25">
      <c r="A224" t="s">
        <v>175</v>
      </c>
      <c r="B224" t="s">
        <v>280</v>
      </c>
      <c r="C224">
        <v>1.1886792450000001</v>
      </c>
      <c r="D224">
        <v>0.61</v>
      </c>
      <c r="E224">
        <v>0.91</v>
      </c>
    </row>
    <row r="225" spans="1:5" x14ac:dyDescent="0.25">
      <c r="A225" t="s">
        <v>24</v>
      </c>
      <c r="B225" t="s">
        <v>292</v>
      </c>
      <c r="C225">
        <v>1.589519651</v>
      </c>
      <c r="D225">
        <v>1.57</v>
      </c>
      <c r="E225">
        <v>1.07</v>
      </c>
    </row>
    <row r="226" spans="1:5" x14ac:dyDescent="0.25">
      <c r="A226" t="s">
        <v>24</v>
      </c>
      <c r="B226" t="s">
        <v>289</v>
      </c>
      <c r="C226">
        <v>1.589519651</v>
      </c>
      <c r="D226">
        <v>0.63</v>
      </c>
      <c r="E226">
        <v>1.24</v>
      </c>
    </row>
    <row r="227" spans="1:5" x14ac:dyDescent="0.25">
      <c r="A227" t="s">
        <v>24</v>
      </c>
      <c r="B227" t="s">
        <v>180</v>
      </c>
      <c r="C227">
        <v>1.589519651</v>
      </c>
      <c r="D227">
        <v>1.0900000000000001</v>
      </c>
      <c r="E227">
        <v>1.29</v>
      </c>
    </row>
    <row r="228" spans="1:5" x14ac:dyDescent="0.25">
      <c r="A228" t="s">
        <v>24</v>
      </c>
      <c r="B228" t="s">
        <v>326</v>
      </c>
      <c r="C228">
        <v>1.589519651</v>
      </c>
      <c r="D228">
        <v>0.68</v>
      </c>
      <c r="E228">
        <v>1.24</v>
      </c>
    </row>
    <row r="229" spans="1:5" x14ac:dyDescent="0.25">
      <c r="A229" t="s">
        <v>24</v>
      </c>
      <c r="B229" t="s">
        <v>288</v>
      </c>
      <c r="C229">
        <v>1.589519651</v>
      </c>
      <c r="D229">
        <v>0.8</v>
      </c>
      <c r="E229">
        <v>1.42</v>
      </c>
    </row>
    <row r="230" spans="1:5" x14ac:dyDescent="0.25">
      <c r="A230" t="s">
        <v>24</v>
      </c>
      <c r="B230" t="s">
        <v>287</v>
      </c>
      <c r="C230">
        <v>1.589519651</v>
      </c>
      <c r="D230">
        <v>0.73</v>
      </c>
      <c r="E230">
        <v>0.65</v>
      </c>
    </row>
    <row r="231" spans="1:5" x14ac:dyDescent="0.25">
      <c r="A231" t="s">
        <v>24</v>
      </c>
      <c r="B231" t="s">
        <v>293</v>
      </c>
      <c r="C231">
        <v>1.589519651</v>
      </c>
      <c r="D231">
        <v>0.94</v>
      </c>
      <c r="E231">
        <v>1.1299999999999999</v>
      </c>
    </row>
    <row r="232" spans="1:5" x14ac:dyDescent="0.25">
      <c r="A232" t="s">
        <v>24</v>
      </c>
      <c r="B232" t="s">
        <v>294</v>
      </c>
      <c r="C232">
        <v>1.589519651</v>
      </c>
      <c r="D232">
        <v>1.83</v>
      </c>
      <c r="E232">
        <v>0.91</v>
      </c>
    </row>
    <row r="233" spans="1:5" x14ac:dyDescent="0.25">
      <c r="A233" t="s">
        <v>24</v>
      </c>
      <c r="B233" t="s">
        <v>295</v>
      </c>
      <c r="C233">
        <v>1.589519651</v>
      </c>
      <c r="D233">
        <v>1.32</v>
      </c>
      <c r="E233">
        <v>0.52</v>
      </c>
    </row>
    <row r="234" spans="1:5" x14ac:dyDescent="0.25">
      <c r="A234" t="s">
        <v>24</v>
      </c>
      <c r="B234" t="s">
        <v>25</v>
      </c>
      <c r="C234">
        <v>1.589519651</v>
      </c>
      <c r="D234">
        <v>0.94</v>
      </c>
      <c r="E234">
        <v>0.83</v>
      </c>
    </row>
    <row r="235" spans="1:5" x14ac:dyDescent="0.25">
      <c r="A235" t="s">
        <v>24</v>
      </c>
      <c r="B235" t="s">
        <v>327</v>
      </c>
      <c r="C235">
        <v>1.589519651</v>
      </c>
      <c r="D235">
        <v>1.26</v>
      </c>
      <c r="E235">
        <v>1.07</v>
      </c>
    </row>
    <row r="236" spans="1:5" x14ac:dyDescent="0.25">
      <c r="A236" t="s">
        <v>24</v>
      </c>
      <c r="B236" t="s">
        <v>286</v>
      </c>
      <c r="C236">
        <v>1.589519651</v>
      </c>
      <c r="D236">
        <v>1.6</v>
      </c>
      <c r="E236">
        <v>0.65</v>
      </c>
    </row>
    <row r="237" spans="1:5" x14ac:dyDescent="0.25">
      <c r="A237" t="s">
        <v>24</v>
      </c>
      <c r="B237" t="s">
        <v>291</v>
      </c>
      <c r="C237">
        <v>1.589519651</v>
      </c>
      <c r="D237">
        <v>0.26</v>
      </c>
      <c r="E237">
        <v>1.19</v>
      </c>
    </row>
    <row r="238" spans="1:5" x14ac:dyDescent="0.25">
      <c r="A238" t="s">
        <v>24</v>
      </c>
      <c r="B238" t="s">
        <v>26</v>
      </c>
      <c r="C238">
        <v>1.589519651</v>
      </c>
      <c r="D238">
        <v>1.63</v>
      </c>
      <c r="E238">
        <v>0.77</v>
      </c>
    </row>
    <row r="239" spans="1:5" x14ac:dyDescent="0.25">
      <c r="A239" t="s">
        <v>24</v>
      </c>
      <c r="B239" t="s">
        <v>184</v>
      </c>
      <c r="C239">
        <v>1.589519651</v>
      </c>
      <c r="D239">
        <v>1.0900000000000001</v>
      </c>
      <c r="E239">
        <v>1.1000000000000001</v>
      </c>
    </row>
    <row r="240" spans="1:5" x14ac:dyDescent="0.25">
      <c r="A240" t="s">
        <v>24</v>
      </c>
      <c r="B240" t="s">
        <v>290</v>
      </c>
      <c r="C240">
        <v>1.589519651</v>
      </c>
      <c r="D240">
        <v>0.86</v>
      </c>
      <c r="E240">
        <v>0.97</v>
      </c>
    </row>
    <row r="241" spans="1:5" x14ac:dyDescent="0.25">
      <c r="A241" t="s">
        <v>24</v>
      </c>
      <c r="B241" t="s">
        <v>183</v>
      </c>
      <c r="C241">
        <v>1.589519651</v>
      </c>
      <c r="D241">
        <v>0.69</v>
      </c>
      <c r="E241">
        <v>1.23</v>
      </c>
    </row>
    <row r="242" spans="1:5" x14ac:dyDescent="0.25">
      <c r="A242" t="s">
        <v>24</v>
      </c>
      <c r="B242" t="s">
        <v>182</v>
      </c>
      <c r="C242">
        <v>1.589519651</v>
      </c>
      <c r="D242">
        <v>0.8</v>
      </c>
      <c r="E242">
        <v>1.23</v>
      </c>
    </row>
    <row r="243" spans="1:5" x14ac:dyDescent="0.25">
      <c r="A243" t="s">
        <v>24</v>
      </c>
      <c r="B243" t="s">
        <v>185</v>
      </c>
      <c r="C243">
        <v>1.589519651</v>
      </c>
      <c r="D243">
        <v>0.51</v>
      </c>
      <c r="E243">
        <v>0.78</v>
      </c>
    </row>
    <row r="244" spans="1:5" x14ac:dyDescent="0.25">
      <c r="A244" t="s">
        <v>24</v>
      </c>
      <c r="B244" t="s">
        <v>181</v>
      </c>
      <c r="C244">
        <v>1.589519651</v>
      </c>
      <c r="D244">
        <v>0.8</v>
      </c>
      <c r="E244">
        <v>0.71</v>
      </c>
    </row>
    <row r="245" spans="1:5" x14ac:dyDescent="0.25">
      <c r="A245" t="s">
        <v>27</v>
      </c>
      <c r="B245" t="s">
        <v>187</v>
      </c>
      <c r="C245">
        <v>1.2916666670000001</v>
      </c>
      <c r="D245">
        <v>0.65</v>
      </c>
      <c r="E245">
        <v>1.1100000000000001</v>
      </c>
    </row>
    <row r="246" spans="1:5" x14ac:dyDescent="0.25">
      <c r="A246" t="s">
        <v>27</v>
      </c>
      <c r="B246" t="s">
        <v>191</v>
      </c>
      <c r="C246">
        <v>1.2916666670000001</v>
      </c>
      <c r="D246">
        <v>1.25</v>
      </c>
      <c r="E246">
        <v>1.43</v>
      </c>
    </row>
    <row r="247" spans="1:5" x14ac:dyDescent="0.25">
      <c r="A247" t="s">
        <v>27</v>
      </c>
      <c r="B247" t="s">
        <v>28</v>
      </c>
      <c r="C247">
        <v>1.2916666670000001</v>
      </c>
      <c r="D247">
        <v>1.1599999999999999</v>
      </c>
      <c r="E247">
        <v>0.74</v>
      </c>
    </row>
    <row r="248" spans="1:5" x14ac:dyDescent="0.25">
      <c r="A248" t="s">
        <v>27</v>
      </c>
      <c r="B248" t="s">
        <v>186</v>
      </c>
      <c r="C248">
        <v>1.2916666670000001</v>
      </c>
      <c r="D248">
        <v>1.23</v>
      </c>
      <c r="E248">
        <v>0.81</v>
      </c>
    </row>
    <row r="249" spans="1:5" x14ac:dyDescent="0.25">
      <c r="A249" t="s">
        <v>27</v>
      </c>
      <c r="B249" t="s">
        <v>189</v>
      </c>
      <c r="C249">
        <v>1.2916666670000001</v>
      </c>
      <c r="D249">
        <v>0.45</v>
      </c>
      <c r="E249">
        <v>0.89</v>
      </c>
    </row>
    <row r="250" spans="1:5" x14ac:dyDescent="0.25">
      <c r="A250" t="s">
        <v>27</v>
      </c>
      <c r="B250" t="s">
        <v>297</v>
      </c>
      <c r="C250">
        <v>1.2916666670000001</v>
      </c>
      <c r="D250">
        <v>0.77</v>
      </c>
      <c r="E250">
        <v>1.25</v>
      </c>
    </row>
    <row r="251" spans="1:5" x14ac:dyDescent="0.25">
      <c r="A251" t="s">
        <v>27</v>
      </c>
      <c r="B251" t="s">
        <v>298</v>
      </c>
      <c r="C251">
        <v>1.2916666670000001</v>
      </c>
      <c r="D251">
        <v>1.55</v>
      </c>
      <c r="E251">
        <v>0.64</v>
      </c>
    </row>
    <row r="252" spans="1:5" x14ac:dyDescent="0.25">
      <c r="A252" t="s">
        <v>27</v>
      </c>
      <c r="B252" t="s">
        <v>31</v>
      </c>
      <c r="C252">
        <v>1.2916666670000001</v>
      </c>
      <c r="D252">
        <v>0.57999999999999996</v>
      </c>
      <c r="E252">
        <v>0.89</v>
      </c>
    </row>
    <row r="253" spans="1:5" x14ac:dyDescent="0.25">
      <c r="A253" t="s">
        <v>27</v>
      </c>
      <c r="B253" t="s">
        <v>195</v>
      </c>
      <c r="C253">
        <v>1.2916666670000001</v>
      </c>
      <c r="D253">
        <v>1.55</v>
      </c>
      <c r="E253">
        <v>1.29</v>
      </c>
    </row>
    <row r="254" spans="1:5" x14ac:dyDescent="0.25">
      <c r="A254" t="s">
        <v>27</v>
      </c>
      <c r="B254" t="s">
        <v>188</v>
      </c>
      <c r="C254">
        <v>1.2916666670000001</v>
      </c>
      <c r="D254">
        <v>1.27</v>
      </c>
      <c r="E254">
        <v>0.64</v>
      </c>
    </row>
    <row r="255" spans="1:5" x14ac:dyDescent="0.25">
      <c r="A255" t="s">
        <v>27</v>
      </c>
      <c r="B255" t="s">
        <v>296</v>
      </c>
      <c r="C255">
        <v>1.2916666670000001</v>
      </c>
      <c r="D255">
        <v>0.65</v>
      </c>
      <c r="E255">
        <v>1.4</v>
      </c>
    </row>
    <row r="256" spans="1:5" x14ac:dyDescent="0.25">
      <c r="A256" t="s">
        <v>27</v>
      </c>
      <c r="B256" t="s">
        <v>190</v>
      </c>
      <c r="C256">
        <v>1.2916666670000001</v>
      </c>
      <c r="D256">
        <v>0.84</v>
      </c>
      <c r="E256">
        <v>0.89</v>
      </c>
    </row>
    <row r="257" spans="1:5" x14ac:dyDescent="0.25">
      <c r="A257" t="s">
        <v>27</v>
      </c>
      <c r="B257" t="s">
        <v>192</v>
      </c>
      <c r="C257">
        <v>1.2916666670000001</v>
      </c>
      <c r="D257">
        <v>1.03</v>
      </c>
      <c r="E257">
        <v>1.03</v>
      </c>
    </row>
    <row r="258" spans="1:5" x14ac:dyDescent="0.25">
      <c r="A258" t="s">
        <v>27</v>
      </c>
      <c r="B258" t="s">
        <v>329</v>
      </c>
      <c r="C258">
        <v>1.2916666670000001</v>
      </c>
      <c r="D258">
        <v>0.9</v>
      </c>
      <c r="E258">
        <v>0.96</v>
      </c>
    </row>
    <row r="259" spans="1:5" x14ac:dyDescent="0.25">
      <c r="A259" t="s">
        <v>27</v>
      </c>
      <c r="B259" t="s">
        <v>194</v>
      </c>
      <c r="C259">
        <v>1.2916666670000001</v>
      </c>
      <c r="D259">
        <v>0.71</v>
      </c>
      <c r="E259">
        <v>0.81</v>
      </c>
    </row>
    <row r="260" spans="1:5" x14ac:dyDescent="0.25">
      <c r="A260" t="s">
        <v>27</v>
      </c>
      <c r="B260" t="s">
        <v>299</v>
      </c>
      <c r="C260">
        <v>1.2916666670000001</v>
      </c>
      <c r="D260">
        <v>1.23</v>
      </c>
      <c r="E260">
        <v>0.66</v>
      </c>
    </row>
    <row r="261" spans="1:5" x14ac:dyDescent="0.25">
      <c r="A261" t="s">
        <v>27</v>
      </c>
      <c r="B261" t="s">
        <v>328</v>
      </c>
      <c r="C261">
        <v>1.2916666670000001</v>
      </c>
      <c r="D261">
        <v>1.29</v>
      </c>
      <c r="E261">
        <v>0.81</v>
      </c>
    </row>
    <row r="262" spans="1:5" x14ac:dyDescent="0.25">
      <c r="A262" t="s">
        <v>27</v>
      </c>
      <c r="B262" t="s">
        <v>193</v>
      </c>
      <c r="C262">
        <v>1.2916666670000001</v>
      </c>
      <c r="D262">
        <v>1.1599999999999999</v>
      </c>
      <c r="E262">
        <v>0.81</v>
      </c>
    </row>
    <row r="263" spans="1:5" x14ac:dyDescent="0.25">
      <c r="A263" t="s">
        <v>27</v>
      </c>
      <c r="B263" t="s">
        <v>30</v>
      </c>
      <c r="C263">
        <v>1.2916666670000001</v>
      </c>
      <c r="D263">
        <v>0.9</v>
      </c>
      <c r="E263">
        <v>1.1100000000000001</v>
      </c>
    </row>
    <row r="264" spans="1:5" x14ac:dyDescent="0.25">
      <c r="A264" t="s">
        <v>27</v>
      </c>
      <c r="B264" t="s">
        <v>29</v>
      </c>
      <c r="C264">
        <v>1.2916666670000001</v>
      </c>
      <c r="D264">
        <v>0.84</v>
      </c>
      <c r="E264">
        <v>1.7</v>
      </c>
    </row>
    <row r="265" spans="1:5" x14ac:dyDescent="0.25">
      <c r="A265" t="s">
        <v>196</v>
      </c>
      <c r="B265" t="s">
        <v>205</v>
      </c>
      <c r="C265">
        <v>1.615763547</v>
      </c>
      <c r="D265">
        <v>1.18</v>
      </c>
      <c r="E265">
        <v>0.91</v>
      </c>
    </row>
    <row r="266" spans="1:5" x14ac:dyDescent="0.25">
      <c r="A266" t="s">
        <v>196</v>
      </c>
      <c r="B266" t="s">
        <v>306</v>
      </c>
      <c r="C266">
        <v>1.615763547</v>
      </c>
      <c r="D266">
        <v>1.97</v>
      </c>
      <c r="E266">
        <v>0.67</v>
      </c>
    </row>
    <row r="267" spans="1:5" x14ac:dyDescent="0.25">
      <c r="A267" t="s">
        <v>196</v>
      </c>
      <c r="B267" t="s">
        <v>206</v>
      </c>
      <c r="C267">
        <v>1.615763547</v>
      </c>
      <c r="D267">
        <v>0.62</v>
      </c>
      <c r="E267">
        <v>1.4</v>
      </c>
    </row>
    <row r="268" spans="1:5" x14ac:dyDescent="0.25">
      <c r="A268" t="s">
        <v>196</v>
      </c>
      <c r="B268" t="s">
        <v>197</v>
      </c>
      <c r="C268">
        <v>1.615763547</v>
      </c>
      <c r="D268">
        <v>0.83</v>
      </c>
      <c r="E268">
        <v>1.84</v>
      </c>
    </row>
    <row r="269" spans="1:5" x14ac:dyDescent="0.25">
      <c r="A269" t="s">
        <v>196</v>
      </c>
      <c r="B269" t="s">
        <v>307</v>
      </c>
      <c r="C269">
        <v>1.615763547</v>
      </c>
      <c r="D269">
        <v>1.29</v>
      </c>
      <c r="E269">
        <v>0.55000000000000004</v>
      </c>
    </row>
    <row r="270" spans="1:5" x14ac:dyDescent="0.25">
      <c r="A270" t="s">
        <v>196</v>
      </c>
      <c r="B270" t="s">
        <v>204</v>
      </c>
      <c r="C270">
        <v>1.615763547</v>
      </c>
      <c r="D270">
        <v>0.98</v>
      </c>
      <c r="E270">
        <v>1.28</v>
      </c>
    </row>
    <row r="271" spans="1:5" x14ac:dyDescent="0.25">
      <c r="A271" t="s">
        <v>196</v>
      </c>
      <c r="B271" t="s">
        <v>302</v>
      </c>
      <c r="C271">
        <v>1.615763547</v>
      </c>
      <c r="D271">
        <v>0.79</v>
      </c>
      <c r="E271">
        <v>0.49</v>
      </c>
    </row>
    <row r="272" spans="1:5" x14ac:dyDescent="0.25">
      <c r="A272" t="s">
        <v>196</v>
      </c>
      <c r="B272" t="s">
        <v>305</v>
      </c>
      <c r="C272">
        <v>1.615763547</v>
      </c>
      <c r="D272">
        <v>0.96</v>
      </c>
      <c r="E272">
        <v>0.73</v>
      </c>
    </row>
    <row r="273" spans="1:5" x14ac:dyDescent="0.25">
      <c r="A273" t="s">
        <v>196</v>
      </c>
      <c r="B273" t="s">
        <v>202</v>
      </c>
      <c r="C273">
        <v>1.615763547</v>
      </c>
      <c r="D273">
        <v>0.84</v>
      </c>
      <c r="E273">
        <v>0.67</v>
      </c>
    </row>
    <row r="274" spans="1:5" x14ac:dyDescent="0.25">
      <c r="A274" t="s">
        <v>196</v>
      </c>
      <c r="B274" t="s">
        <v>200</v>
      </c>
      <c r="C274">
        <v>1.615763547</v>
      </c>
      <c r="D274">
        <v>1.52</v>
      </c>
      <c r="E274">
        <v>0.43</v>
      </c>
    </row>
    <row r="275" spans="1:5" x14ac:dyDescent="0.25">
      <c r="A275" t="s">
        <v>196</v>
      </c>
      <c r="B275" t="s">
        <v>199</v>
      </c>
      <c r="C275">
        <v>1.615763547</v>
      </c>
      <c r="D275">
        <v>1.1299999999999999</v>
      </c>
      <c r="E275">
        <v>1.4</v>
      </c>
    </row>
    <row r="276" spans="1:5" x14ac:dyDescent="0.25">
      <c r="A276" t="s">
        <v>196</v>
      </c>
      <c r="B276" t="s">
        <v>303</v>
      </c>
      <c r="C276">
        <v>1.615763547</v>
      </c>
      <c r="D276">
        <v>0.83</v>
      </c>
      <c r="E276">
        <v>0.95</v>
      </c>
    </row>
    <row r="277" spans="1:5" x14ac:dyDescent="0.25">
      <c r="A277" t="s">
        <v>196</v>
      </c>
      <c r="B277" t="s">
        <v>201</v>
      </c>
      <c r="C277">
        <v>1.615763547</v>
      </c>
      <c r="D277">
        <v>1.08</v>
      </c>
      <c r="E277">
        <v>0.89</v>
      </c>
    </row>
    <row r="278" spans="1:5" x14ac:dyDescent="0.25">
      <c r="A278" t="s">
        <v>196</v>
      </c>
      <c r="B278" t="s">
        <v>304</v>
      </c>
      <c r="C278">
        <v>1.615763547</v>
      </c>
      <c r="D278">
        <v>0.9</v>
      </c>
      <c r="E278">
        <v>1.95</v>
      </c>
    </row>
    <row r="279" spans="1:5" x14ac:dyDescent="0.25">
      <c r="A279" t="s">
        <v>196</v>
      </c>
      <c r="B279" t="s">
        <v>198</v>
      </c>
      <c r="C279">
        <v>1.615763547</v>
      </c>
      <c r="D279">
        <v>0.96</v>
      </c>
      <c r="E279">
        <v>0.37</v>
      </c>
    </row>
    <row r="280" spans="1:5" x14ac:dyDescent="0.25">
      <c r="A280" t="s">
        <v>196</v>
      </c>
      <c r="B280" t="s">
        <v>300</v>
      </c>
      <c r="C280">
        <v>1.615763547</v>
      </c>
      <c r="D280">
        <v>0.72</v>
      </c>
      <c r="E280">
        <v>0.95</v>
      </c>
    </row>
    <row r="281" spans="1:5" x14ac:dyDescent="0.25">
      <c r="A281" t="s">
        <v>196</v>
      </c>
      <c r="B281" t="s">
        <v>301</v>
      </c>
      <c r="C281">
        <v>1.615763547</v>
      </c>
      <c r="D281">
        <v>0.84</v>
      </c>
      <c r="E281">
        <v>1.64</v>
      </c>
    </row>
    <row r="282" spans="1:5" x14ac:dyDescent="0.25">
      <c r="A282" t="s">
        <v>196</v>
      </c>
      <c r="B282" t="s">
        <v>203</v>
      </c>
      <c r="C282">
        <v>1.615763547</v>
      </c>
      <c r="D282">
        <v>0.62</v>
      </c>
      <c r="E282">
        <v>0.79</v>
      </c>
    </row>
    <row r="283" spans="1:5" x14ac:dyDescent="0.25">
      <c r="A283" t="s">
        <v>32</v>
      </c>
      <c r="B283" t="s">
        <v>331</v>
      </c>
      <c r="C283">
        <v>1.25</v>
      </c>
      <c r="D283">
        <v>0.73</v>
      </c>
      <c r="E283">
        <v>0.81</v>
      </c>
    </row>
    <row r="284" spans="1:5" x14ac:dyDescent="0.25">
      <c r="A284" t="s">
        <v>32</v>
      </c>
      <c r="B284" t="s">
        <v>36</v>
      </c>
      <c r="C284">
        <v>1.25</v>
      </c>
      <c r="D284">
        <v>1.44</v>
      </c>
      <c r="E284">
        <v>0.71</v>
      </c>
    </row>
    <row r="285" spans="1:5" x14ac:dyDescent="0.25">
      <c r="A285" t="s">
        <v>32</v>
      </c>
      <c r="B285" t="s">
        <v>212</v>
      </c>
      <c r="C285">
        <v>1.25</v>
      </c>
      <c r="D285">
        <v>0.56000000000000005</v>
      </c>
      <c r="E285">
        <v>1.42</v>
      </c>
    </row>
    <row r="286" spans="1:5" x14ac:dyDescent="0.25">
      <c r="A286" t="s">
        <v>32</v>
      </c>
      <c r="B286" t="s">
        <v>311</v>
      </c>
      <c r="C286">
        <v>1.25</v>
      </c>
      <c r="D286">
        <v>0.72</v>
      </c>
      <c r="E286">
        <v>1.68</v>
      </c>
    </row>
    <row r="287" spans="1:5" x14ac:dyDescent="0.25">
      <c r="A287" t="s">
        <v>32</v>
      </c>
      <c r="B287" t="s">
        <v>210</v>
      </c>
      <c r="C287">
        <v>1.25</v>
      </c>
      <c r="D287">
        <v>1.02</v>
      </c>
      <c r="E287">
        <v>1.05</v>
      </c>
    </row>
    <row r="288" spans="1:5" x14ac:dyDescent="0.25">
      <c r="A288" t="s">
        <v>32</v>
      </c>
      <c r="B288" t="s">
        <v>312</v>
      </c>
      <c r="C288">
        <v>1.25</v>
      </c>
      <c r="D288">
        <v>0.64</v>
      </c>
      <c r="E288">
        <v>0.89</v>
      </c>
    </row>
    <row r="289" spans="1:5" x14ac:dyDescent="0.25">
      <c r="A289" t="s">
        <v>32</v>
      </c>
      <c r="B289" t="s">
        <v>209</v>
      </c>
      <c r="C289">
        <v>1.25</v>
      </c>
      <c r="D289">
        <v>0.88</v>
      </c>
      <c r="E289">
        <v>1.33</v>
      </c>
    </row>
    <row r="290" spans="1:5" x14ac:dyDescent="0.25">
      <c r="A290" t="s">
        <v>32</v>
      </c>
      <c r="B290" t="s">
        <v>313</v>
      </c>
      <c r="C290">
        <v>1.25</v>
      </c>
      <c r="D290">
        <v>0.56000000000000005</v>
      </c>
      <c r="E290">
        <v>1.24</v>
      </c>
    </row>
    <row r="291" spans="1:5" x14ac:dyDescent="0.25">
      <c r="A291" t="s">
        <v>32</v>
      </c>
      <c r="B291" t="s">
        <v>309</v>
      </c>
      <c r="C291">
        <v>1.25</v>
      </c>
      <c r="D291">
        <v>0.96</v>
      </c>
      <c r="E291">
        <v>1.1499999999999999</v>
      </c>
    </row>
    <row r="292" spans="1:5" x14ac:dyDescent="0.25">
      <c r="A292" t="s">
        <v>32</v>
      </c>
      <c r="B292" t="s">
        <v>308</v>
      </c>
      <c r="C292">
        <v>1.25</v>
      </c>
      <c r="D292">
        <v>1.04</v>
      </c>
      <c r="E292">
        <v>1.33</v>
      </c>
    </row>
    <row r="293" spans="1:5" x14ac:dyDescent="0.25">
      <c r="A293" t="s">
        <v>32</v>
      </c>
      <c r="B293" t="s">
        <v>207</v>
      </c>
      <c r="C293">
        <v>1.25</v>
      </c>
      <c r="D293">
        <v>1.28</v>
      </c>
      <c r="E293">
        <v>0.71</v>
      </c>
    </row>
    <row r="294" spans="1:5" x14ac:dyDescent="0.25">
      <c r="A294" t="s">
        <v>32</v>
      </c>
      <c r="B294" t="s">
        <v>330</v>
      </c>
      <c r="C294">
        <v>1.25</v>
      </c>
      <c r="D294">
        <v>0.98</v>
      </c>
      <c r="E294">
        <v>0.79</v>
      </c>
    </row>
    <row r="295" spans="1:5" x14ac:dyDescent="0.25">
      <c r="A295" t="s">
        <v>32</v>
      </c>
      <c r="B295" t="s">
        <v>35</v>
      </c>
      <c r="C295">
        <v>1.25</v>
      </c>
      <c r="D295">
        <v>1.84</v>
      </c>
      <c r="E295">
        <v>0.98</v>
      </c>
    </row>
    <row r="296" spans="1:5" x14ac:dyDescent="0.25">
      <c r="A296" t="s">
        <v>32</v>
      </c>
      <c r="B296" t="s">
        <v>34</v>
      </c>
      <c r="C296">
        <v>1.25</v>
      </c>
      <c r="D296">
        <v>0.72</v>
      </c>
      <c r="E296">
        <v>0.89</v>
      </c>
    </row>
    <row r="297" spans="1:5" x14ac:dyDescent="0.25">
      <c r="A297" t="s">
        <v>32</v>
      </c>
      <c r="B297" t="s">
        <v>310</v>
      </c>
      <c r="C297">
        <v>1.25</v>
      </c>
      <c r="D297">
        <v>0.62</v>
      </c>
      <c r="E297">
        <v>1.08</v>
      </c>
    </row>
    <row r="298" spans="1:5" x14ac:dyDescent="0.25">
      <c r="A298" t="s">
        <v>32</v>
      </c>
      <c r="B298" t="s">
        <v>208</v>
      </c>
      <c r="C298">
        <v>1.25</v>
      </c>
      <c r="D298">
        <v>1.44</v>
      </c>
      <c r="E298">
        <v>0.71</v>
      </c>
    </row>
    <row r="299" spans="1:5" x14ac:dyDescent="0.25">
      <c r="A299" t="s">
        <v>32</v>
      </c>
      <c r="B299" t="s">
        <v>33</v>
      </c>
      <c r="C299">
        <v>1.25</v>
      </c>
      <c r="D299">
        <v>1.6</v>
      </c>
      <c r="E299">
        <v>0.44</v>
      </c>
    </row>
    <row r="300" spans="1:5" x14ac:dyDescent="0.25">
      <c r="A300" t="s">
        <v>32</v>
      </c>
      <c r="B300" t="s">
        <v>211</v>
      </c>
      <c r="C300">
        <v>1.25</v>
      </c>
      <c r="D300">
        <v>0.96</v>
      </c>
      <c r="E300">
        <v>0.8</v>
      </c>
    </row>
    <row r="301" spans="1:5" x14ac:dyDescent="0.25">
      <c r="A301" t="s">
        <v>213</v>
      </c>
      <c r="B301" t="s">
        <v>221</v>
      </c>
      <c r="C301">
        <v>1.2429378529999999</v>
      </c>
      <c r="D301">
        <v>1.1100000000000001</v>
      </c>
      <c r="E301">
        <v>0.83</v>
      </c>
    </row>
    <row r="302" spans="1:5" x14ac:dyDescent="0.25">
      <c r="A302" t="s">
        <v>213</v>
      </c>
      <c r="B302" t="s">
        <v>214</v>
      </c>
      <c r="C302">
        <v>1.2429378529999999</v>
      </c>
      <c r="D302">
        <v>1.56</v>
      </c>
      <c r="E302">
        <v>0.55000000000000004</v>
      </c>
    </row>
    <row r="303" spans="1:5" x14ac:dyDescent="0.25">
      <c r="A303" t="s">
        <v>213</v>
      </c>
      <c r="B303" t="s">
        <v>217</v>
      </c>
      <c r="C303">
        <v>1.2429378529999999</v>
      </c>
      <c r="D303">
        <v>0.97</v>
      </c>
      <c r="E303">
        <v>1.1000000000000001</v>
      </c>
    </row>
    <row r="304" spans="1:5" x14ac:dyDescent="0.25">
      <c r="A304" t="s">
        <v>213</v>
      </c>
      <c r="B304" t="s">
        <v>216</v>
      </c>
      <c r="C304">
        <v>1.2429378529999999</v>
      </c>
      <c r="D304">
        <v>0.63</v>
      </c>
      <c r="E304">
        <v>1.36</v>
      </c>
    </row>
    <row r="305" spans="1:5" x14ac:dyDescent="0.25">
      <c r="A305" t="s">
        <v>213</v>
      </c>
      <c r="B305" t="s">
        <v>218</v>
      </c>
      <c r="C305">
        <v>1.2429378529999999</v>
      </c>
      <c r="D305">
        <v>1.02</v>
      </c>
      <c r="E305">
        <v>0.94</v>
      </c>
    </row>
    <row r="306" spans="1:5" x14ac:dyDescent="0.25">
      <c r="A306" t="s">
        <v>213</v>
      </c>
      <c r="B306" t="s">
        <v>219</v>
      </c>
      <c r="C306">
        <v>1.2429378529999999</v>
      </c>
      <c r="D306">
        <v>0.98</v>
      </c>
      <c r="E306">
        <v>1.18</v>
      </c>
    </row>
    <row r="307" spans="1:5" x14ac:dyDescent="0.25">
      <c r="A307" t="s">
        <v>213</v>
      </c>
      <c r="B307" t="s">
        <v>215</v>
      </c>
      <c r="C307">
        <v>1.2429378529999999</v>
      </c>
      <c r="D307">
        <v>0.92</v>
      </c>
      <c r="E307">
        <v>1</v>
      </c>
    </row>
    <row r="308" spans="1:5" x14ac:dyDescent="0.25">
      <c r="A308" t="s">
        <v>213</v>
      </c>
      <c r="B308" t="s">
        <v>314</v>
      </c>
      <c r="C308">
        <v>1.2429378529999999</v>
      </c>
      <c r="D308">
        <v>0.7</v>
      </c>
      <c r="E308">
        <v>1.54</v>
      </c>
    </row>
    <row r="309" spans="1:5" x14ac:dyDescent="0.25">
      <c r="A309" t="s">
        <v>213</v>
      </c>
      <c r="B309" t="s">
        <v>315</v>
      </c>
      <c r="C309">
        <v>1.2429378529999999</v>
      </c>
      <c r="D309">
        <v>2.36</v>
      </c>
      <c r="E309">
        <v>0.11</v>
      </c>
    </row>
    <row r="310" spans="1:5" x14ac:dyDescent="0.25">
      <c r="A310" t="s">
        <v>213</v>
      </c>
      <c r="B310" t="s">
        <v>220</v>
      </c>
      <c r="C310">
        <v>1.2429378529999999</v>
      </c>
      <c r="D310">
        <v>0.64</v>
      </c>
      <c r="E310">
        <v>1.49</v>
      </c>
    </row>
    <row r="311" spans="1:5" x14ac:dyDescent="0.25">
      <c r="A311" t="s">
        <v>213</v>
      </c>
      <c r="B311" t="s">
        <v>222</v>
      </c>
      <c r="C311">
        <v>1.2429378529999999</v>
      </c>
      <c r="D311">
        <v>0.34</v>
      </c>
      <c r="E311">
        <v>0.77</v>
      </c>
    </row>
    <row r="312" spans="1:5" x14ac:dyDescent="0.25">
      <c r="A312" t="s">
        <v>213</v>
      </c>
      <c r="B312" t="s">
        <v>223</v>
      </c>
      <c r="C312">
        <v>1.2429378529999999</v>
      </c>
      <c r="D312">
        <v>0.7</v>
      </c>
      <c r="E312">
        <v>1.1599999999999999</v>
      </c>
    </row>
    <row r="313" spans="1:5" x14ac:dyDescent="0.25">
      <c r="A313" t="s">
        <v>37</v>
      </c>
      <c r="B313" t="s">
        <v>224</v>
      </c>
      <c r="C313">
        <v>1.692307692</v>
      </c>
      <c r="D313">
        <v>0.85</v>
      </c>
      <c r="E313">
        <v>1.78</v>
      </c>
    </row>
    <row r="314" spans="1:5" x14ac:dyDescent="0.25">
      <c r="A314" t="s">
        <v>37</v>
      </c>
      <c r="B314" t="s">
        <v>229</v>
      </c>
      <c r="C314">
        <v>1.692307692</v>
      </c>
      <c r="D314">
        <v>0.53</v>
      </c>
      <c r="E314">
        <v>0.51</v>
      </c>
    </row>
    <row r="315" spans="1:5" x14ac:dyDescent="0.25">
      <c r="A315" t="s">
        <v>37</v>
      </c>
      <c r="B315" t="s">
        <v>227</v>
      </c>
      <c r="C315">
        <v>1.692307692</v>
      </c>
      <c r="D315">
        <v>0.66</v>
      </c>
      <c r="E315">
        <v>0.56999999999999995</v>
      </c>
    </row>
    <row r="316" spans="1:5" x14ac:dyDescent="0.25">
      <c r="A316" t="s">
        <v>37</v>
      </c>
      <c r="B316" t="s">
        <v>226</v>
      </c>
      <c r="C316">
        <v>1.692307692</v>
      </c>
      <c r="D316">
        <v>1.18</v>
      </c>
      <c r="E316">
        <v>0.98</v>
      </c>
    </row>
    <row r="317" spans="1:5" x14ac:dyDescent="0.25">
      <c r="A317" t="s">
        <v>37</v>
      </c>
      <c r="B317" t="s">
        <v>39</v>
      </c>
      <c r="C317">
        <v>1.692307692</v>
      </c>
      <c r="D317">
        <v>1.18</v>
      </c>
      <c r="E317">
        <v>0.76</v>
      </c>
    </row>
    <row r="318" spans="1:5" x14ac:dyDescent="0.25">
      <c r="A318" t="s">
        <v>37</v>
      </c>
      <c r="B318" t="s">
        <v>225</v>
      </c>
      <c r="C318">
        <v>1.692307692</v>
      </c>
      <c r="D318">
        <v>1.9</v>
      </c>
      <c r="E318">
        <v>1.02</v>
      </c>
    </row>
    <row r="319" spans="1:5" x14ac:dyDescent="0.25">
      <c r="A319" t="s">
        <v>37</v>
      </c>
      <c r="B319" t="s">
        <v>231</v>
      </c>
      <c r="C319">
        <v>1.692307692</v>
      </c>
      <c r="D319">
        <v>0.89</v>
      </c>
      <c r="E319">
        <v>0.76</v>
      </c>
    </row>
    <row r="320" spans="1:5" x14ac:dyDescent="0.25">
      <c r="A320" t="s">
        <v>37</v>
      </c>
      <c r="B320" t="s">
        <v>38</v>
      </c>
      <c r="C320">
        <v>1.692307692</v>
      </c>
      <c r="D320">
        <v>0.59</v>
      </c>
      <c r="E320">
        <v>0.76</v>
      </c>
    </row>
    <row r="321" spans="1:5" x14ac:dyDescent="0.25">
      <c r="A321" t="s">
        <v>37</v>
      </c>
      <c r="B321" t="s">
        <v>228</v>
      </c>
      <c r="C321">
        <v>1.692307692</v>
      </c>
      <c r="D321">
        <v>0.96</v>
      </c>
      <c r="E321">
        <v>1.62</v>
      </c>
    </row>
    <row r="322" spans="1:5" x14ac:dyDescent="0.25">
      <c r="A322" t="s">
        <v>37</v>
      </c>
      <c r="B322" t="s">
        <v>230</v>
      </c>
      <c r="C322">
        <v>1.692307692</v>
      </c>
      <c r="D322">
        <v>1.28</v>
      </c>
      <c r="E322">
        <v>1.1499999999999999</v>
      </c>
    </row>
    <row r="323" spans="1:5" x14ac:dyDescent="0.25">
      <c r="A323" t="s">
        <v>337</v>
      </c>
      <c r="B323" t="s">
        <v>338</v>
      </c>
      <c r="C323">
        <v>1.28</v>
      </c>
      <c r="D323">
        <v>1.25</v>
      </c>
      <c r="E323">
        <v>0.73</v>
      </c>
    </row>
    <row r="324" spans="1:5" x14ac:dyDescent="0.25">
      <c r="A324" t="s">
        <v>337</v>
      </c>
      <c r="B324" t="s">
        <v>367</v>
      </c>
      <c r="C324">
        <v>1.28</v>
      </c>
      <c r="D324">
        <v>0.94</v>
      </c>
      <c r="E324">
        <v>2</v>
      </c>
    </row>
    <row r="325" spans="1:5" x14ac:dyDescent="0.25">
      <c r="A325" t="s">
        <v>337</v>
      </c>
      <c r="B325" t="s">
        <v>368</v>
      </c>
      <c r="C325">
        <v>1.28</v>
      </c>
      <c r="D325">
        <v>1.43</v>
      </c>
      <c r="E325">
        <v>0.91</v>
      </c>
    </row>
    <row r="326" spans="1:5" x14ac:dyDescent="0.25">
      <c r="A326" t="s">
        <v>337</v>
      </c>
      <c r="B326" t="s">
        <v>373</v>
      </c>
      <c r="C326">
        <v>1.28</v>
      </c>
      <c r="D326">
        <v>0.52</v>
      </c>
      <c r="E326">
        <v>0.91</v>
      </c>
    </row>
    <row r="327" spans="1:5" x14ac:dyDescent="0.25">
      <c r="A327" t="s">
        <v>337</v>
      </c>
      <c r="B327" t="s">
        <v>374</v>
      </c>
      <c r="C327">
        <v>1.28</v>
      </c>
      <c r="D327">
        <v>1.56</v>
      </c>
      <c r="E327">
        <v>0.73</v>
      </c>
    </row>
    <row r="328" spans="1:5" x14ac:dyDescent="0.25">
      <c r="A328" t="s">
        <v>337</v>
      </c>
      <c r="B328" t="s">
        <v>382</v>
      </c>
      <c r="C328">
        <v>1.28</v>
      </c>
      <c r="D328">
        <v>0.78</v>
      </c>
      <c r="E328">
        <v>0.45</v>
      </c>
    </row>
    <row r="329" spans="1:5" x14ac:dyDescent="0.25">
      <c r="A329" t="s">
        <v>337</v>
      </c>
      <c r="B329" t="s">
        <v>383</v>
      </c>
      <c r="C329">
        <v>1.28</v>
      </c>
      <c r="D329">
        <v>0.47</v>
      </c>
      <c r="E329">
        <v>1.64</v>
      </c>
    </row>
    <row r="330" spans="1:5" x14ac:dyDescent="0.25">
      <c r="A330" t="s">
        <v>337</v>
      </c>
      <c r="B330" t="s">
        <v>403</v>
      </c>
      <c r="C330">
        <v>1.28</v>
      </c>
      <c r="D330">
        <v>1.25</v>
      </c>
      <c r="E330">
        <v>1.0900000000000001</v>
      </c>
    </row>
    <row r="331" spans="1:5" x14ac:dyDescent="0.25">
      <c r="A331" t="s">
        <v>337</v>
      </c>
      <c r="B331" t="s">
        <v>407</v>
      </c>
      <c r="C331">
        <v>1.28</v>
      </c>
      <c r="D331">
        <v>0.94</v>
      </c>
      <c r="E331">
        <v>0.73</v>
      </c>
    </row>
    <row r="332" spans="1:5" x14ac:dyDescent="0.25">
      <c r="A332" t="s">
        <v>337</v>
      </c>
      <c r="B332" t="s">
        <v>408</v>
      </c>
      <c r="C332">
        <v>1.28</v>
      </c>
      <c r="D332">
        <v>0.62</v>
      </c>
      <c r="E332">
        <v>0.91</v>
      </c>
    </row>
    <row r="333" spans="1:5" x14ac:dyDescent="0.25">
      <c r="A333" t="s">
        <v>344</v>
      </c>
      <c r="B333" t="s">
        <v>345</v>
      </c>
      <c r="C333">
        <v>1.4666666669999999</v>
      </c>
      <c r="D333">
        <v>0.68</v>
      </c>
      <c r="E333">
        <v>1.1599999999999999</v>
      </c>
    </row>
    <row r="334" spans="1:5" x14ac:dyDescent="0.25">
      <c r="A334" t="s">
        <v>344</v>
      </c>
      <c r="B334" t="s">
        <v>350</v>
      </c>
      <c r="C334">
        <v>1.4666666669999999</v>
      </c>
      <c r="D334">
        <v>0.68</v>
      </c>
      <c r="E334">
        <v>1.65</v>
      </c>
    </row>
    <row r="335" spans="1:5" x14ac:dyDescent="0.25">
      <c r="A335" t="s">
        <v>344</v>
      </c>
      <c r="B335" t="s">
        <v>358</v>
      </c>
      <c r="C335">
        <v>1.4666666669999999</v>
      </c>
      <c r="D335">
        <v>0.34</v>
      </c>
      <c r="E335">
        <v>2.3199999999999998</v>
      </c>
    </row>
    <row r="336" spans="1:5" x14ac:dyDescent="0.25">
      <c r="A336" t="s">
        <v>344</v>
      </c>
      <c r="B336" t="s">
        <v>370</v>
      </c>
      <c r="C336">
        <v>1.4666666669999999</v>
      </c>
      <c r="D336">
        <v>0.51</v>
      </c>
      <c r="E336">
        <v>1.1599999999999999</v>
      </c>
    </row>
    <row r="337" spans="1:5" x14ac:dyDescent="0.25">
      <c r="A337" t="s">
        <v>344</v>
      </c>
      <c r="B337" t="s">
        <v>376</v>
      </c>
      <c r="C337">
        <v>1.4666666669999999</v>
      </c>
      <c r="D337">
        <v>1.0900000000000001</v>
      </c>
      <c r="E337">
        <v>0.93</v>
      </c>
    </row>
    <row r="338" spans="1:5" x14ac:dyDescent="0.25">
      <c r="A338" t="s">
        <v>344</v>
      </c>
      <c r="B338" t="s">
        <v>379</v>
      </c>
      <c r="C338">
        <v>1.4666666669999999</v>
      </c>
      <c r="D338">
        <v>1.5</v>
      </c>
      <c r="E338">
        <v>0.4</v>
      </c>
    </row>
    <row r="339" spans="1:5" x14ac:dyDescent="0.25">
      <c r="A339" t="s">
        <v>344</v>
      </c>
      <c r="B339" t="s">
        <v>411</v>
      </c>
      <c r="C339">
        <v>1.4666666669999999</v>
      </c>
      <c r="D339">
        <v>1.88</v>
      </c>
      <c r="E339">
        <v>0.66</v>
      </c>
    </row>
    <row r="340" spans="1:5" x14ac:dyDescent="0.25">
      <c r="A340" t="s">
        <v>344</v>
      </c>
      <c r="B340" t="s">
        <v>421</v>
      </c>
      <c r="C340">
        <v>1.4666666669999999</v>
      </c>
      <c r="D340">
        <v>1.23</v>
      </c>
      <c r="E340">
        <v>0.93</v>
      </c>
    </row>
    <row r="341" spans="1:5" x14ac:dyDescent="0.25">
      <c r="A341" t="s">
        <v>344</v>
      </c>
      <c r="B341" t="s">
        <v>422</v>
      </c>
      <c r="C341">
        <v>1.4666666669999999</v>
      </c>
      <c r="D341">
        <v>0.51</v>
      </c>
      <c r="E341">
        <v>0.33</v>
      </c>
    </row>
    <row r="342" spans="1:5" x14ac:dyDescent="0.25">
      <c r="A342" t="s">
        <v>344</v>
      </c>
      <c r="B342" t="s">
        <v>424</v>
      </c>
      <c r="C342">
        <v>1.4666666669999999</v>
      </c>
      <c r="D342">
        <v>1.25</v>
      </c>
      <c r="E342">
        <v>0.77</v>
      </c>
    </row>
    <row r="343" spans="1:5" x14ac:dyDescent="0.25">
      <c r="A343" t="s">
        <v>340</v>
      </c>
      <c r="B343" t="s">
        <v>341</v>
      </c>
      <c r="C343">
        <v>1.3628691980000001</v>
      </c>
      <c r="D343">
        <v>0.61</v>
      </c>
      <c r="E343">
        <v>1.0900000000000001</v>
      </c>
    </row>
    <row r="344" spans="1:5" x14ac:dyDescent="0.25">
      <c r="A344" t="s">
        <v>340</v>
      </c>
      <c r="B344" t="s">
        <v>352</v>
      </c>
      <c r="C344">
        <v>1.3628691980000001</v>
      </c>
      <c r="D344">
        <v>1.22</v>
      </c>
      <c r="E344">
        <v>0.8</v>
      </c>
    </row>
    <row r="345" spans="1:5" x14ac:dyDescent="0.25">
      <c r="A345" t="s">
        <v>340</v>
      </c>
      <c r="B345" t="s">
        <v>353</v>
      </c>
      <c r="C345">
        <v>1.3628691980000001</v>
      </c>
      <c r="D345">
        <v>1.59</v>
      </c>
      <c r="E345">
        <v>0.51</v>
      </c>
    </row>
    <row r="346" spans="1:5" x14ac:dyDescent="0.25">
      <c r="A346" t="s">
        <v>340</v>
      </c>
      <c r="B346" t="s">
        <v>354</v>
      </c>
      <c r="C346">
        <v>1.3628691980000001</v>
      </c>
      <c r="D346">
        <v>1.77</v>
      </c>
      <c r="E346">
        <v>0.95</v>
      </c>
    </row>
    <row r="347" spans="1:5" x14ac:dyDescent="0.25">
      <c r="A347" t="s">
        <v>340</v>
      </c>
      <c r="B347" t="s">
        <v>356</v>
      </c>
      <c r="C347">
        <v>1.3628691980000001</v>
      </c>
      <c r="D347">
        <v>0.98</v>
      </c>
      <c r="E347">
        <v>1.0900000000000001</v>
      </c>
    </row>
    <row r="348" spans="1:5" x14ac:dyDescent="0.25">
      <c r="A348" t="s">
        <v>340</v>
      </c>
      <c r="B348" t="s">
        <v>361</v>
      </c>
      <c r="C348">
        <v>1.3628691980000001</v>
      </c>
      <c r="D348">
        <v>0.67</v>
      </c>
      <c r="E348">
        <v>1.53</v>
      </c>
    </row>
    <row r="349" spans="1:5" x14ac:dyDescent="0.25">
      <c r="A349" t="s">
        <v>340</v>
      </c>
      <c r="B349" t="s">
        <v>365</v>
      </c>
      <c r="C349">
        <v>1.3628691980000001</v>
      </c>
      <c r="D349">
        <v>1.2</v>
      </c>
      <c r="E349">
        <v>1.43</v>
      </c>
    </row>
    <row r="350" spans="1:5" x14ac:dyDescent="0.25">
      <c r="A350" t="s">
        <v>340</v>
      </c>
      <c r="B350" t="s">
        <v>377</v>
      </c>
      <c r="C350">
        <v>1.3628691980000001</v>
      </c>
      <c r="D350">
        <v>0.37</v>
      </c>
      <c r="E350">
        <v>0.95</v>
      </c>
    </row>
    <row r="351" spans="1:5" x14ac:dyDescent="0.25">
      <c r="A351" t="s">
        <v>340</v>
      </c>
      <c r="B351" t="s">
        <v>378</v>
      </c>
      <c r="C351">
        <v>1.3628691980000001</v>
      </c>
      <c r="D351">
        <v>0.67</v>
      </c>
      <c r="E351">
        <v>1.24</v>
      </c>
    </row>
    <row r="352" spans="1:5" x14ac:dyDescent="0.25">
      <c r="A352" t="s">
        <v>340</v>
      </c>
      <c r="B352" t="s">
        <v>385</v>
      </c>
      <c r="C352">
        <v>1.3628691980000001</v>
      </c>
      <c r="D352">
        <v>0.55000000000000004</v>
      </c>
      <c r="E352">
        <v>0.66</v>
      </c>
    </row>
    <row r="353" spans="1:5" x14ac:dyDescent="0.25">
      <c r="A353" t="s">
        <v>340</v>
      </c>
      <c r="B353" t="s">
        <v>387</v>
      </c>
      <c r="C353">
        <v>1.3628691980000001</v>
      </c>
      <c r="D353">
        <v>1.04</v>
      </c>
      <c r="E353">
        <v>1.0900000000000001</v>
      </c>
    </row>
    <row r="354" spans="1:5" x14ac:dyDescent="0.25">
      <c r="A354" t="s">
        <v>340</v>
      </c>
      <c r="B354" t="s">
        <v>390</v>
      </c>
      <c r="C354">
        <v>1.3628691980000001</v>
      </c>
      <c r="D354">
        <v>0.55000000000000004</v>
      </c>
      <c r="E354">
        <v>1.02</v>
      </c>
    </row>
    <row r="355" spans="1:5" x14ac:dyDescent="0.25">
      <c r="A355" t="s">
        <v>340</v>
      </c>
      <c r="B355" t="s">
        <v>394</v>
      </c>
      <c r="C355">
        <v>1.3628691980000001</v>
      </c>
      <c r="D355">
        <v>1.1599999999999999</v>
      </c>
      <c r="E355">
        <v>1.17</v>
      </c>
    </row>
    <row r="356" spans="1:5" x14ac:dyDescent="0.25">
      <c r="A356" t="s">
        <v>340</v>
      </c>
      <c r="B356" t="s">
        <v>405</v>
      </c>
      <c r="C356">
        <v>1.3628691980000001</v>
      </c>
      <c r="D356">
        <v>0.79</v>
      </c>
      <c r="E356">
        <v>1.24</v>
      </c>
    </row>
    <row r="357" spans="1:5" x14ac:dyDescent="0.25">
      <c r="A357" t="s">
        <v>340</v>
      </c>
      <c r="B357" t="s">
        <v>413</v>
      </c>
      <c r="C357">
        <v>1.3628691980000001</v>
      </c>
      <c r="D357">
        <v>1.33</v>
      </c>
      <c r="E357">
        <v>0.56000000000000005</v>
      </c>
    </row>
    <row r="358" spans="1:5" x14ac:dyDescent="0.25">
      <c r="A358" t="s">
        <v>340</v>
      </c>
      <c r="B358" t="s">
        <v>415</v>
      </c>
      <c r="C358">
        <v>1.3628691980000001</v>
      </c>
      <c r="D358">
        <v>1.27</v>
      </c>
      <c r="E358">
        <v>0.56000000000000005</v>
      </c>
    </row>
    <row r="359" spans="1:5" x14ac:dyDescent="0.25">
      <c r="A359" t="s">
        <v>340</v>
      </c>
      <c r="B359" t="s">
        <v>418</v>
      </c>
      <c r="C359">
        <v>1.3628691980000001</v>
      </c>
      <c r="D359">
        <v>1.35</v>
      </c>
      <c r="E359">
        <v>0.73</v>
      </c>
    </row>
    <row r="360" spans="1:5" x14ac:dyDescent="0.25">
      <c r="A360" t="s">
        <v>340</v>
      </c>
      <c r="B360" t="s">
        <v>428</v>
      </c>
      <c r="C360">
        <v>1.3628691980000001</v>
      </c>
      <c r="D360">
        <v>1.1000000000000001</v>
      </c>
      <c r="E360">
        <v>1.02</v>
      </c>
    </row>
    <row r="361" spans="1:5" x14ac:dyDescent="0.25">
      <c r="A361" t="s">
        <v>340</v>
      </c>
      <c r="B361" t="s">
        <v>429</v>
      </c>
      <c r="C361">
        <v>1.3628691980000001</v>
      </c>
      <c r="D361">
        <v>0.73</v>
      </c>
      <c r="E361">
        <v>1.46</v>
      </c>
    </row>
    <row r="362" spans="1:5" x14ac:dyDescent="0.25">
      <c r="A362" t="s">
        <v>340</v>
      </c>
      <c r="B362" t="s">
        <v>431</v>
      </c>
      <c r="C362">
        <v>1.3628691980000001</v>
      </c>
      <c r="D362">
        <v>1.1000000000000001</v>
      </c>
      <c r="E362">
        <v>0.87</v>
      </c>
    </row>
    <row r="363" spans="1:5" x14ac:dyDescent="0.25">
      <c r="A363" t="s">
        <v>342</v>
      </c>
      <c r="B363" t="s">
        <v>343</v>
      </c>
      <c r="C363">
        <v>1.153846154</v>
      </c>
      <c r="D363">
        <v>0.67</v>
      </c>
      <c r="E363">
        <v>1.26</v>
      </c>
    </row>
    <row r="364" spans="1:5" x14ac:dyDescent="0.25">
      <c r="A364" t="s">
        <v>342</v>
      </c>
      <c r="B364" t="s">
        <v>346</v>
      </c>
      <c r="C364">
        <v>1.153846154</v>
      </c>
      <c r="D364">
        <v>0.6</v>
      </c>
      <c r="E364">
        <v>1.17</v>
      </c>
    </row>
    <row r="365" spans="1:5" x14ac:dyDescent="0.25">
      <c r="A365" t="s">
        <v>342</v>
      </c>
      <c r="B365" t="s">
        <v>348</v>
      </c>
      <c r="C365">
        <v>1.153846154</v>
      </c>
      <c r="D365">
        <v>1.53</v>
      </c>
      <c r="E365">
        <v>0.9</v>
      </c>
    </row>
    <row r="366" spans="1:5" x14ac:dyDescent="0.25">
      <c r="A366" t="s">
        <v>342</v>
      </c>
      <c r="B366" t="s">
        <v>363</v>
      </c>
      <c r="C366">
        <v>1.153846154</v>
      </c>
      <c r="D366">
        <v>1.1299999999999999</v>
      </c>
      <c r="E366">
        <v>1.53</v>
      </c>
    </row>
    <row r="367" spans="1:5" x14ac:dyDescent="0.25">
      <c r="A367" t="s">
        <v>342</v>
      </c>
      <c r="B367" t="s">
        <v>364</v>
      </c>
      <c r="C367">
        <v>1.153846154</v>
      </c>
      <c r="D367">
        <v>0.8</v>
      </c>
      <c r="E367">
        <v>1.08</v>
      </c>
    </row>
    <row r="368" spans="1:5" x14ac:dyDescent="0.25">
      <c r="A368" t="s">
        <v>342</v>
      </c>
      <c r="B368" t="s">
        <v>380</v>
      </c>
      <c r="C368">
        <v>1.153846154</v>
      </c>
      <c r="D368">
        <v>1.47</v>
      </c>
      <c r="E368">
        <v>0.63</v>
      </c>
    </row>
    <row r="369" spans="1:5" x14ac:dyDescent="0.25">
      <c r="A369" t="s">
        <v>342</v>
      </c>
      <c r="B369" t="s">
        <v>384</v>
      </c>
      <c r="C369">
        <v>1.153846154</v>
      </c>
      <c r="D369">
        <v>0.67</v>
      </c>
      <c r="E369">
        <v>0.9</v>
      </c>
    </row>
    <row r="370" spans="1:5" x14ac:dyDescent="0.25">
      <c r="A370" t="s">
        <v>342</v>
      </c>
      <c r="B370" t="s">
        <v>386</v>
      </c>
      <c r="C370">
        <v>1.153846154</v>
      </c>
      <c r="D370">
        <v>0.67</v>
      </c>
      <c r="E370">
        <v>0.72</v>
      </c>
    </row>
    <row r="371" spans="1:5" x14ac:dyDescent="0.25">
      <c r="A371" t="s">
        <v>342</v>
      </c>
      <c r="B371" t="s">
        <v>392</v>
      </c>
      <c r="C371">
        <v>1.153846154</v>
      </c>
      <c r="D371">
        <v>1.27</v>
      </c>
      <c r="E371">
        <v>1.17</v>
      </c>
    </row>
    <row r="372" spans="1:5" x14ac:dyDescent="0.25">
      <c r="A372" t="s">
        <v>342</v>
      </c>
      <c r="B372" t="s">
        <v>393</v>
      </c>
      <c r="C372">
        <v>1.153846154</v>
      </c>
      <c r="D372">
        <v>1.3</v>
      </c>
      <c r="E372">
        <v>0.67</v>
      </c>
    </row>
    <row r="373" spans="1:5" x14ac:dyDescent="0.25">
      <c r="A373" t="s">
        <v>342</v>
      </c>
      <c r="B373" t="s">
        <v>396</v>
      </c>
      <c r="C373">
        <v>1.153846154</v>
      </c>
      <c r="D373">
        <v>0.79</v>
      </c>
      <c r="E373">
        <v>1.47</v>
      </c>
    </row>
    <row r="374" spans="1:5" x14ac:dyDescent="0.25">
      <c r="A374" t="s">
        <v>342</v>
      </c>
      <c r="B374" t="s">
        <v>398</v>
      </c>
      <c r="C374">
        <v>1.153846154</v>
      </c>
      <c r="D374">
        <v>0.87</v>
      </c>
      <c r="E374">
        <v>0.63</v>
      </c>
    </row>
    <row r="375" spans="1:5" x14ac:dyDescent="0.25">
      <c r="A375" t="s">
        <v>342</v>
      </c>
      <c r="B375" t="s">
        <v>399</v>
      </c>
      <c r="C375">
        <v>1.153846154</v>
      </c>
      <c r="D375">
        <v>0.73</v>
      </c>
      <c r="E375">
        <v>1.35</v>
      </c>
    </row>
    <row r="376" spans="1:5" x14ac:dyDescent="0.25">
      <c r="A376" t="s">
        <v>342</v>
      </c>
      <c r="B376" t="s">
        <v>400</v>
      </c>
      <c r="C376">
        <v>1.153846154</v>
      </c>
      <c r="D376">
        <v>1.36</v>
      </c>
      <c r="E376">
        <v>0.75</v>
      </c>
    </row>
    <row r="377" spans="1:5" x14ac:dyDescent="0.25">
      <c r="A377" t="s">
        <v>342</v>
      </c>
      <c r="B377" t="s">
        <v>402</v>
      </c>
      <c r="C377">
        <v>1.153846154</v>
      </c>
      <c r="D377">
        <v>0.87</v>
      </c>
      <c r="E377">
        <v>0.99</v>
      </c>
    </row>
    <row r="378" spans="1:5" x14ac:dyDescent="0.25">
      <c r="A378" t="s">
        <v>342</v>
      </c>
      <c r="B378" t="s">
        <v>406</v>
      </c>
      <c r="C378">
        <v>1.153846154</v>
      </c>
      <c r="D378">
        <v>1.27</v>
      </c>
      <c r="E378">
        <v>1.35</v>
      </c>
    </row>
    <row r="379" spans="1:5" x14ac:dyDescent="0.25">
      <c r="A379" t="s">
        <v>342</v>
      </c>
      <c r="B379" t="s">
        <v>409</v>
      </c>
      <c r="C379">
        <v>1.153846154</v>
      </c>
      <c r="D379">
        <v>1.07</v>
      </c>
      <c r="E379">
        <v>1.08</v>
      </c>
    </row>
    <row r="380" spans="1:5" x14ac:dyDescent="0.25">
      <c r="A380" t="s">
        <v>342</v>
      </c>
      <c r="B380" t="s">
        <v>414</v>
      </c>
      <c r="C380">
        <v>1.153846154</v>
      </c>
      <c r="D380">
        <v>0.73</v>
      </c>
      <c r="E380">
        <v>1.35</v>
      </c>
    </row>
    <row r="381" spans="1:5" x14ac:dyDescent="0.25">
      <c r="A381" t="s">
        <v>342</v>
      </c>
      <c r="B381" t="s">
        <v>420</v>
      </c>
      <c r="C381">
        <v>1.153846154</v>
      </c>
      <c r="D381">
        <v>1.07</v>
      </c>
      <c r="E381">
        <v>0.54</v>
      </c>
    </row>
    <row r="382" spans="1:5" x14ac:dyDescent="0.25">
      <c r="A382" t="s">
        <v>342</v>
      </c>
      <c r="B382" t="s">
        <v>426</v>
      </c>
      <c r="C382">
        <v>1.153846154</v>
      </c>
      <c r="D382">
        <v>0.93</v>
      </c>
      <c r="E382">
        <v>0.63</v>
      </c>
    </row>
    <row r="383" spans="1:5" x14ac:dyDescent="0.25">
      <c r="A383" t="s">
        <v>342</v>
      </c>
      <c r="B383" t="s">
        <v>430</v>
      </c>
      <c r="C383">
        <v>1.153846154</v>
      </c>
      <c r="D383">
        <v>1.3</v>
      </c>
      <c r="E383">
        <v>0.88</v>
      </c>
    </row>
    <row r="384" spans="1:5" x14ac:dyDescent="0.25">
      <c r="A384" t="s">
        <v>342</v>
      </c>
      <c r="B384" t="s">
        <v>436</v>
      </c>
      <c r="C384">
        <v>1.153846154</v>
      </c>
      <c r="D384">
        <v>0.87</v>
      </c>
      <c r="E384">
        <v>0.99</v>
      </c>
    </row>
    <row r="385" spans="1:5" x14ac:dyDescent="0.25">
      <c r="A385" t="s">
        <v>40</v>
      </c>
      <c r="B385" t="s">
        <v>339</v>
      </c>
      <c r="C385">
        <v>1.4692307689999999</v>
      </c>
      <c r="D385">
        <v>1.47</v>
      </c>
      <c r="E385">
        <v>0.72</v>
      </c>
    </row>
    <row r="386" spans="1:5" x14ac:dyDescent="0.25">
      <c r="A386" t="s">
        <v>40</v>
      </c>
      <c r="B386" t="s">
        <v>333</v>
      </c>
      <c r="C386">
        <v>1.4692307689999999</v>
      </c>
      <c r="D386">
        <v>0.91</v>
      </c>
      <c r="E386">
        <v>1.27</v>
      </c>
    </row>
    <row r="387" spans="1:5" x14ac:dyDescent="0.25">
      <c r="A387" t="s">
        <v>40</v>
      </c>
      <c r="B387" t="s">
        <v>238</v>
      </c>
      <c r="C387">
        <v>1.4692307689999999</v>
      </c>
      <c r="D387">
        <v>0.79</v>
      </c>
      <c r="E387">
        <v>1.06</v>
      </c>
    </row>
    <row r="388" spans="1:5" x14ac:dyDescent="0.25">
      <c r="A388" t="s">
        <v>40</v>
      </c>
      <c r="B388" t="s">
        <v>320</v>
      </c>
      <c r="C388">
        <v>1.4692307689999999</v>
      </c>
      <c r="D388">
        <v>1.53</v>
      </c>
      <c r="E388">
        <v>0.49</v>
      </c>
    </row>
    <row r="389" spans="1:5" x14ac:dyDescent="0.25">
      <c r="A389" t="s">
        <v>40</v>
      </c>
      <c r="B389" t="s">
        <v>234</v>
      </c>
      <c r="C389">
        <v>1.4692307689999999</v>
      </c>
      <c r="D389">
        <v>0.89</v>
      </c>
      <c r="E389">
        <v>1.3</v>
      </c>
    </row>
    <row r="390" spans="1:5" x14ac:dyDescent="0.25">
      <c r="A390" t="s">
        <v>40</v>
      </c>
      <c r="B390" t="s">
        <v>316</v>
      </c>
      <c r="C390">
        <v>1.4692307689999999</v>
      </c>
      <c r="D390">
        <v>0.47</v>
      </c>
      <c r="E390">
        <v>0.98</v>
      </c>
    </row>
    <row r="391" spans="1:5" x14ac:dyDescent="0.25">
      <c r="A391" t="s">
        <v>40</v>
      </c>
      <c r="B391" t="s">
        <v>335</v>
      </c>
      <c r="C391">
        <v>1.4692307689999999</v>
      </c>
      <c r="D391">
        <v>0.57999999999999996</v>
      </c>
      <c r="E391">
        <v>1.24</v>
      </c>
    </row>
    <row r="392" spans="1:5" x14ac:dyDescent="0.25">
      <c r="A392" t="s">
        <v>40</v>
      </c>
      <c r="B392" t="s">
        <v>332</v>
      </c>
      <c r="C392">
        <v>1.4692307689999999</v>
      </c>
      <c r="D392">
        <v>1.1000000000000001</v>
      </c>
      <c r="E392">
        <v>1.04</v>
      </c>
    </row>
    <row r="393" spans="1:5" x14ac:dyDescent="0.25">
      <c r="A393" t="s">
        <v>40</v>
      </c>
      <c r="B393" t="s">
        <v>321</v>
      </c>
      <c r="C393">
        <v>1.4692307689999999</v>
      </c>
      <c r="D393">
        <v>1.64</v>
      </c>
      <c r="E393">
        <v>0.49</v>
      </c>
    </row>
    <row r="394" spans="1:5" x14ac:dyDescent="0.25">
      <c r="A394" t="s">
        <v>40</v>
      </c>
      <c r="B394" t="s">
        <v>236</v>
      </c>
      <c r="C394">
        <v>1.4692307689999999</v>
      </c>
      <c r="D394">
        <v>1.2</v>
      </c>
      <c r="E394">
        <v>0.78</v>
      </c>
    </row>
    <row r="395" spans="1:5" x14ac:dyDescent="0.25">
      <c r="A395" t="s">
        <v>40</v>
      </c>
      <c r="B395" t="s">
        <v>41</v>
      </c>
      <c r="C395">
        <v>1.4692307689999999</v>
      </c>
      <c r="D395">
        <v>0.79</v>
      </c>
      <c r="E395">
        <v>1.55</v>
      </c>
    </row>
    <row r="396" spans="1:5" x14ac:dyDescent="0.25">
      <c r="A396" t="s">
        <v>40</v>
      </c>
      <c r="B396" t="s">
        <v>233</v>
      </c>
      <c r="C396">
        <v>1.4692307689999999</v>
      </c>
      <c r="D396">
        <v>1.3</v>
      </c>
      <c r="E396">
        <v>0.99</v>
      </c>
    </row>
    <row r="397" spans="1:5" x14ac:dyDescent="0.25">
      <c r="A397" t="s">
        <v>40</v>
      </c>
      <c r="B397" t="s">
        <v>317</v>
      </c>
      <c r="C397">
        <v>1.4692307689999999</v>
      </c>
      <c r="D397">
        <v>1.02</v>
      </c>
      <c r="E397">
        <v>0.85</v>
      </c>
    </row>
    <row r="398" spans="1:5" x14ac:dyDescent="0.25">
      <c r="A398" t="s">
        <v>40</v>
      </c>
      <c r="B398" t="s">
        <v>42</v>
      </c>
      <c r="C398">
        <v>1.4692307689999999</v>
      </c>
      <c r="D398">
        <v>1.3</v>
      </c>
      <c r="E398">
        <v>0.99</v>
      </c>
    </row>
    <row r="399" spans="1:5" x14ac:dyDescent="0.25">
      <c r="A399" t="s">
        <v>40</v>
      </c>
      <c r="B399" t="s">
        <v>334</v>
      </c>
      <c r="C399">
        <v>1.4692307689999999</v>
      </c>
      <c r="D399">
        <v>0.89</v>
      </c>
      <c r="E399">
        <v>1.3</v>
      </c>
    </row>
    <row r="400" spans="1:5" x14ac:dyDescent="0.25">
      <c r="A400" t="s">
        <v>40</v>
      </c>
      <c r="B400" t="s">
        <v>237</v>
      </c>
      <c r="C400">
        <v>1.4692307689999999</v>
      </c>
      <c r="D400">
        <v>0.45</v>
      </c>
      <c r="E400">
        <v>0.85</v>
      </c>
    </row>
    <row r="401" spans="1:5" x14ac:dyDescent="0.25">
      <c r="A401" t="s">
        <v>40</v>
      </c>
      <c r="B401" t="s">
        <v>232</v>
      </c>
      <c r="C401">
        <v>1.4692307689999999</v>
      </c>
      <c r="D401">
        <v>1.08</v>
      </c>
      <c r="E401">
        <v>0.92</v>
      </c>
    </row>
    <row r="402" spans="1:5" x14ac:dyDescent="0.25">
      <c r="A402" t="s">
        <v>40</v>
      </c>
      <c r="B402" t="s">
        <v>319</v>
      </c>
      <c r="C402">
        <v>1.4692307689999999</v>
      </c>
      <c r="D402">
        <v>1.08</v>
      </c>
      <c r="E402">
        <v>1.27</v>
      </c>
    </row>
    <row r="403" spans="1:5" x14ac:dyDescent="0.25">
      <c r="A403" t="s">
        <v>40</v>
      </c>
      <c r="B403" t="s">
        <v>235</v>
      </c>
      <c r="C403">
        <v>1.4692307689999999</v>
      </c>
      <c r="D403">
        <v>0.62</v>
      </c>
      <c r="E403">
        <v>0.85</v>
      </c>
    </row>
    <row r="404" spans="1:5" x14ac:dyDescent="0.25">
      <c r="A404" t="s">
        <v>40</v>
      </c>
      <c r="B404" t="s">
        <v>239</v>
      </c>
      <c r="C404">
        <v>1.4692307689999999</v>
      </c>
      <c r="D404">
        <v>0.96</v>
      </c>
      <c r="E404">
        <v>1.06</v>
      </c>
    </row>
    <row r="405" spans="1:5" x14ac:dyDescent="0.25">
      <c r="A405" t="s">
        <v>40</v>
      </c>
      <c r="B405" t="s">
        <v>318</v>
      </c>
      <c r="C405">
        <v>1.4692307689999999</v>
      </c>
      <c r="D405">
        <v>0.94</v>
      </c>
      <c r="E405">
        <v>0.98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topLeftCell="A16" zoomScale="90" zoomScaleNormal="90" workbookViewId="0">
      <selection activeCell="J15" sqref="J15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1.398406375</v>
      </c>
      <c r="D2">
        <v>0.86</v>
      </c>
      <c r="E2">
        <v>1</v>
      </c>
    </row>
    <row r="3" spans="1:5" x14ac:dyDescent="0.25">
      <c r="A3" t="s">
        <v>10</v>
      </c>
      <c r="B3" t="s">
        <v>241</v>
      </c>
      <c r="C3">
        <v>1.398406375</v>
      </c>
      <c r="D3">
        <v>1.05</v>
      </c>
      <c r="E3">
        <v>0.91</v>
      </c>
    </row>
    <row r="4" spans="1:5" x14ac:dyDescent="0.25">
      <c r="A4" t="s">
        <v>10</v>
      </c>
      <c r="B4" t="s">
        <v>244</v>
      </c>
      <c r="C4">
        <v>1.398406375</v>
      </c>
      <c r="D4">
        <v>1.1000000000000001</v>
      </c>
      <c r="E4">
        <v>1.38</v>
      </c>
    </row>
    <row r="5" spans="1:5" x14ac:dyDescent="0.25">
      <c r="A5" t="s">
        <v>10</v>
      </c>
      <c r="B5" t="s">
        <v>242</v>
      </c>
      <c r="C5">
        <v>1.398406375</v>
      </c>
      <c r="D5">
        <v>0.67</v>
      </c>
      <c r="E5">
        <v>1</v>
      </c>
    </row>
    <row r="6" spans="1:5" x14ac:dyDescent="0.25">
      <c r="A6" t="s">
        <v>10</v>
      </c>
      <c r="B6" t="s">
        <v>49</v>
      </c>
      <c r="C6">
        <v>1.398406375</v>
      </c>
      <c r="D6">
        <v>1.2</v>
      </c>
      <c r="E6">
        <v>1.2</v>
      </c>
    </row>
    <row r="7" spans="1:5" x14ac:dyDescent="0.25">
      <c r="A7" t="s">
        <v>10</v>
      </c>
      <c r="B7" t="s">
        <v>245</v>
      </c>
      <c r="C7">
        <v>1.398406375</v>
      </c>
      <c r="D7">
        <v>1.59</v>
      </c>
      <c r="E7">
        <v>0.36</v>
      </c>
    </row>
    <row r="8" spans="1:5" x14ac:dyDescent="0.25">
      <c r="A8" t="s">
        <v>10</v>
      </c>
      <c r="B8" t="s">
        <v>11</v>
      </c>
      <c r="C8">
        <v>1.398406375</v>
      </c>
      <c r="D8">
        <v>0.67</v>
      </c>
      <c r="E8">
        <v>1</v>
      </c>
    </row>
    <row r="9" spans="1:5" x14ac:dyDescent="0.25">
      <c r="A9" t="s">
        <v>10</v>
      </c>
      <c r="B9" t="s">
        <v>46</v>
      </c>
      <c r="C9">
        <v>1.398406375</v>
      </c>
      <c r="D9">
        <v>1.05</v>
      </c>
      <c r="E9">
        <v>1.05</v>
      </c>
    </row>
    <row r="10" spans="1:5" x14ac:dyDescent="0.25">
      <c r="A10" t="s">
        <v>10</v>
      </c>
      <c r="B10" t="s">
        <v>240</v>
      </c>
      <c r="C10">
        <v>1.398406375</v>
      </c>
      <c r="D10">
        <v>0.8</v>
      </c>
      <c r="E10">
        <v>0.76</v>
      </c>
    </row>
    <row r="11" spans="1:5" x14ac:dyDescent="0.25">
      <c r="A11" t="s">
        <v>10</v>
      </c>
      <c r="B11" t="s">
        <v>44</v>
      </c>
      <c r="C11">
        <v>1.398406375</v>
      </c>
      <c r="D11">
        <v>0.67</v>
      </c>
      <c r="E11">
        <v>0.62</v>
      </c>
    </row>
    <row r="12" spans="1:5" x14ac:dyDescent="0.25">
      <c r="A12" t="s">
        <v>10</v>
      </c>
      <c r="B12" t="s">
        <v>50</v>
      </c>
      <c r="C12">
        <v>1.398406375</v>
      </c>
      <c r="D12">
        <v>0.98</v>
      </c>
      <c r="E12">
        <v>0.92</v>
      </c>
    </row>
    <row r="13" spans="1:5" x14ac:dyDescent="0.25">
      <c r="A13" t="s">
        <v>10</v>
      </c>
      <c r="B13" t="s">
        <v>45</v>
      </c>
      <c r="C13">
        <v>1.398406375</v>
      </c>
      <c r="D13">
        <v>0.48</v>
      </c>
      <c r="E13">
        <v>1.19</v>
      </c>
    </row>
    <row r="14" spans="1:5" x14ac:dyDescent="0.25">
      <c r="A14" t="s">
        <v>10</v>
      </c>
      <c r="B14" t="s">
        <v>43</v>
      </c>
      <c r="C14">
        <v>1.398406375</v>
      </c>
      <c r="D14">
        <v>0.62</v>
      </c>
      <c r="E14">
        <v>0.86</v>
      </c>
    </row>
    <row r="15" spans="1:5" x14ac:dyDescent="0.25">
      <c r="A15" t="s">
        <v>10</v>
      </c>
      <c r="B15" t="s">
        <v>247</v>
      </c>
      <c r="C15">
        <v>1.398406375</v>
      </c>
      <c r="D15">
        <v>1.19</v>
      </c>
      <c r="E15">
        <v>1.34</v>
      </c>
    </row>
    <row r="16" spans="1:5" x14ac:dyDescent="0.25">
      <c r="A16" t="s">
        <v>10</v>
      </c>
      <c r="B16" t="s">
        <v>246</v>
      </c>
      <c r="C16">
        <v>1.398406375</v>
      </c>
      <c r="D16">
        <v>0.81</v>
      </c>
      <c r="E16">
        <v>1.24</v>
      </c>
    </row>
    <row r="17" spans="1:5" x14ac:dyDescent="0.25">
      <c r="A17" t="s">
        <v>10</v>
      </c>
      <c r="B17" t="s">
        <v>243</v>
      </c>
      <c r="C17">
        <v>1.398406375</v>
      </c>
      <c r="D17">
        <v>0.95</v>
      </c>
      <c r="E17">
        <v>0.86</v>
      </c>
    </row>
    <row r="18" spans="1:5" x14ac:dyDescent="0.25">
      <c r="A18" t="s">
        <v>10</v>
      </c>
      <c r="B18" t="s">
        <v>47</v>
      </c>
      <c r="C18">
        <v>1.398406375</v>
      </c>
      <c r="D18">
        <v>0.91</v>
      </c>
      <c r="E18">
        <v>1.29</v>
      </c>
    </row>
    <row r="19" spans="1:5" x14ac:dyDescent="0.25">
      <c r="A19" t="s">
        <v>10</v>
      </c>
      <c r="B19" t="s">
        <v>48</v>
      </c>
      <c r="C19">
        <v>1.398406375</v>
      </c>
      <c r="D19">
        <v>1.28</v>
      </c>
      <c r="E19">
        <v>0.98</v>
      </c>
    </row>
    <row r="20" spans="1:5" x14ac:dyDescent="0.25">
      <c r="A20" t="s">
        <v>13</v>
      </c>
      <c r="B20" t="s">
        <v>58</v>
      </c>
      <c r="C20">
        <v>1.4568527920000001</v>
      </c>
      <c r="D20">
        <v>0.63</v>
      </c>
      <c r="E20">
        <v>0.95</v>
      </c>
    </row>
    <row r="21" spans="1:5" x14ac:dyDescent="0.25">
      <c r="A21" t="s">
        <v>13</v>
      </c>
      <c r="B21" t="s">
        <v>248</v>
      </c>
      <c r="C21">
        <v>1.4568527920000001</v>
      </c>
      <c r="D21">
        <v>1.32</v>
      </c>
      <c r="E21">
        <v>0.84</v>
      </c>
    </row>
    <row r="22" spans="1:5" x14ac:dyDescent="0.25">
      <c r="A22" t="s">
        <v>13</v>
      </c>
      <c r="B22" t="s">
        <v>56</v>
      </c>
      <c r="C22">
        <v>1.4568527920000001</v>
      </c>
      <c r="D22">
        <v>0.51</v>
      </c>
      <c r="E22">
        <v>1.2</v>
      </c>
    </row>
    <row r="23" spans="1:5" x14ac:dyDescent="0.25">
      <c r="A23" t="s">
        <v>13</v>
      </c>
      <c r="B23" t="s">
        <v>51</v>
      </c>
      <c r="C23">
        <v>1.4568527920000001</v>
      </c>
      <c r="D23">
        <v>1.21</v>
      </c>
      <c r="E23">
        <v>0.9</v>
      </c>
    </row>
    <row r="24" spans="1:5" x14ac:dyDescent="0.25">
      <c r="A24" t="s">
        <v>13</v>
      </c>
      <c r="B24" t="s">
        <v>250</v>
      </c>
      <c r="C24">
        <v>1.4568527920000001</v>
      </c>
      <c r="D24">
        <v>1.38</v>
      </c>
      <c r="E24">
        <v>1.04</v>
      </c>
    </row>
    <row r="25" spans="1:5" x14ac:dyDescent="0.25">
      <c r="A25" t="s">
        <v>13</v>
      </c>
      <c r="B25" t="s">
        <v>53</v>
      </c>
      <c r="C25">
        <v>1.4568527920000001</v>
      </c>
      <c r="D25">
        <v>0.52</v>
      </c>
      <c r="E25">
        <v>0.92</v>
      </c>
    </row>
    <row r="26" spans="1:5" x14ac:dyDescent="0.25">
      <c r="A26" t="s">
        <v>13</v>
      </c>
      <c r="B26" t="s">
        <v>249</v>
      </c>
      <c r="C26">
        <v>1.4568527920000001</v>
      </c>
      <c r="D26">
        <v>0.7</v>
      </c>
      <c r="E26">
        <v>1.08</v>
      </c>
    </row>
    <row r="27" spans="1:5" x14ac:dyDescent="0.25">
      <c r="A27" t="s">
        <v>13</v>
      </c>
      <c r="B27" t="s">
        <v>54</v>
      </c>
      <c r="C27">
        <v>1.4568527920000001</v>
      </c>
      <c r="D27">
        <v>0.86</v>
      </c>
      <c r="E27">
        <v>0.98</v>
      </c>
    </row>
    <row r="28" spans="1:5" x14ac:dyDescent="0.25">
      <c r="A28" t="s">
        <v>13</v>
      </c>
      <c r="B28" t="s">
        <v>55</v>
      </c>
      <c r="C28">
        <v>1.4568527920000001</v>
      </c>
      <c r="D28">
        <v>0.92</v>
      </c>
      <c r="E28">
        <v>1.32</v>
      </c>
    </row>
    <row r="29" spans="1:5" x14ac:dyDescent="0.25">
      <c r="A29" t="s">
        <v>13</v>
      </c>
      <c r="B29" t="s">
        <v>15</v>
      </c>
      <c r="C29">
        <v>1.4568527920000001</v>
      </c>
      <c r="D29">
        <v>0.98</v>
      </c>
      <c r="E29">
        <v>0.52</v>
      </c>
    </row>
    <row r="30" spans="1:5" x14ac:dyDescent="0.25">
      <c r="A30" t="s">
        <v>13</v>
      </c>
      <c r="B30" t="s">
        <v>52</v>
      </c>
      <c r="C30">
        <v>1.4568527920000001</v>
      </c>
      <c r="D30">
        <v>0.75</v>
      </c>
      <c r="E30">
        <v>1.38</v>
      </c>
    </row>
    <row r="31" spans="1:5" x14ac:dyDescent="0.25">
      <c r="A31" t="s">
        <v>13</v>
      </c>
      <c r="B31" t="s">
        <v>62</v>
      </c>
      <c r="C31">
        <v>1.4568527920000001</v>
      </c>
      <c r="D31">
        <v>1.1399999999999999</v>
      </c>
      <c r="E31">
        <v>1.1399999999999999</v>
      </c>
    </row>
    <row r="32" spans="1:5" x14ac:dyDescent="0.25">
      <c r="A32" t="s">
        <v>13</v>
      </c>
      <c r="B32" t="s">
        <v>60</v>
      </c>
      <c r="C32">
        <v>1.4568527920000001</v>
      </c>
      <c r="D32">
        <v>1.0900000000000001</v>
      </c>
      <c r="E32">
        <v>0.63</v>
      </c>
    </row>
    <row r="33" spans="1:5" x14ac:dyDescent="0.25">
      <c r="A33" t="s">
        <v>13</v>
      </c>
      <c r="B33" t="s">
        <v>251</v>
      </c>
      <c r="C33">
        <v>1.4568527920000001</v>
      </c>
      <c r="D33">
        <v>0.44</v>
      </c>
      <c r="E33">
        <v>1.9</v>
      </c>
    </row>
    <row r="34" spans="1:5" x14ac:dyDescent="0.25">
      <c r="A34" t="s">
        <v>13</v>
      </c>
      <c r="B34" t="s">
        <v>61</v>
      </c>
      <c r="C34">
        <v>1.4568527920000001</v>
      </c>
      <c r="D34">
        <v>1.32</v>
      </c>
      <c r="E34">
        <v>1</v>
      </c>
    </row>
    <row r="35" spans="1:5" x14ac:dyDescent="0.25">
      <c r="A35" t="s">
        <v>13</v>
      </c>
      <c r="B35" t="s">
        <v>14</v>
      </c>
      <c r="C35">
        <v>1.4568527920000001</v>
      </c>
      <c r="D35">
        <v>0.81</v>
      </c>
      <c r="E35">
        <v>0.75</v>
      </c>
    </row>
    <row r="36" spans="1:5" x14ac:dyDescent="0.25">
      <c r="A36" t="s">
        <v>13</v>
      </c>
      <c r="B36" t="s">
        <v>57</v>
      </c>
      <c r="C36">
        <v>1.4568527920000001</v>
      </c>
      <c r="D36">
        <v>0.86</v>
      </c>
      <c r="E36">
        <v>1.04</v>
      </c>
    </row>
    <row r="37" spans="1:5" x14ac:dyDescent="0.25">
      <c r="A37" t="s">
        <v>13</v>
      </c>
      <c r="B37" t="s">
        <v>59</v>
      </c>
      <c r="C37">
        <v>1.4568527920000001</v>
      </c>
      <c r="D37">
        <v>0.95</v>
      </c>
      <c r="E37">
        <v>0.57999999999999996</v>
      </c>
    </row>
    <row r="38" spans="1:5" x14ac:dyDescent="0.25">
      <c r="A38" t="s">
        <v>16</v>
      </c>
      <c r="B38" t="s">
        <v>63</v>
      </c>
      <c r="C38">
        <v>1.294416244</v>
      </c>
      <c r="D38">
        <v>0.96</v>
      </c>
      <c r="E38">
        <v>0.85</v>
      </c>
    </row>
    <row r="39" spans="1:5" x14ac:dyDescent="0.25">
      <c r="A39" t="s">
        <v>16</v>
      </c>
      <c r="B39" t="s">
        <v>20</v>
      </c>
      <c r="C39">
        <v>1.294416244</v>
      </c>
      <c r="D39">
        <v>0.44</v>
      </c>
      <c r="E39">
        <v>1.56</v>
      </c>
    </row>
    <row r="40" spans="1:5" x14ac:dyDescent="0.25">
      <c r="A40" t="s">
        <v>16</v>
      </c>
      <c r="B40" t="s">
        <v>253</v>
      </c>
      <c r="C40">
        <v>1.294416244</v>
      </c>
      <c r="D40">
        <v>1.1299999999999999</v>
      </c>
      <c r="E40">
        <v>1.36</v>
      </c>
    </row>
    <row r="41" spans="1:5" x14ac:dyDescent="0.25">
      <c r="A41" t="s">
        <v>16</v>
      </c>
      <c r="B41" t="s">
        <v>65</v>
      </c>
      <c r="C41">
        <v>1.294416244</v>
      </c>
      <c r="D41">
        <v>0.62</v>
      </c>
      <c r="E41">
        <v>0.91</v>
      </c>
    </row>
    <row r="42" spans="1:5" x14ac:dyDescent="0.25">
      <c r="A42" t="s">
        <v>16</v>
      </c>
      <c r="B42" t="s">
        <v>66</v>
      </c>
      <c r="C42">
        <v>1.294416244</v>
      </c>
      <c r="D42">
        <v>0.74</v>
      </c>
      <c r="E42">
        <v>0.96</v>
      </c>
    </row>
    <row r="43" spans="1:5" x14ac:dyDescent="0.25">
      <c r="A43" t="s">
        <v>16</v>
      </c>
      <c r="B43" t="s">
        <v>17</v>
      </c>
      <c r="C43">
        <v>1.294416244</v>
      </c>
      <c r="D43">
        <v>1.3</v>
      </c>
      <c r="E43">
        <v>0.68</v>
      </c>
    </row>
    <row r="44" spans="1:5" x14ac:dyDescent="0.25">
      <c r="A44" t="s">
        <v>16</v>
      </c>
      <c r="B44" t="s">
        <v>322</v>
      </c>
      <c r="C44">
        <v>1.294416244</v>
      </c>
      <c r="D44">
        <v>1.25</v>
      </c>
      <c r="E44">
        <v>1.02</v>
      </c>
    </row>
    <row r="45" spans="1:5" x14ac:dyDescent="0.25">
      <c r="A45" t="s">
        <v>16</v>
      </c>
      <c r="B45" t="s">
        <v>67</v>
      </c>
      <c r="C45">
        <v>1.294416244</v>
      </c>
      <c r="D45">
        <v>0.78</v>
      </c>
      <c r="E45">
        <v>0.94</v>
      </c>
    </row>
    <row r="46" spans="1:5" x14ac:dyDescent="0.25">
      <c r="A46" t="s">
        <v>16</v>
      </c>
      <c r="B46" t="s">
        <v>252</v>
      </c>
      <c r="C46">
        <v>1.294416244</v>
      </c>
      <c r="D46">
        <v>0.56000000000000005</v>
      </c>
      <c r="E46">
        <v>1.18</v>
      </c>
    </row>
    <row r="47" spans="1:5" x14ac:dyDescent="0.25">
      <c r="A47" t="s">
        <v>16</v>
      </c>
      <c r="B47" t="s">
        <v>254</v>
      </c>
      <c r="C47">
        <v>1.294416244</v>
      </c>
      <c r="D47">
        <v>1.02</v>
      </c>
      <c r="E47">
        <v>0.4</v>
      </c>
    </row>
    <row r="48" spans="1:5" x14ac:dyDescent="0.25">
      <c r="A48" t="s">
        <v>16</v>
      </c>
      <c r="B48" t="s">
        <v>255</v>
      </c>
      <c r="C48">
        <v>1.294416244</v>
      </c>
      <c r="D48">
        <v>1.25</v>
      </c>
      <c r="E48">
        <v>0.96</v>
      </c>
    </row>
    <row r="49" spans="1:5" x14ac:dyDescent="0.25">
      <c r="A49" t="s">
        <v>16</v>
      </c>
      <c r="B49" t="s">
        <v>64</v>
      </c>
      <c r="C49">
        <v>1.294416244</v>
      </c>
      <c r="D49">
        <v>0.85</v>
      </c>
      <c r="E49">
        <v>0.91</v>
      </c>
    </row>
    <row r="50" spans="1:5" x14ac:dyDescent="0.25">
      <c r="A50" t="s">
        <v>16</v>
      </c>
      <c r="B50" t="s">
        <v>323</v>
      </c>
      <c r="C50">
        <v>1.294416244</v>
      </c>
      <c r="D50">
        <v>0.62</v>
      </c>
      <c r="E50">
        <v>0.85</v>
      </c>
    </row>
    <row r="51" spans="1:5" x14ac:dyDescent="0.25">
      <c r="A51" t="s">
        <v>16</v>
      </c>
      <c r="B51" t="s">
        <v>18</v>
      </c>
      <c r="C51">
        <v>1.294416244</v>
      </c>
      <c r="D51">
        <v>0.51</v>
      </c>
      <c r="E51">
        <v>0.68</v>
      </c>
    </row>
    <row r="52" spans="1:5" x14ac:dyDescent="0.25">
      <c r="A52" t="s">
        <v>16</v>
      </c>
      <c r="B52" t="s">
        <v>256</v>
      </c>
      <c r="C52">
        <v>1.294416244</v>
      </c>
      <c r="D52">
        <v>0.45</v>
      </c>
      <c r="E52">
        <v>0.85</v>
      </c>
    </row>
    <row r="53" spans="1:5" x14ac:dyDescent="0.25">
      <c r="A53" t="s">
        <v>16</v>
      </c>
      <c r="B53" t="s">
        <v>257</v>
      </c>
      <c r="C53">
        <v>1.294416244</v>
      </c>
      <c r="D53">
        <v>0.45</v>
      </c>
      <c r="E53">
        <v>1.47</v>
      </c>
    </row>
    <row r="54" spans="1:5" x14ac:dyDescent="0.25">
      <c r="A54" t="s">
        <v>16</v>
      </c>
      <c r="B54" t="s">
        <v>68</v>
      </c>
      <c r="C54">
        <v>1.294416244</v>
      </c>
      <c r="D54">
        <v>1.02</v>
      </c>
      <c r="E54">
        <v>1.1299999999999999</v>
      </c>
    </row>
    <row r="55" spans="1:5" x14ac:dyDescent="0.25">
      <c r="A55" t="s">
        <v>16</v>
      </c>
      <c r="B55" t="s">
        <v>19</v>
      </c>
      <c r="C55">
        <v>1.294416244</v>
      </c>
      <c r="D55">
        <v>0.51</v>
      </c>
      <c r="E55">
        <v>1.36</v>
      </c>
    </row>
    <row r="56" spans="1:5" x14ac:dyDescent="0.25">
      <c r="A56" t="s">
        <v>69</v>
      </c>
      <c r="B56" t="s">
        <v>324</v>
      </c>
      <c r="C56">
        <v>1.348178138</v>
      </c>
      <c r="D56">
        <v>0.93</v>
      </c>
      <c r="E56">
        <v>0.74</v>
      </c>
    </row>
    <row r="57" spans="1:5" x14ac:dyDescent="0.25">
      <c r="A57" t="s">
        <v>69</v>
      </c>
      <c r="B57" t="s">
        <v>351</v>
      </c>
      <c r="C57">
        <v>1.348178138</v>
      </c>
      <c r="D57">
        <v>1.05</v>
      </c>
      <c r="E57">
        <v>0.62</v>
      </c>
    </row>
    <row r="58" spans="1:5" x14ac:dyDescent="0.25">
      <c r="A58" t="s">
        <v>69</v>
      </c>
      <c r="B58" t="s">
        <v>73</v>
      </c>
      <c r="C58">
        <v>1.348178138</v>
      </c>
      <c r="D58">
        <v>0.87</v>
      </c>
      <c r="E58">
        <v>0.93</v>
      </c>
    </row>
    <row r="59" spans="1:5" x14ac:dyDescent="0.25">
      <c r="A59" t="s">
        <v>69</v>
      </c>
      <c r="B59" t="s">
        <v>75</v>
      </c>
      <c r="C59">
        <v>1.348178138</v>
      </c>
      <c r="D59">
        <v>0.5</v>
      </c>
      <c r="E59">
        <v>0.99</v>
      </c>
    </row>
    <row r="60" spans="1:5" x14ac:dyDescent="0.25">
      <c r="A60" t="s">
        <v>69</v>
      </c>
      <c r="B60" t="s">
        <v>77</v>
      </c>
      <c r="C60">
        <v>1.348178138</v>
      </c>
      <c r="D60">
        <v>1.03</v>
      </c>
      <c r="E60">
        <v>0.8</v>
      </c>
    </row>
    <row r="61" spans="1:5" x14ac:dyDescent="0.25">
      <c r="A61" t="s">
        <v>69</v>
      </c>
      <c r="B61" t="s">
        <v>263</v>
      </c>
      <c r="C61">
        <v>1.348178138</v>
      </c>
      <c r="D61">
        <v>0.86</v>
      </c>
      <c r="E61">
        <v>1.26</v>
      </c>
    </row>
    <row r="62" spans="1:5" x14ac:dyDescent="0.25">
      <c r="A62" t="s">
        <v>69</v>
      </c>
      <c r="B62" t="s">
        <v>381</v>
      </c>
      <c r="C62">
        <v>1.348178138</v>
      </c>
      <c r="D62">
        <v>1.24</v>
      </c>
      <c r="E62">
        <v>0.81</v>
      </c>
    </row>
    <row r="63" spans="1:5" x14ac:dyDescent="0.25">
      <c r="A63" t="s">
        <v>69</v>
      </c>
      <c r="B63" t="s">
        <v>76</v>
      </c>
      <c r="C63">
        <v>1.348178138</v>
      </c>
      <c r="D63">
        <v>0.81</v>
      </c>
      <c r="E63">
        <v>0.93</v>
      </c>
    </row>
    <row r="64" spans="1:5" x14ac:dyDescent="0.25">
      <c r="A64" t="s">
        <v>69</v>
      </c>
      <c r="B64" t="s">
        <v>72</v>
      </c>
      <c r="C64">
        <v>1.348178138</v>
      </c>
      <c r="D64">
        <v>1.37</v>
      </c>
      <c r="E64">
        <v>1.55</v>
      </c>
    </row>
    <row r="65" spans="1:5" x14ac:dyDescent="0.25">
      <c r="A65" t="s">
        <v>69</v>
      </c>
      <c r="B65" t="s">
        <v>78</v>
      </c>
      <c r="C65">
        <v>1.348178138</v>
      </c>
      <c r="D65">
        <v>1.43</v>
      </c>
      <c r="E65">
        <v>0.63</v>
      </c>
    </row>
    <row r="66" spans="1:5" x14ac:dyDescent="0.25">
      <c r="A66" t="s">
        <v>69</v>
      </c>
      <c r="B66" t="s">
        <v>260</v>
      </c>
      <c r="C66">
        <v>1.348178138</v>
      </c>
      <c r="D66">
        <v>1.43</v>
      </c>
      <c r="E66">
        <v>1.1200000000000001</v>
      </c>
    </row>
    <row r="67" spans="1:5" x14ac:dyDescent="0.25">
      <c r="A67" t="s">
        <v>69</v>
      </c>
      <c r="B67" t="s">
        <v>262</v>
      </c>
      <c r="C67">
        <v>1.348178138</v>
      </c>
      <c r="D67">
        <v>1.43</v>
      </c>
      <c r="E67">
        <v>0.46</v>
      </c>
    </row>
    <row r="68" spans="1:5" x14ac:dyDescent="0.25">
      <c r="A68" t="s">
        <v>69</v>
      </c>
      <c r="B68" t="s">
        <v>261</v>
      </c>
      <c r="C68">
        <v>1.348178138</v>
      </c>
      <c r="D68">
        <v>1.55</v>
      </c>
      <c r="E68">
        <v>0.81</v>
      </c>
    </row>
    <row r="69" spans="1:5" x14ac:dyDescent="0.25">
      <c r="A69" t="s">
        <v>69</v>
      </c>
      <c r="B69" t="s">
        <v>325</v>
      </c>
      <c r="C69">
        <v>1.348178138</v>
      </c>
      <c r="D69">
        <v>0.63</v>
      </c>
      <c r="E69">
        <v>1.26</v>
      </c>
    </row>
    <row r="70" spans="1:5" x14ac:dyDescent="0.25">
      <c r="A70" t="s">
        <v>69</v>
      </c>
      <c r="B70" t="s">
        <v>258</v>
      </c>
      <c r="C70">
        <v>1.348178138</v>
      </c>
      <c r="D70">
        <v>0.34</v>
      </c>
      <c r="E70">
        <v>1.32</v>
      </c>
    </row>
    <row r="71" spans="1:5" x14ac:dyDescent="0.25">
      <c r="A71" t="s">
        <v>69</v>
      </c>
      <c r="B71" t="s">
        <v>79</v>
      </c>
      <c r="C71">
        <v>1.348178138</v>
      </c>
      <c r="D71">
        <v>0.95</v>
      </c>
      <c r="E71">
        <v>1.62</v>
      </c>
    </row>
    <row r="72" spans="1:5" x14ac:dyDescent="0.25">
      <c r="A72" t="s">
        <v>69</v>
      </c>
      <c r="B72" t="s">
        <v>259</v>
      </c>
      <c r="C72">
        <v>1.348178138</v>
      </c>
      <c r="D72">
        <v>1.24</v>
      </c>
      <c r="E72">
        <v>0.87</v>
      </c>
    </row>
    <row r="73" spans="1:5" x14ac:dyDescent="0.25">
      <c r="A73" t="s">
        <v>69</v>
      </c>
      <c r="B73" t="s">
        <v>71</v>
      </c>
      <c r="C73">
        <v>1.348178138</v>
      </c>
      <c r="D73">
        <v>0.63</v>
      </c>
      <c r="E73">
        <v>1.32</v>
      </c>
    </row>
    <row r="74" spans="1:5" x14ac:dyDescent="0.25">
      <c r="A74" t="s">
        <v>69</v>
      </c>
      <c r="B74" t="s">
        <v>74</v>
      </c>
      <c r="C74">
        <v>1.348178138</v>
      </c>
      <c r="D74">
        <v>1.1200000000000001</v>
      </c>
      <c r="E74">
        <v>0.87</v>
      </c>
    </row>
    <row r="75" spans="1:5" x14ac:dyDescent="0.25">
      <c r="A75" t="s">
        <v>69</v>
      </c>
      <c r="B75" t="s">
        <v>70</v>
      </c>
      <c r="C75">
        <v>1.348178138</v>
      </c>
      <c r="D75">
        <v>0.68</v>
      </c>
      <c r="E75">
        <v>1.1200000000000001</v>
      </c>
    </row>
    <row r="76" spans="1:5" x14ac:dyDescent="0.25">
      <c r="A76" t="s">
        <v>80</v>
      </c>
      <c r="B76" t="s">
        <v>97</v>
      </c>
      <c r="C76">
        <v>1.021857923</v>
      </c>
      <c r="D76">
        <v>0.82</v>
      </c>
      <c r="E76">
        <v>0.98</v>
      </c>
    </row>
    <row r="77" spans="1:5" x14ac:dyDescent="0.25">
      <c r="A77" t="s">
        <v>80</v>
      </c>
      <c r="B77" t="s">
        <v>82</v>
      </c>
      <c r="C77">
        <v>1.021857923</v>
      </c>
      <c r="D77">
        <v>0.67</v>
      </c>
      <c r="E77">
        <v>0.67</v>
      </c>
    </row>
    <row r="78" spans="1:5" x14ac:dyDescent="0.25">
      <c r="A78" t="s">
        <v>80</v>
      </c>
      <c r="B78" t="s">
        <v>83</v>
      </c>
      <c r="C78">
        <v>1.021857923</v>
      </c>
      <c r="D78">
        <v>1.1299999999999999</v>
      </c>
      <c r="E78">
        <v>0.98</v>
      </c>
    </row>
    <row r="79" spans="1:5" x14ac:dyDescent="0.25">
      <c r="A79" t="s">
        <v>80</v>
      </c>
      <c r="B79" t="s">
        <v>85</v>
      </c>
      <c r="C79">
        <v>1.021857923</v>
      </c>
      <c r="D79">
        <v>0.98</v>
      </c>
      <c r="E79">
        <v>0.82</v>
      </c>
    </row>
    <row r="80" spans="1:5" x14ac:dyDescent="0.25">
      <c r="A80" t="s">
        <v>80</v>
      </c>
      <c r="B80" t="s">
        <v>359</v>
      </c>
      <c r="C80">
        <v>1.021857923</v>
      </c>
      <c r="D80">
        <v>1.39</v>
      </c>
      <c r="E80">
        <v>0.87</v>
      </c>
    </row>
    <row r="81" spans="1:5" x14ac:dyDescent="0.25">
      <c r="A81" t="s">
        <v>80</v>
      </c>
      <c r="B81" t="s">
        <v>87</v>
      </c>
      <c r="C81">
        <v>1.021857923</v>
      </c>
      <c r="D81">
        <v>0.82</v>
      </c>
      <c r="E81">
        <v>1.43</v>
      </c>
    </row>
    <row r="82" spans="1:5" x14ac:dyDescent="0.25">
      <c r="A82" t="s">
        <v>80</v>
      </c>
      <c r="B82" t="s">
        <v>89</v>
      </c>
      <c r="C82">
        <v>1.021857923</v>
      </c>
      <c r="D82">
        <v>1.04</v>
      </c>
      <c r="E82">
        <v>0.77</v>
      </c>
    </row>
    <row r="83" spans="1:5" x14ac:dyDescent="0.25">
      <c r="A83" t="s">
        <v>80</v>
      </c>
      <c r="B83" t="s">
        <v>369</v>
      </c>
      <c r="C83">
        <v>1.021857923</v>
      </c>
      <c r="D83">
        <v>0.66</v>
      </c>
      <c r="E83">
        <v>1.37</v>
      </c>
    </row>
    <row r="84" spans="1:5" x14ac:dyDescent="0.25">
      <c r="A84" t="s">
        <v>80</v>
      </c>
      <c r="B84" t="s">
        <v>91</v>
      </c>
      <c r="C84">
        <v>1.021857923</v>
      </c>
      <c r="D84">
        <v>0.71</v>
      </c>
      <c r="E84">
        <v>0.88</v>
      </c>
    </row>
    <row r="85" spans="1:5" x14ac:dyDescent="0.25">
      <c r="A85" t="s">
        <v>80</v>
      </c>
      <c r="B85" t="s">
        <v>96</v>
      </c>
      <c r="C85">
        <v>1.021857923</v>
      </c>
      <c r="D85">
        <v>0.77</v>
      </c>
      <c r="E85">
        <v>1.54</v>
      </c>
    </row>
    <row r="86" spans="1:5" x14ac:dyDescent="0.25">
      <c r="A86" t="s">
        <v>80</v>
      </c>
      <c r="B86" t="s">
        <v>86</v>
      </c>
      <c r="C86">
        <v>1.021857923</v>
      </c>
      <c r="D86">
        <v>0.36</v>
      </c>
      <c r="E86">
        <v>0.93</v>
      </c>
    </row>
    <row r="87" spans="1:5" x14ac:dyDescent="0.25">
      <c r="A87" t="s">
        <v>80</v>
      </c>
      <c r="B87" t="s">
        <v>81</v>
      </c>
      <c r="C87">
        <v>1.021857923</v>
      </c>
      <c r="D87">
        <v>0.93</v>
      </c>
      <c r="E87">
        <v>0.87</v>
      </c>
    </row>
    <row r="88" spans="1:5" x14ac:dyDescent="0.25">
      <c r="A88" t="s">
        <v>80</v>
      </c>
      <c r="B88" t="s">
        <v>94</v>
      </c>
      <c r="C88">
        <v>1.021857923</v>
      </c>
      <c r="D88">
        <v>0.82</v>
      </c>
      <c r="E88">
        <v>0.77</v>
      </c>
    </row>
    <row r="89" spans="1:5" x14ac:dyDescent="0.25">
      <c r="A89" t="s">
        <v>80</v>
      </c>
      <c r="B89" t="s">
        <v>90</v>
      </c>
      <c r="C89">
        <v>1.021857923</v>
      </c>
      <c r="D89">
        <v>1.1000000000000001</v>
      </c>
      <c r="E89">
        <v>0.82</v>
      </c>
    </row>
    <row r="90" spans="1:5" x14ac:dyDescent="0.25">
      <c r="A90" t="s">
        <v>80</v>
      </c>
      <c r="B90" t="s">
        <v>93</v>
      </c>
      <c r="C90">
        <v>1.021857923</v>
      </c>
      <c r="D90">
        <v>0.6</v>
      </c>
      <c r="E90">
        <v>0.93</v>
      </c>
    </row>
    <row r="91" spans="1:5" x14ac:dyDescent="0.25">
      <c r="A91" t="s">
        <v>80</v>
      </c>
      <c r="B91" t="s">
        <v>88</v>
      </c>
      <c r="C91">
        <v>1.021857923</v>
      </c>
      <c r="D91">
        <v>1.18</v>
      </c>
      <c r="E91">
        <v>1.34</v>
      </c>
    </row>
    <row r="92" spans="1:5" x14ac:dyDescent="0.25">
      <c r="A92" t="s">
        <v>80</v>
      </c>
      <c r="B92" t="s">
        <v>410</v>
      </c>
      <c r="C92">
        <v>1.021857923</v>
      </c>
      <c r="D92">
        <v>0.82</v>
      </c>
      <c r="E92">
        <v>1.06</v>
      </c>
    </row>
    <row r="93" spans="1:5" x14ac:dyDescent="0.25">
      <c r="A93" t="s">
        <v>80</v>
      </c>
      <c r="B93" t="s">
        <v>412</v>
      </c>
      <c r="C93">
        <v>1.021857923</v>
      </c>
      <c r="D93">
        <v>1.1000000000000001</v>
      </c>
      <c r="E93">
        <v>0.88</v>
      </c>
    </row>
    <row r="94" spans="1:5" x14ac:dyDescent="0.25">
      <c r="A94" t="s">
        <v>80</v>
      </c>
      <c r="B94" t="s">
        <v>92</v>
      </c>
      <c r="C94">
        <v>1.021857923</v>
      </c>
      <c r="D94">
        <v>0.71</v>
      </c>
      <c r="E94">
        <v>1.1000000000000001</v>
      </c>
    </row>
    <row r="95" spans="1:5" x14ac:dyDescent="0.25">
      <c r="A95" t="s">
        <v>80</v>
      </c>
      <c r="B95" t="s">
        <v>416</v>
      </c>
      <c r="C95">
        <v>1.021857923</v>
      </c>
      <c r="D95">
        <v>0.49</v>
      </c>
      <c r="E95">
        <v>1.26</v>
      </c>
    </row>
    <row r="96" spans="1:5" x14ac:dyDescent="0.25">
      <c r="A96" t="s">
        <v>80</v>
      </c>
      <c r="B96" t="s">
        <v>84</v>
      </c>
      <c r="C96">
        <v>1.021857923</v>
      </c>
      <c r="D96">
        <v>0.82</v>
      </c>
      <c r="E96">
        <v>0.77</v>
      </c>
    </row>
    <row r="97" spans="1:5" x14ac:dyDescent="0.25">
      <c r="A97" t="s">
        <v>80</v>
      </c>
      <c r="B97" t="s">
        <v>98</v>
      </c>
      <c r="C97">
        <v>1.021857923</v>
      </c>
      <c r="D97">
        <v>1.06</v>
      </c>
      <c r="E97">
        <v>0.76</v>
      </c>
    </row>
    <row r="98" spans="1:5" x14ac:dyDescent="0.25">
      <c r="A98" t="s">
        <v>80</v>
      </c>
      <c r="B98" t="s">
        <v>95</v>
      </c>
      <c r="C98">
        <v>1.021857923</v>
      </c>
      <c r="D98">
        <v>0.44</v>
      </c>
      <c r="E98">
        <v>0.49</v>
      </c>
    </row>
    <row r="99" spans="1:5" x14ac:dyDescent="0.25">
      <c r="A99" t="s">
        <v>80</v>
      </c>
      <c r="B99" t="s">
        <v>435</v>
      </c>
      <c r="C99">
        <v>1.021857923</v>
      </c>
      <c r="D99">
        <v>0.71</v>
      </c>
      <c r="E99">
        <v>1.75</v>
      </c>
    </row>
    <row r="100" spans="1:5" x14ac:dyDescent="0.25">
      <c r="A100" t="s">
        <v>99</v>
      </c>
      <c r="B100" t="s">
        <v>100</v>
      </c>
      <c r="C100">
        <v>1.2937685459999999</v>
      </c>
      <c r="D100">
        <v>0.7</v>
      </c>
      <c r="E100">
        <v>1.26</v>
      </c>
    </row>
    <row r="101" spans="1:5" x14ac:dyDescent="0.25">
      <c r="A101" t="s">
        <v>99</v>
      </c>
      <c r="B101" t="s">
        <v>102</v>
      </c>
      <c r="C101">
        <v>1.2937685459999999</v>
      </c>
      <c r="D101">
        <v>1.21</v>
      </c>
      <c r="E101">
        <v>1.03</v>
      </c>
    </row>
    <row r="102" spans="1:5" x14ac:dyDescent="0.25">
      <c r="A102" t="s">
        <v>99</v>
      </c>
      <c r="B102" t="s">
        <v>111</v>
      </c>
      <c r="C102">
        <v>1.2937685459999999</v>
      </c>
      <c r="D102">
        <v>0.8</v>
      </c>
      <c r="E102">
        <v>0.8</v>
      </c>
    </row>
    <row r="103" spans="1:5" x14ac:dyDescent="0.25">
      <c r="A103" t="s">
        <v>99</v>
      </c>
      <c r="B103" t="s">
        <v>104</v>
      </c>
      <c r="C103">
        <v>1.2937685459999999</v>
      </c>
      <c r="D103">
        <v>0.65</v>
      </c>
      <c r="E103">
        <v>1.25</v>
      </c>
    </row>
    <row r="104" spans="1:5" x14ac:dyDescent="0.25">
      <c r="A104" t="s">
        <v>99</v>
      </c>
      <c r="B104" t="s">
        <v>106</v>
      </c>
      <c r="C104">
        <v>1.2937685459999999</v>
      </c>
      <c r="D104">
        <v>0.8</v>
      </c>
      <c r="E104">
        <v>1.32</v>
      </c>
    </row>
    <row r="105" spans="1:5" x14ac:dyDescent="0.25">
      <c r="A105" t="s">
        <v>99</v>
      </c>
      <c r="B105" t="s">
        <v>105</v>
      </c>
      <c r="C105">
        <v>1.2937685459999999</v>
      </c>
      <c r="D105">
        <v>0.98</v>
      </c>
      <c r="E105">
        <v>0.7</v>
      </c>
    </row>
    <row r="106" spans="1:5" x14ac:dyDescent="0.25">
      <c r="A106" t="s">
        <v>99</v>
      </c>
      <c r="B106" t="s">
        <v>117</v>
      </c>
      <c r="C106">
        <v>1.2937685459999999</v>
      </c>
      <c r="D106">
        <v>0.75</v>
      </c>
      <c r="E106">
        <v>1.1499999999999999</v>
      </c>
    </row>
    <row r="107" spans="1:5" x14ac:dyDescent="0.25">
      <c r="A107" t="s">
        <v>99</v>
      </c>
      <c r="B107" t="s">
        <v>121</v>
      </c>
      <c r="C107">
        <v>1.2937685459999999</v>
      </c>
      <c r="D107">
        <v>1.1200000000000001</v>
      </c>
      <c r="E107">
        <v>1.06</v>
      </c>
    </row>
    <row r="108" spans="1:5" x14ac:dyDescent="0.25">
      <c r="A108" t="s">
        <v>99</v>
      </c>
      <c r="B108" t="s">
        <v>108</v>
      </c>
      <c r="C108">
        <v>1.2937685459999999</v>
      </c>
      <c r="D108">
        <v>0.69</v>
      </c>
      <c r="E108">
        <v>0.85</v>
      </c>
    </row>
    <row r="109" spans="1:5" x14ac:dyDescent="0.25">
      <c r="A109" t="s">
        <v>99</v>
      </c>
      <c r="B109" t="s">
        <v>103</v>
      </c>
      <c r="C109">
        <v>1.2937685459999999</v>
      </c>
      <c r="D109">
        <v>1.0900000000000001</v>
      </c>
      <c r="E109">
        <v>0.98</v>
      </c>
    </row>
    <row r="110" spans="1:5" x14ac:dyDescent="0.25">
      <c r="A110" t="s">
        <v>99</v>
      </c>
      <c r="B110" t="s">
        <v>110</v>
      </c>
      <c r="C110">
        <v>1.2937685459999999</v>
      </c>
      <c r="D110">
        <v>1.59</v>
      </c>
      <c r="E110">
        <v>0.89</v>
      </c>
    </row>
    <row r="111" spans="1:5" x14ac:dyDescent="0.25">
      <c r="A111" t="s">
        <v>99</v>
      </c>
      <c r="B111" t="s">
        <v>107</v>
      </c>
      <c r="C111">
        <v>1.2937685459999999</v>
      </c>
      <c r="D111">
        <v>0.95</v>
      </c>
      <c r="E111">
        <v>0.88</v>
      </c>
    </row>
    <row r="112" spans="1:5" x14ac:dyDescent="0.25">
      <c r="A112" t="s">
        <v>99</v>
      </c>
      <c r="B112" t="s">
        <v>395</v>
      </c>
      <c r="C112">
        <v>1.2937685459999999</v>
      </c>
      <c r="D112">
        <v>1.1200000000000001</v>
      </c>
      <c r="E112">
        <v>0.32</v>
      </c>
    </row>
    <row r="113" spans="1:5" x14ac:dyDescent="0.25">
      <c r="A113" t="s">
        <v>99</v>
      </c>
      <c r="B113" t="s">
        <v>115</v>
      </c>
      <c r="C113">
        <v>1.2937685459999999</v>
      </c>
      <c r="D113">
        <v>0.95</v>
      </c>
      <c r="E113">
        <v>0.9</v>
      </c>
    </row>
    <row r="114" spans="1:5" x14ac:dyDescent="0.25">
      <c r="A114" t="s">
        <v>99</v>
      </c>
      <c r="B114" t="s">
        <v>112</v>
      </c>
      <c r="C114">
        <v>1.2937685459999999</v>
      </c>
      <c r="D114">
        <v>0.75</v>
      </c>
      <c r="E114">
        <v>1.35</v>
      </c>
    </row>
    <row r="115" spans="1:5" x14ac:dyDescent="0.25">
      <c r="A115" t="s">
        <v>99</v>
      </c>
      <c r="B115" t="s">
        <v>113</v>
      </c>
      <c r="C115">
        <v>1.2937685459999999</v>
      </c>
      <c r="D115">
        <v>1.2</v>
      </c>
      <c r="E115">
        <v>1.1499999999999999</v>
      </c>
    </row>
    <row r="116" spans="1:5" x14ac:dyDescent="0.25">
      <c r="A116" t="s">
        <v>99</v>
      </c>
      <c r="B116" t="s">
        <v>114</v>
      </c>
      <c r="C116">
        <v>1.2937685459999999</v>
      </c>
      <c r="D116">
        <v>0.75</v>
      </c>
      <c r="E116">
        <v>0.8</v>
      </c>
    </row>
    <row r="117" spans="1:5" x14ac:dyDescent="0.25">
      <c r="A117" t="s">
        <v>99</v>
      </c>
      <c r="B117" t="s">
        <v>116</v>
      </c>
      <c r="C117">
        <v>1.2937685459999999</v>
      </c>
      <c r="D117">
        <v>0.85</v>
      </c>
      <c r="E117">
        <v>1.28</v>
      </c>
    </row>
    <row r="118" spans="1:5" x14ac:dyDescent="0.25">
      <c r="A118" t="s">
        <v>99</v>
      </c>
      <c r="B118" t="s">
        <v>109</v>
      </c>
      <c r="C118">
        <v>1.2937685459999999</v>
      </c>
      <c r="D118">
        <v>1.43</v>
      </c>
      <c r="E118">
        <v>0.68</v>
      </c>
    </row>
    <row r="119" spans="1:5" x14ac:dyDescent="0.25">
      <c r="A119" t="s">
        <v>99</v>
      </c>
      <c r="B119" t="s">
        <v>118</v>
      </c>
      <c r="C119">
        <v>1.2937685459999999</v>
      </c>
      <c r="D119">
        <v>1.28</v>
      </c>
      <c r="E119">
        <v>1.28</v>
      </c>
    </row>
    <row r="120" spans="1:5" x14ac:dyDescent="0.25">
      <c r="A120" t="s">
        <v>99</v>
      </c>
      <c r="B120" t="s">
        <v>417</v>
      </c>
      <c r="C120">
        <v>1.2937685459999999</v>
      </c>
      <c r="D120">
        <v>0.64</v>
      </c>
      <c r="E120">
        <v>0.75</v>
      </c>
    </row>
    <row r="121" spans="1:5" x14ac:dyDescent="0.25">
      <c r="A121" t="s">
        <v>99</v>
      </c>
      <c r="B121" t="s">
        <v>101</v>
      </c>
      <c r="C121">
        <v>1.2937685459999999</v>
      </c>
      <c r="D121">
        <v>1.28</v>
      </c>
      <c r="E121">
        <v>0.43</v>
      </c>
    </row>
    <row r="122" spans="1:5" x14ac:dyDescent="0.25">
      <c r="A122" t="s">
        <v>99</v>
      </c>
      <c r="B122" t="s">
        <v>120</v>
      </c>
      <c r="C122">
        <v>1.2937685459999999</v>
      </c>
      <c r="D122">
        <v>0.98</v>
      </c>
      <c r="E122">
        <v>1.72</v>
      </c>
    </row>
    <row r="123" spans="1:5" x14ac:dyDescent="0.25">
      <c r="A123" t="s">
        <v>99</v>
      </c>
      <c r="B123" t="s">
        <v>119</v>
      </c>
      <c r="C123">
        <v>1.2937685459999999</v>
      </c>
      <c r="D123">
        <v>0.75</v>
      </c>
      <c r="E123">
        <v>1.17</v>
      </c>
    </row>
    <row r="124" spans="1:5" x14ac:dyDescent="0.25">
      <c r="A124" t="s">
        <v>122</v>
      </c>
      <c r="B124" t="s">
        <v>123</v>
      </c>
      <c r="C124">
        <v>1.1726190480000001</v>
      </c>
      <c r="D124">
        <v>0.69</v>
      </c>
      <c r="E124">
        <v>1.0900000000000001</v>
      </c>
    </row>
    <row r="125" spans="1:5" x14ac:dyDescent="0.25">
      <c r="A125" t="s">
        <v>122</v>
      </c>
      <c r="B125" t="s">
        <v>125</v>
      </c>
      <c r="C125">
        <v>1.1726190480000001</v>
      </c>
      <c r="D125">
        <v>1.07</v>
      </c>
      <c r="E125">
        <v>1.17</v>
      </c>
    </row>
    <row r="126" spans="1:5" x14ac:dyDescent="0.25">
      <c r="A126" t="s">
        <v>122</v>
      </c>
      <c r="B126" t="s">
        <v>127</v>
      </c>
      <c r="C126">
        <v>1.1726190480000001</v>
      </c>
      <c r="D126">
        <v>0.91</v>
      </c>
      <c r="E126">
        <v>0.96</v>
      </c>
    </row>
    <row r="127" spans="1:5" x14ac:dyDescent="0.25">
      <c r="A127" t="s">
        <v>122</v>
      </c>
      <c r="B127" t="s">
        <v>130</v>
      </c>
      <c r="C127">
        <v>1.1726190480000001</v>
      </c>
      <c r="D127">
        <v>1.24</v>
      </c>
      <c r="E127">
        <v>0.8</v>
      </c>
    </row>
    <row r="128" spans="1:5" x14ac:dyDescent="0.25">
      <c r="A128" t="s">
        <v>122</v>
      </c>
      <c r="B128" t="s">
        <v>362</v>
      </c>
      <c r="C128">
        <v>1.1726190480000001</v>
      </c>
      <c r="D128">
        <v>0.56999999999999995</v>
      </c>
      <c r="E128">
        <v>0.63</v>
      </c>
    </row>
    <row r="129" spans="1:5" x14ac:dyDescent="0.25">
      <c r="A129" t="s">
        <v>122</v>
      </c>
      <c r="B129" t="s">
        <v>126</v>
      </c>
      <c r="C129">
        <v>1.1726190480000001</v>
      </c>
      <c r="D129">
        <v>0.91</v>
      </c>
      <c r="E129">
        <v>0.59</v>
      </c>
    </row>
    <row r="130" spans="1:5" x14ac:dyDescent="0.25">
      <c r="A130" t="s">
        <v>122</v>
      </c>
      <c r="B130" t="s">
        <v>129</v>
      </c>
      <c r="C130">
        <v>1.1726190480000001</v>
      </c>
      <c r="D130">
        <v>0.5</v>
      </c>
      <c r="E130">
        <v>1.1399999999999999</v>
      </c>
    </row>
    <row r="131" spans="1:5" x14ac:dyDescent="0.25">
      <c r="A131" t="s">
        <v>122</v>
      </c>
      <c r="B131" t="s">
        <v>128</v>
      </c>
      <c r="C131">
        <v>1.1726190480000001</v>
      </c>
      <c r="D131">
        <v>0.92</v>
      </c>
      <c r="E131">
        <v>1.1499999999999999</v>
      </c>
    </row>
    <row r="132" spans="1:5" x14ac:dyDescent="0.25">
      <c r="A132" t="s">
        <v>122</v>
      </c>
      <c r="B132" t="s">
        <v>136</v>
      </c>
      <c r="C132">
        <v>1.1726190480000001</v>
      </c>
      <c r="D132">
        <v>1.1499999999999999</v>
      </c>
      <c r="E132">
        <v>1.03</v>
      </c>
    </row>
    <row r="133" spans="1:5" x14ac:dyDescent="0.25">
      <c r="A133" t="s">
        <v>122</v>
      </c>
      <c r="B133" t="s">
        <v>131</v>
      </c>
      <c r="C133">
        <v>1.1726190480000001</v>
      </c>
      <c r="D133">
        <v>1.05</v>
      </c>
      <c r="E133">
        <v>0.65</v>
      </c>
    </row>
    <row r="134" spans="1:5" x14ac:dyDescent="0.25">
      <c r="A134" t="s">
        <v>122</v>
      </c>
      <c r="B134" t="s">
        <v>133</v>
      </c>
      <c r="C134">
        <v>1.1726190480000001</v>
      </c>
      <c r="D134">
        <v>0.59</v>
      </c>
      <c r="E134">
        <v>1.39</v>
      </c>
    </row>
    <row r="135" spans="1:5" x14ac:dyDescent="0.25">
      <c r="A135" t="s">
        <v>122</v>
      </c>
      <c r="B135" t="s">
        <v>135</v>
      </c>
      <c r="C135">
        <v>1.1726190480000001</v>
      </c>
      <c r="D135">
        <v>1.07</v>
      </c>
      <c r="E135">
        <v>1.03</v>
      </c>
    </row>
    <row r="136" spans="1:5" x14ac:dyDescent="0.25">
      <c r="A136" t="s">
        <v>122</v>
      </c>
      <c r="B136" t="s">
        <v>137</v>
      </c>
      <c r="C136">
        <v>1.1726190480000001</v>
      </c>
      <c r="D136">
        <v>0.75</v>
      </c>
      <c r="E136">
        <v>0.98</v>
      </c>
    </row>
    <row r="137" spans="1:5" x14ac:dyDescent="0.25">
      <c r="A137" t="s">
        <v>122</v>
      </c>
      <c r="B137" t="s">
        <v>401</v>
      </c>
      <c r="C137">
        <v>1.1726190480000001</v>
      </c>
      <c r="D137">
        <v>1.01</v>
      </c>
      <c r="E137">
        <v>0.85</v>
      </c>
    </row>
    <row r="138" spans="1:5" x14ac:dyDescent="0.25">
      <c r="A138" t="s">
        <v>122</v>
      </c>
      <c r="B138" t="s">
        <v>138</v>
      </c>
      <c r="C138">
        <v>1.1726190480000001</v>
      </c>
      <c r="D138">
        <v>1.03</v>
      </c>
      <c r="E138">
        <v>1.17</v>
      </c>
    </row>
    <row r="139" spans="1:5" x14ac:dyDescent="0.25">
      <c r="A139" t="s">
        <v>122</v>
      </c>
      <c r="B139" t="s">
        <v>139</v>
      </c>
      <c r="C139">
        <v>1.1726190480000001</v>
      </c>
      <c r="D139">
        <v>1.07</v>
      </c>
      <c r="E139">
        <v>0.91</v>
      </c>
    </row>
    <row r="140" spans="1:5" x14ac:dyDescent="0.25">
      <c r="A140" t="s">
        <v>122</v>
      </c>
      <c r="B140" t="s">
        <v>144</v>
      </c>
      <c r="C140">
        <v>1.1726190480000001</v>
      </c>
      <c r="D140">
        <v>1.33</v>
      </c>
      <c r="E140">
        <v>1.39</v>
      </c>
    </row>
    <row r="141" spans="1:5" x14ac:dyDescent="0.25">
      <c r="A141" t="s">
        <v>122</v>
      </c>
      <c r="B141" t="s">
        <v>132</v>
      </c>
      <c r="C141">
        <v>1.1726190480000001</v>
      </c>
      <c r="D141">
        <v>1</v>
      </c>
      <c r="E141">
        <v>1.29</v>
      </c>
    </row>
    <row r="142" spans="1:5" x14ac:dyDescent="0.25">
      <c r="A142" t="s">
        <v>122</v>
      </c>
      <c r="B142" t="s">
        <v>140</v>
      </c>
      <c r="C142">
        <v>1.1726190480000001</v>
      </c>
      <c r="D142">
        <v>0.69</v>
      </c>
      <c r="E142">
        <v>0.69</v>
      </c>
    </row>
    <row r="143" spans="1:5" x14ac:dyDescent="0.25">
      <c r="A143" t="s">
        <v>122</v>
      </c>
      <c r="B143" t="s">
        <v>124</v>
      </c>
      <c r="C143">
        <v>1.1726190480000001</v>
      </c>
      <c r="D143">
        <v>0.75</v>
      </c>
      <c r="E143">
        <v>0.92</v>
      </c>
    </row>
    <row r="144" spans="1:5" x14ac:dyDescent="0.25">
      <c r="A144" t="s">
        <v>122</v>
      </c>
      <c r="B144" t="s">
        <v>134</v>
      </c>
      <c r="C144">
        <v>1.1726190480000001</v>
      </c>
      <c r="D144">
        <v>0.27</v>
      </c>
      <c r="E144">
        <v>1.17</v>
      </c>
    </row>
    <row r="145" spans="1:5" x14ac:dyDescent="0.25">
      <c r="A145" t="s">
        <v>122</v>
      </c>
      <c r="B145" t="s">
        <v>141</v>
      </c>
      <c r="C145">
        <v>1.1726190480000001</v>
      </c>
      <c r="D145">
        <v>0.55000000000000004</v>
      </c>
      <c r="E145">
        <v>0.95</v>
      </c>
    </row>
    <row r="146" spans="1:5" x14ac:dyDescent="0.25">
      <c r="A146" t="s">
        <v>122</v>
      </c>
      <c r="B146" t="s">
        <v>142</v>
      </c>
      <c r="C146">
        <v>1.1726190480000001</v>
      </c>
      <c r="D146">
        <v>0.75</v>
      </c>
      <c r="E146">
        <v>0.92</v>
      </c>
    </row>
    <row r="147" spans="1:5" x14ac:dyDescent="0.25">
      <c r="A147" t="s">
        <v>122</v>
      </c>
      <c r="B147" t="s">
        <v>143</v>
      </c>
      <c r="C147">
        <v>1.1726190480000001</v>
      </c>
      <c r="D147">
        <v>1.0900000000000001</v>
      </c>
      <c r="E147">
        <v>1.0900000000000001</v>
      </c>
    </row>
    <row r="148" spans="1:5" x14ac:dyDescent="0.25">
      <c r="A148" t="s">
        <v>145</v>
      </c>
      <c r="B148" t="s">
        <v>347</v>
      </c>
      <c r="C148">
        <v>1.2406638999999999</v>
      </c>
      <c r="D148">
        <v>0.98</v>
      </c>
      <c r="E148">
        <v>0.98</v>
      </c>
    </row>
    <row r="149" spans="1:5" x14ac:dyDescent="0.25">
      <c r="A149" t="s">
        <v>145</v>
      </c>
      <c r="B149" t="s">
        <v>349</v>
      </c>
      <c r="C149">
        <v>1.2406638999999999</v>
      </c>
      <c r="D149">
        <v>0.84</v>
      </c>
      <c r="E149">
        <v>0.84</v>
      </c>
    </row>
    <row r="150" spans="1:5" x14ac:dyDescent="0.25">
      <c r="A150" t="s">
        <v>145</v>
      </c>
      <c r="B150" t="s">
        <v>355</v>
      </c>
      <c r="C150">
        <v>1.2406638999999999</v>
      </c>
      <c r="D150">
        <v>0.78</v>
      </c>
      <c r="E150">
        <v>2.17</v>
      </c>
    </row>
    <row r="151" spans="1:5" x14ac:dyDescent="0.25">
      <c r="A151" t="s">
        <v>145</v>
      </c>
      <c r="B151" t="s">
        <v>357</v>
      </c>
      <c r="C151">
        <v>1.2406638999999999</v>
      </c>
      <c r="D151">
        <v>0.96</v>
      </c>
      <c r="E151">
        <v>0.64</v>
      </c>
    </row>
    <row r="152" spans="1:5" x14ac:dyDescent="0.25">
      <c r="A152" t="s">
        <v>145</v>
      </c>
      <c r="B152" t="s">
        <v>360</v>
      </c>
      <c r="C152">
        <v>1.2406638999999999</v>
      </c>
      <c r="D152">
        <v>1.04</v>
      </c>
      <c r="E152">
        <v>0.61</v>
      </c>
    </row>
    <row r="153" spans="1:5" x14ac:dyDescent="0.25">
      <c r="A153" t="s">
        <v>145</v>
      </c>
      <c r="B153" t="s">
        <v>366</v>
      </c>
      <c r="C153">
        <v>1.2406638999999999</v>
      </c>
      <c r="D153">
        <v>0.9</v>
      </c>
      <c r="E153">
        <v>0.9</v>
      </c>
    </row>
    <row r="154" spans="1:5" x14ac:dyDescent="0.25">
      <c r="A154" t="s">
        <v>145</v>
      </c>
      <c r="B154" t="s">
        <v>371</v>
      </c>
      <c r="C154">
        <v>1.2406638999999999</v>
      </c>
      <c r="D154">
        <v>0.69</v>
      </c>
      <c r="E154">
        <v>1.1000000000000001</v>
      </c>
    </row>
    <row r="155" spans="1:5" x14ac:dyDescent="0.25">
      <c r="A155" t="s">
        <v>145</v>
      </c>
      <c r="B155" t="s">
        <v>149</v>
      </c>
      <c r="C155">
        <v>1.2406638999999999</v>
      </c>
      <c r="D155">
        <v>0.35</v>
      </c>
      <c r="E155">
        <v>1.97</v>
      </c>
    </row>
    <row r="156" spans="1:5" x14ac:dyDescent="0.25">
      <c r="A156" t="s">
        <v>145</v>
      </c>
      <c r="B156" t="s">
        <v>375</v>
      </c>
      <c r="C156">
        <v>1.2406638999999999</v>
      </c>
      <c r="D156">
        <v>1.23</v>
      </c>
      <c r="E156">
        <v>1.08</v>
      </c>
    </row>
    <row r="157" spans="1:5" x14ac:dyDescent="0.25">
      <c r="A157" t="s">
        <v>145</v>
      </c>
      <c r="B157" t="s">
        <v>388</v>
      </c>
      <c r="C157">
        <v>1.2406638999999999</v>
      </c>
      <c r="D157">
        <v>0.96</v>
      </c>
      <c r="E157">
        <v>0.85</v>
      </c>
    </row>
    <row r="158" spans="1:5" x14ac:dyDescent="0.25">
      <c r="A158" t="s">
        <v>145</v>
      </c>
      <c r="B158" t="s">
        <v>389</v>
      </c>
      <c r="C158">
        <v>1.2406638999999999</v>
      </c>
      <c r="D158">
        <v>0.85</v>
      </c>
      <c r="E158">
        <v>0.77</v>
      </c>
    </row>
    <row r="159" spans="1:5" x14ac:dyDescent="0.25">
      <c r="A159" t="s">
        <v>145</v>
      </c>
      <c r="B159" t="s">
        <v>391</v>
      </c>
      <c r="C159">
        <v>1.2406638999999999</v>
      </c>
      <c r="D159">
        <v>0.77</v>
      </c>
      <c r="E159">
        <v>1.62</v>
      </c>
    </row>
    <row r="160" spans="1:5" x14ac:dyDescent="0.25">
      <c r="A160" t="s">
        <v>145</v>
      </c>
      <c r="B160" t="s">
        <v>146</v>
      </c>
      <c r="C160">
        <v>1.2406638999999999</v>
      </c>
      <c r="D160">
        <v>0.82</v>
      </c>
      <c r="E160">
        <v>0.88</v>
      </c>
    </row>
    <row r="161" spans="1:5" x14ac:dyDescent="0.25">
      <c r="A161" t="s">
        <v>145</v>
      </c>
      <c r="B161" t="s">
        <v>404</v>
      </c>
      <c r="C161">
        <v>1.2406638999999999</v>
      </c>
      <c r="D161">
        <v>0.61</v>
      </c>
      <c r="E161">
        <v>0.43</v>
      </c>
    </row>
    <row r="162" spans="1:5" x14ac:dyDescent="0.25">
      <c r="A162" t="s">
        <v>145</v>
      </c>
      <c r="B162" t="s">
        <v>419</v>
      </c>
      <c r="C162">
        <v>1.2406638999999999</v>
      </c>
      <c r="D162">
        <v>0.64</v>
      </c>
      <c r="E162">
        <v>0.93</v>
      </c>
    </row>
    <row r="163" spans="1:5" x14ac:dyDescent="0.25">
      <c r="A163" t="s">
        <v>145</v>
      </c>
      <c r="B163" t="s">
        <v>423</v>
      </c>
      <c r="C163">
        <v>1.2406638999999999</v>
      </c>
      <c r="D163">
        <v>1.04</v>
      </c>
      <c r="E163">
        <v>0.75</v>
      </c>
    </row>
    <row r="164" spans="1:5" x14ac:dyDescent="0.25">
      <c r="A164" t="s">
        <v>145</v>
      </c>
      <c r="B164" t="s">
        <v>425</v>
      </c>
      <c r="C164">
        <v>1.2406638999999999</v>
      </c>
      <c r="D164">
        <v>0.85</v>
      </c>
      <c r="E164">
        <v>0.77</v>
      </c>
    </row>
    <row r="165" spans="1:5" x14ac:dyDescent="0.25">
      <c r="A165" t="s">
        <v>145</v>
      </c>
      <c r="B165" t="s">
        <v>427</v>
      </c>
      <c r="C165">
        <v>1.2406638999999999</v>
      </c>
      <c r="D165">
        <v>1.45</v>
      </c>
      <c r="E165">
        <v>0.69</v>
      </c>
    </row>
    <row r="166" spans="1:5" x14ac:dyDescent="0.25">
      <c r="A166" t="s">
        <v>145</v>
      </c>
      <c r="B166" t="s">
        <v>432</v>
      </c>
      <c r="C166">
        <v>1.2406638999999999</v>
      </c>
      <c r="D166">
        <v>0.52</v>
      </c>
      <c r="E166">
        <v>1.39</v>
      </c>
    </row>
    <row r="167" spans="1:5" x14ac:dyDescent="0.25">
      <c r="A167" t="s">
        <v>145</v>
      </c>
      <c r="B167" t="s">
        <v>433</v>
      </c>
      <c r="C167">
        <v>1.2406638999999999</v>
      </c>
      <c r="D167">
        <v>0.61</v>
      </c>
      <c r="E167">
        <v>0.69</v>
      </c>
    </row>
    <row r="168" spans="1:5" x14ac:dyDescent="0.25">
      <c r="A168" t="s">
        <v>145</v>
      </c>
      <c r="B168" t="s">
        <v>434</v>
      </c>
      <c r="C168">
        <v>1.2406638999999999</v>
      </c>
      <c r="D168">
        <v>0.83</v>
      </c>
      <c r="E168">
        <v>1.18</v>
      </c>
    </row>
    <row r="169" spans="1:5" x14ac:dyDescent="0.25">
      <c r="A169" t="s">
        <v>145</v>
      </c>
      <c r="B169" t="s">
        <v>148</v>
      </c>
      <c r="C169">
        <v>1.2406638999999999</v>
      </c>
      <c r="D169">
        <v>0.85</v>
      </c>
      <c r="E169">
        <v>1.07</v>
      </c>
    </row>
    <row r="170" spans="1:5" x14ac:dyDescent="0.25">
      <c r="A170" t="s">
        <v>145</v>
      </c>
      <c r="B170" t="s">
        <v>147</v>
      </c>
      <c r="C170">
        <v>1.2406638999999999</v>
      </c>
      <c r="D170">
        <v>0.93</v>
      </c>
      <c r="E170">
        <v>1.22</v>
      </c>
    </row>
    <row r="171" spans="1:5" x14ac:dyDescent="0.25">
      <c r="A171" t="s">
        <v>21</v>
      </c>
      <c r="B171" t="s">
        <v>152</v>
      </c>
      <c r="C171">
        <v>1.3410852710000001</v>
      </c>
      <c r="D171">
        <v>0.87</v>
      </c>
      <c r="E171">
        <v>1.18</v>
      </c>
    </row>
    <row r="172" spans="1:5" x14ac:dyDescent="0.25">
      <c r="A172" t="s">
        <v>21</v>
      </c>
      <c r="B172" t="s">
        <v>269</v>
      </c>
      <c r="C172">
        <v>1.3410852710000001</v>
      </c>
      <c r="D172">
        <v>0.83</v>
      </c>
      <c r="E172">
        <v>1.05</v>
      </c>
    </row>
    <row r="173" spans="1:5" x14ac:dyDescent="0.25">
      <c r="A173" t="s">
        <v>21</v>
      </c>
      <c r="B173" t="s">
        <v>264</v>
      </c>
      <c r="C173">
        <v>1.3410852710000001</v>
      </c>
      <c r="D173">
        <v>0.72</v>
      </c>
      <c r="E173">
        <v>1.27</v>
      </c>
    </row>
    <row r="174" spans="1:5" x14ac:dyDescent="0.25">
      <c r="A174" t="s">
        <v>21</v>
      </c>
      <c r="B174" t="s">
        <v>372</v>
      </c>
      <c r="C174">
        <v>1.3410852710000001</v>
      </c>
      <c r="D174">
        <v>0.77</v>
      </c>
      <c r="E174">
        <v>1.44</v>
      </c>
    </row>
    <row r="175" spans="1:5" x14ac:dyDescent="0.25">
      <c r="A175" t="s">
        <v>21</v>
      </c>
      <c r="B175" t="s">
        <v>267</v>
      </c>
      <c r="C175">
        <v>1.3410852710000001</v>
      </c>
      <c r="D175">
        <v>1</v>
      </c>
      <c r="E175">
        <v>0.94</v>
      </c>
    </row>
    <row r="176" spans="1:5" x14ac:dyDescent="0.25">
      <c r="A176" t="s">
        <v>21</v>
      </c>
      <c r="B176" t="s">
        <v>272</v>
      </c>
      <c r="C176">
        <v>1.3410852710000001</v>
      </c>
      <c r="D176">
        <v>1.38</v>
      </c>
      <c r="E176">
        <v>0.5</v>
      </c>
    </row>
    <row r="177" spans="1:5" x14ac:dyDescent="0.25">
      <c r="A177" t="s">
        <v>21</v>
      </c>
      <c r="B177" t="s">
        <v>397</v>
      </c>
      <c r="C177">
        <v>1.3410852710000001</v>
      </c>
      <c r="D177">
        <v>0.72</v>
      </c>
      <c r="E177">
        <v>1.44</v>
      </c>
    </row>
    <row r="178" spans="1:5" x14ac:dyDescent="0.25">
      <c r="A178" t="s">
        <v>21</v>
      </c>
      <c r="B178" t="s">
        <v>274</v>
      </c>
      <c r="C178">
        <v>1.3410852710000001</v>
      </c>
      <c r="D178">
        <v>1.44</v>
      </c>
      <c r="E178">
        <v>0.66</v>
      </c>
    </row>
    <row r="179" spans="1:5" x14ac:dyDescent="0.25">
      <c r="A179" t="s">
        <v>21</v>
      </c>
      <c r="B179" t="s">
        <v>150</v>
      </c>
      <c r="C179">
        <v>1.3410852710000001</v>
      </c>
      <c r="D179">
        <v>0.83</v>
      </c>
      <c r="E179">
        <v>0.72</v>
      </c>
    </row>
    <row r="180" spans="1:5" x14ac:dyDescent="0.25">
      <c r="A180" t="s">
        <v>21</v>
      </c>
      <c r="B180" t="s">
        <v>275</v>
      </c>
      <c r="C180">
        <v>1.3410852710000001</v>
      </c>
      <c r="D180">
        <v>0.83</v>
      </c>
      <c r="E180">
        <v>0.66</v>
      </c>
    </row>
    <row r="181" spans="1:5" x14ac:dyDescent="0.25">
      <c r="A181" t="s">
        <v>21</v>
      </c>
      <c r="B181" t="s">
        <v>23</v>
      </c>
      <c r="C181">
        <v>1.3410852710000001</v>
      </c>
      <c r="D181">
        <v>1.33</v>
      </c>
      <c r="E181">
        <v>1.1100000000000001</v>
      </c>
    </row>
    <row r="182" spans="1:5" x14ac:dyDescent="0.25">
      <c r="A182" t="s">
        <v>21</v>
      </c>
      <c r="B182" t="s">
        <v>22</v>
      </c>
      <c r="C182">
        <v>1.3410852710000001</v>
      </c>
      <c r="D182">
        <v>1.02</v>
      </c>
      <c r="E182">
        <v>1.08</v>
      </c>
    </row>
    <row r="183" spans="1:5" x14ac:dyDescent="0.25">
      <c r="A183" t="s">
        <v>21</v>
      </c>
      <c r="B183" t="s">
        <v>266</v>
      </c>
      <c r="C183">
        <v>1.3410852710000001</v>
      </c>
      <c r="D183">
        <v>0.72</v>
      </c>
      <c r="E183">
        <v>1.1599999999999999</v>
      </c>
    </row>
    <row r="184" spans="1:5" x14ac:dyDescent="0.25">
      <c r="A184" t="s">
        <v>21</v>
      </c>
      <c r="B184" t="s">
        <v>268</v>
      </c>
      <c r="C184">
        <v>1.3410852710000001</v>
      </c>
      <c r="D184">
        <v>0.94</v>
      </c>
      <c r="E184">
        <v>0.77</v>
      </c>
    </row>
    <row r="185" spans="1:5" x14ac:dyDescent="0.25">
      <c r="A185" t="s">
        <v>21</v>
      </c>
      <c r="B185" t="s">
        <v>151</v>
      </c>
      <c r="C185">
        <v>1.3410852710000001</v>
      </c>
      <c r="D185">
        <v>0.55000000000000004</v>
      </c>
      <c r="E185">
        <v>1.33</v>
      </c>
    </row>
    <row r="186" spans="1:5" x14ac:dyDescent="0.25">
      <c r="A186" t="s">
        <v>21</v>
      </c>
      <c r="B186" t="s">
        <v>153</v>
      </c>
      <c r="C186">
        <v>1.3410852710000001</v>
      </c>
      <c r="D186">
        <v>1.38</v>
      </c>
      <c r="E186">
        <v>0.54</v>
      </c>
    </row>
    <row r="187" spans="1:5" x14ac:dyDescent="0.25">
      <c r="A187" t="s">
        <v>21</v>
      </c>
      <c r="B187" t="s">
        <v>273</v>
      </c>
      <c r="C187">
        <v>1.3410852710000001</v>
      </c>
      <c r="D187">
        <v>1.08</v>
      </c>
      <c r="E187">
        <v>1.1299999999999999</v>
      </c>
    </row>
    <row r="188" spans="1:5" x14ac:dyDescent="0.25">
      <c r="A188" t="s">
        <v>21</v>
      </c>
      <c r="B188" t="s">
        <v>265</v>
      </c>
      <c r="C188">
        <v>1.3410852710000001</v>
      </c>
      <c r="D188">
        <v>1.02</v>
      </c>
      <c r="E188">
        <v>0.66</v>
      </c>
    </row>
    <row r="189" spans="1:5" x14ac:dyDescent="0.25">
      <c r="A189" t="s">
        <v>21</v>
      </c>
      <c r="B189" t="s">
        <v>271</v>
      </c>
      <c r="C189">
        <v>1.3410852710000001</v>
      </c>
      <c r="D189">
        <v>0.77</v>
      </c>
      <c r="E189">
        <v>1.05</v>
      </c>
    </row>
    <row r="190" spans="1:5" x14ac:dyDescent="0.25">
      <c r="A190" t="s">
        <v>21</v>
      </c>
      <c r="B190" t="s">
        <v>270</v>
      </c>
      <c r="C190">
        <v>1.3410852710000001</v>
      </c>
      <c r="D190">
        <v>1.1100000000000001</v>
      </c>
      <c r="E190">
        <v>1.27</v>
      </c>
    </row>
    <row r="191" spans="1:5" x14ac:dyDescent="0.25">
      <c r="A191" t="s">
        <v>154</v>
      </c>
      <c r="B191" t="s">
        <v>159</v>
      </c>
      <c r="C191">
        <v>1.0193050189999999</v>
      </c>
      <c r="D191">
        <v>0.64</v>
      </c>
      <c r="E191">
        <v>1.17</v>
      </c>
    </row>
    <row r="192" spans="1:5" x14ac:dyDescent="0.25">
      <c r="A192" t="s">
        <v>154</v>
      </c>
      <c r="B192" t="s">
        <v>161</v>
      </c>
      <c r="C192">
        <v>1.0193050189999999</v>
      </c>
      <c r="D192">
        <v>0.82</v>
      </c>
      <c r="E192">
        <v>0.87</v>
      </c>
    </row>
    <row r="193" spans="1:5" x14ac:dyDescent="0.25">
      <c r="A193" t="s">
        <v>154</v>
      </c>
      <c r="B193" t="s">
        <v>163</v>
      </c>
      <c r="C193">
        <v>1.0193050189999999</v>
      </c>
      <c r="D193">
        <v>0.93</v>
      </c>
      <c r="E193">
        <v>0.99</v>
      </c>
    </row>
    <row r="194" spans="1:5" x14ac:dyDescent="0.25">
      <c r="A194" t="s">
        <v>154</v>
      </c>
      <c r="B194" t="s">
        <v>160</v>
      </c>
      <c r="C194">
        <v>1.0193050189999999</v>
      </c>
      <c r="D194">
        <v>0.82</v>
      </c>
      <c r="E194">
        <v>1.1100000000000001</v>
      </c>
    </row>
    <row r="195" spans="1:5" x14ac:dyDescent="0.25">
      <c r="A195" t="s">
        <v>154</v>
      </c>
      <c r="B195" t="s">
        <v>165</v>
      </c>
      <c r="C195">
        <v>1.0193050189999999</v>
      </c>
      <c r="D195">
        <v>0.76</v>
      </c>
      <c r="E195">
        <v>1.39</v>
      </c>
    </row>
    <row r="196" spans="1:5" x14ac:dyDescent="0.25">
      <c r="A196" t="s">
        <v>154</v>
      </c>
      <c r="B196" t="s">
        <v>164</v>
      </c>
      <c r="C196">
        <v>1.0193050189999999</v>
      </c>
      <c r="D196">
        <v>0.47</v>
      </c>
      <c r="E196">
        <v>1.1100000000000001</v>
      </c>
    </row>
    <row r="197" spans="1:5" x14ac:dyDescent="0.25">
      <c r="A197" t="s">
        <v>154</v>
      </c>
      <c r="B197" t="s">
        <v>167</v>
      </c>
      <c r="C197">
        <v>1.0193050189999999</v>
      </c>
      <c r="D197">
        <v>0.82</v>
      </c>
      <c r="E197">
        <v>0.57999999999999996</v>
      </c>
    </row>
    <row r="198" spans="1:5" x14ac:dyDescent="0.25">
      <c r="A198" t="s">
        <v>154</v>
      </c>
      <c r="B198" t="s">
        <v>168</v>
      </c>
      <c r="C198">
        <v>1.0193050189999999</v>
      </c>
      <c r="D198">
        <v>0.41</v>
      </c>
      <c r="E198">
        <v>1.1100000000000001</v>
      </c>
    </row>
    <row r="199" spans="1:5" x14ac:dyDescent="0.25">
      <c r="A199" t="s">
        <v>154</v>
      </c>
      <c r="B199" t="s">
        <v>156</v>
      </c>
      <c r="C199">
        <v>1.0193050189999999</v>
      </c>
      <c r="D199">
        <v>0.6</v>
      </c>
      <c r="E199">
        <v>0.76</v>
      </c>
    </row>
    <row r="200" spans="1:5" x14ac:dyDescent="0.25">
      <c r="A200" t="s">
        <v>154</v>
      </c>
      <c r="B200" t="s">
        <v>169</v>
      </c>
      <c r="C200">
        <v>1.0193050189999999</v>
      </c>
      <c r="D200">
        <v>0.82</v>
      </c>
      <c r="E200">
        <v>1.1100000000000001</v>
      </c>
    </row>
    <row r="201" spans="1:5" x14ac:dyDescent="0.25">
      <c r="A201" t="s">
        <v>154</v>
      </c>
      <c r="B201" t="s">
        <v>162</v>
      </c>
      <c r="C201">
        <v>1.0193050189999999</v>
      </c>
      <c r="D201">
        <v>0.7</v>
      </c>
      <c r="E201">
        <v>0.99</v>
      </c>
    </row>
    <row r="202" spans="1:5" x14ac:dyDescent="0.25">
      <c r="A202" t="s">
        <v>154</v>
      </c>
      <c r="B202" t="s">
        <v>170</v>
      </c>
      <c r="C202">
        <v>1.0193050189999999</v>
      </c>
      <c r="D202">
        <v>0.64</v>
      </c>
      <c r="E202">
        <v>0.82</v>
      </c>
    </row>
    <row r="203" spans="1:5" x14ac:dyDescent="0.25">
      <c r="A203" t="s">
        <v>154</v>
      </c>
      <c r="B203" t="s">
        <v>166</v>
      </c>
      <c r="C203">
        <v>1.0193050189999999</v>
      </c>
      <c r="D203">
        <v>0.87</v>
      </c>
      <c r="E203">
        <v>1.51</v>
      </c>
    </row>
    <row r="204" spans="1:5" x14ac:dyDescent="0.25">
      <c r="A204" t="s">
        <v>154</v>
      </c>
      <c r="B204" t="s">
        <v>174</v>
      </c>
      <c r="C204">
        <v>1.0193050189999999</v>
      </c>
      <c r="D204">
        <v>0.87</v>
      </c>
      <c r="E204">
        <v>0.87</v>
      </c>
    </row>
    <row r="205" spans="1:5" x14ac:dyDescent="0.25">
      <c r="A205" t="s">
        <v>154</v>
      </c>
      <c r="B205" t="s">
        <v>172</v>
      </c>
      <c r="C205">
        <v>1.0193050189999999</v>
      </c>
      <c r="D205">
        <v>0.6</v>
      </c>
      <c r="E205">
        <v>1.3</v>
      </c>
    </row>
    <row r="206" spans="1:5" x14ac:dyDescent="0.25">
      <c r="A206" t="s">
        <v>154</v>
      </c>
      <c r="B206" t="s">
        <v>171</v>
      </c>
      <c r="C206">
        <v>1.0193050189999999</v>
      </c>
      <c r="D206">
        <v>0.69</v>
      </c>
      <c r="E206">
        <v>1.1399999999999999</v>
      </c>
    </row>
    <row r="207" spans="1:5" x14ac:dyDescent="0.25">
      <c r="A207" t="s">
        <v>154</v>
      </c>
      <c r="B207" t="s">
        <v>158</v>
      </c>
      <c r="C207">
        <v>1.0193050189999999</v>
      </c>
      <c r="D207">
        <v>0.87</v>
      </c>
      <c r="E207">
        <v>0.47</v>
      </c>
    </row>
    <row r="208" spans="1:5" x14ac:dyDescent="0.25">
      <c r="A208" t="s">
        <v>154</v>
      </c>
      <c r="B208" t="s">
        <v>155</v>
      </c>
      <c r="C208">
        <v>1.0193050189999999</v>
      </c>
      <c r="D208">
        <v>1.22</v>
      </c>
      <c r="E208">
        <v>0.87</v>
      </c>
    </row>
    <row r="209" spans="1:5" x14ac:dyDescent="0.25">
      <c r="A209" t="s">
        <v>154</v>
      </c>
      <c r="B209" t="s">
        <v>157</v>
      </c>
      <c r="C209">
        <v>1.0193050189999999</v>
      </c>
      <c r="D209">
        <v>0.93</v>
      </c>
      <c r="E209">
        <v>0.76</v>
      </c>
    </row>
    <row r="210" spans="1:5" x14ac:dyDescent="0.25">
      <c r="A210" t="s">
        <v>154</v>
      </c>
      <c r="B210" t="s">
        <v>173</v>
      </c>
      <c r="C210">
        <v>1.0193050189999999</v>
      </c>
      <c r="D210">
        <v>1.01</v>
      </c>
      <c r="E210">
        <v>1.1399999999999999</v>
      </c>
    </row>
    <row r="211" spans="1:5" x14ac:dyDescent="0.25">
      <c r="A211" t="s">
        <v>175</v>
      </c>
      <c r="B211" t="s">
        <v>284</v>
      </c>
      <c r="C211">
        <v>1.094339623</v>
      </c>
      <c r="D211">
        <v>1.45</v>
      </c>
      <c r="E211">
        <v>0.92</v>
      </c>
    </row>
    <row r="212" spans="1:5" x14ac:dyDescent="0.25">
      <c r="A212" t="s">
        <v>175</v>
      </c>
      <c r="B212" t="s">
        <v>179</v>
      </c>
      <c r="C212">
        <v>1.094339623</v>
      </c>
      <c r="D212">
        <v>0.77</v>
      </c>
      <c r="E212">
        <v>0.84</v>
      </c>
    </row>
    <row r="213" spans="1:5" x14ac:dyDescent="0.25">
      <c r="A213" t="s">
        <v>175</v>
      </c>
      <c r="B213" t="s">
        <v>282</v>
      </c>
      <c r="C213">
        <v>1.094339623</v>
      </c>
      <c r="D213">
        <v>1.1200000000000001</v>
      </c>
      <c r="E213">
        <v>0.49</v>
      </c>
    </row>
    <row r="214" spans="1:5" x14ac:dyDescent="0.25">
      <c r="A214" t="s">
        <v>175</v>
      </c>
      <c r="B214" t="s">
        <v>176</v>
      </c>
      <c r="C214">
        <v>1.094339623</v>
      </c>
      <c r="D214">
        <v>0.91</v>
      </c>
      <c r="E214">
        <v>0.98</v>
      </c>
    </row>
    <row r="215" spans="1:5" x14ac:dyDescent="0.25">
      <c r="A215" t="s">
        <v>175</v>
      </c>
      <c r="B215" t="s">
        <v>285</v>
      </c>
      <c r="C215">
        <v>1.094339623</v>
      </c>
      <c r="D215">
        <v>0.61</v>
      </c>
      <c r="E215">
        <v>1.1499999999999999</v>
      </c>
    </row>
    <row r="216" spans="1:5" x14ac:dyDescent="0.25">
      <c r="A216" t="s">
        <v>175</v>
      </c>
      <c r="B216" t="s">
        <v>277</v>
      </c>
      <c r="C216">
        <v>1.094339623</v>
      </c>
      <c r="D216">
        <v>0.99</v>
      </c>
      <c r="E216">
        <v>0.99</v>
      </c>
    </row>
    <row r="217" spans="1:5" x14ac:dyDescent="0.25">
      <c r="A217" t="s">
        <v>175</v>
      </c>
      <c r="B217" t="s">
        <v>281</v>
      </c>
      <c r="C217">
        <v>1.094339623</v>
      </c>
      <c r="D217">
        <v>0.31</v>
      </c>
      <c r="E217">
        <v>1.3</v>
      </c>
    </row>
    <row r="218" spans="1:5" x14ac:dyDescent="0.25">
      <c r="A218" t="s">
        <v>175</v>
      </c>
      <c r="B218" t="s">
        <v>178</v>
      </c>
      <c r="C218">
        <v>1.094339623</v>
      </c>
      <c r="D218">
        <v>0.54</v>
      </c>
      <c r="E218">
        <v>1.53</v>
      </c>
    </row>
    <row r="219" spans="1:5" x14ac:dyDescent="0.25">
      <c r="A219" t="s">
        <v>175</v>
      </c>
      <c r="B219" t="s">
        <v>278</v>
      </c>
      <c r="C219">
        <v>1.094339623</v>
      </c>
      <c r="D219">
        <v>0.69</v>
      </c>
      <c r="E219">
        <v>1.22</v>
      </c>
    </row>
    <row r="220" spans="1:5" x14ac:dyDescent="0.25">
      <c r="A220" t="s">
        <v>175</v>
      </c>
      <c r="B220" t="s">
        <v>276</v>
      </c>
      <c r="C220">
        <v>1.094339623</v>
      </c>
      <c r="D220">
        <v>1.84</v>
      </c>
      <c r="E220">
        <v>0.61</v>
      </c>
    </row>
    <row r="221" spans="1:5" x14ac:dyDescent="0.25">
      <c r="A221" t="s">
        <v>175</v>
      </c>
      <c r="B221" t="s">
        <v>279</v>
      </c>
      <c r="C221">
        <v>1.094339623</v>
      </c>
      <c r="D221">
        <v>1.3</v>
      </c>
      <c r="E221">
        <v>0.84</v>
      </c>
    </row>
    <row r="222" spans="1:5" x14ac:dyDescent="0.25">
      <c r="A222" t="s">
        <v>175</v>
      </c>
      <c r="B222" t="s">
        <v>283</v>
      </c>
      <c r="C222">
        <v>1.094339623</v>
      </c>
      <c r="D222">
        <v>1.05</v>
      </c>
      <c r="E222">
        <v>0.77</v>
      </c>
    </row>
    <row r="223" spans="1:5" x14ac:dyDescent="0.25">
      <c r="A223" t="s">
        <v>175</v>
      </c>
      <c r="B223" t="s">
        <v>177</v>
      </c>
      <c r="C223">
        <v>1.094339623</v>
      </c>
      <c r="D223">
        <v>0.15</v>
      </c>
      <c r="E223">
        <v>1.1499999999999999</v>
      </c>
    </row>
    <row r="224" spans="1:5" x14ac:dyDescent="0.25">
      <c r="A224" t="s">
        <v>175</v>
      </c>
      <c r="B224" t="s">
        <v>280</v>
      </c>
      <c r="C224">
        <v>1.094339623</v>
      </c>
      <c r="D224">
        <v>1.1200000000000001</v>
      </c>
      <c r="E224">
        <v>1.26</v>
      </c>
    </row>
    <row r="225" spans="1:5" x14ac:dyDescent="0.25">
      <c r="A225" t="s">
        <v>24</v>
      </c>
      <c r="B225" t="s">
        <v>292</v>
      </c>
      <c r="C225">
        <v>1.406113537</v>
      </c>
      <c r="D225">
        <v>1.32</v>
      </c>
      <c r="E225">
        <v>0.74</v>
      </c>
    </row>
    <row r="226" spans="1:5" x14ac:dyDescent="0.25">
      <c r="A226" t="s">
        <v>24</v>
      </c>
      <c r="B226" t="s">
        <v>289</v>
      </c>
      <c r="C226">
        <v>1.406113537</v>
      </c>
      <c r="D226">
        <v>0.74</v>
      </c>
      <c r="E226">
        <v>1.2</v>
      </c>
    </row>
    <row r="227" spans="1:5" x14ac:dyDescent="0.25">
      <c r="A227" t="s">
        <v>24</v>
      </c>
      <c r="B227" t="s">
        <v>180</v>
      </c>
      <c r="C227">
        <v>1.406113537</v>
      </c>
      <c r="D227">
        <v>0.57999999999999996</v>
      </c>
      <c r="E227">
        <v>0.89</v>
      </c>
    </row>
    <row r="228" spans="1:5" x14ac:dyDescent="0.25">
      <c r="A228" t="s">
        <v>24</v>
      </c>
      <c r="B228" t="s">
        <v>326</v>
      </c>
      <c r="C228">
        <v>1.406113537</v>
      </c>
      <c r="D228">
        <v>0.63</v>
      </c>
      <c r="E228">
        <v>1.1399999999999999</v>
      </c>
    </row>
    <row r="229" spans="1:5" x14ac:dyDescent="0.25">
      <c r="A229" t="s">
        <v>24</v>
      </c>
      <c r="B229" t="s">
        <v>288</v>
      </c>
      <c r="C229">
        <v>1.406113537</v>
      </c>
      <c r="D229">
        <v>0.47</v>
      </c>
      <c r="E229">
        <v>1.73</v>
      </c>
    </row>
    <row r="230" spans="1:5" x14ac:dyDescent="0.25">
      <c r="A230" t="s">
        <v>24</v>
      </c>
      <c r="B230" t="s">
        <v>287</v>
      </c>
      <c r="C230">
        <v>1.406113537</v>
      </c>
      <c r="D230">
        <v>0.63</v>
      </c>
      <c r="E230">
        <v>1.37</v>
      </c>
    </row>
    <row r="231" spans="1:5" x14ac:dyDescent="0.25">
      <c r="A231" t="s">
        <v>24</v>
      </c>
      <c r="B231" t="s">
        <v>293</v>
      </c>
      <c r="C231">
        <v>1.406113537</v>
      </c>
      <c r="D231">
        <v>0.46</v>
      </c>
      <c r="E231">
        <v>0.8</v>
      </c>
    </row>
    <row r="232" spans="1:5" x14ac:dyDescent="0.25">
      <c r="A232" t="s">
        <v>24</v>
      </c>
      <c r="B232" t="s">
        <v>294</v>
      </c>
      <c r="C232">
        <v>1.406113537</v>
      </c>
      <c r="D232">
        <v>1.31</v>
      </c>
      <c r="E232">
        <v>0.52</v>
      </c>
    </row>
    <row r="233" spans="1:5" x14ac:dyDescent="0.25">
      <c r="A233" t="s">
        <v>24</v>
      </c>
      <c r="B233" t="s">
        <v>295</v>
      </c>
      <c r="C233">
        <v>1.406113537</v>
      </c>
      <c r="D233">
        <v>1.2</v>
      </c>
      <c r="E233">
        <v>0.63</v>
      </c>
    </row>
    <row r="234" spans="1:5" x14ac:dyDescent="0.25">
      <c r="A234" t="s">
        <v>24</v>
      </c>
      <c r="B234" t="s">
        <v>25</v>
      </c>
      <c r="C234">
        <v>1.406113537</v>
      </c>
      <c r="D234">
        <v>1.1399999999999999</v>
      </c>
      <c r="E234">
        <v>0.92</v>
      </c>
    </row>
    <row r="235" spans="1:5" x14ac:dyDescent="0.25">
      <c r="A235" t="s">
        <v>24</v>
      </c>
      <c r="B235" t="s">
        <v>327</v>
      </c>
      <c r="C235">
        <v>1.406113537</v>
      </c>
      <c r="D235">
        <v>1.2</v>
      </c>
      <c r="E235">
        <v>0.56999999999999995</v>
      </c>
    </row>
    <row r="236" spans="1:5" x14ac:dyDescent="0.25">
      <c r="A236" t="s">
        <v>24</v>
      </c>
      <c r="B236" t="s">
        <v>286</v>
      </c>
      <c r="C236">
        <v>1.406113537</v>
      </c>
      <c r="D236">
        <v>1.0900000000000001</v>
      </c>
      <c r="E236">
        <v>0.86</v>
      </c>
    </row>
    <row r="237" spans="1:5" x14ac:dyDescent="0.25">
      <c r="A237" t="s">
        <v>24</v>
      </c>
      <c r="B237" t="s">
        <v>291</v>
      </c>
      <c r="C237">
        <v>1.406113537</v>
      </c>
      <c r="D237">
        <v>0.69</v>
      </c>
      <c r="E237">
        <v>1.43</v>
      </c>
    </row>
    <row r="238" spans="1:5" x14ac:dyDescent="0.25">
      <c r="A238" t="s">
        <v>24</v>
      </c>
      <c r="B238" t="s">
        <v>26</v>
      </c>
      <c r="C238">
        <v>1.406113537</v>
      </c>
      <c r="D238">
        <v>0.92</v>
      </c>
      <c r="E238">
        <v>1.0900000000000001</v>
      </c>
    </row>
    <row r="239" spans="1:5" x14ac:dyDescent="0.25">
      <c r="A239" t="s">
        <v>24</v>
      </c>
      <c r="B239" t="s">
        <v>184</v>
      </c>
      <c r="C239">
        <v>1.406113537</v>
      </c>
      <c r="D239">
        <v>0.73</v>
      </c>
      <c r="E239">
        <v>0.89</v>
      </c>
    </row>
    <row r="240" spans="1:5" x14ac:dyDescent="0.25">
      <c r="A240" t="s">
        <v>24</v>
      </c>
      <c r="B240" t="s">
        <v>290</v>
      </c>
      <c r="C240">
        <v>1.406113537</v>
      </c>
      <c r="D240">
        <v>1.1499999999999999</v>
      </c>
      <c r="E240">
        <v>1</v>
      </c>
    </row>
    <row r="241" spans="1:5" x14ac:dyDescent="0.25">
      <c r="A241" t="s">
        <v>24</v>
      </c>
      <c r="B241" t="s">
        <v>183</v>
      </c>
      <c r="C241">
        <v>1.406113537</v>
      </c>
      <c r="D241">
        <v>0.94</v>
      </c>
      <c r="E241">
        <v>1.1499999999999999</v>
      </c>
    </row>
    <row r="242" spans="1:5" x14ac:dyDescent="0.25">
      <c r="A242" t="s">
        <v>24</v>
      </c>
      <c r="B242" t="s">
        <v>182</v>
      </c>
      <c r="C242">
        <v>1.406113537</v>
      </c>
      <c r="D242">
        <v>1</v>
      </c>
      <c r="E242">
        <v>1.1499999999999999</v>
      </c>
    </row>
    <row r="243" spans="1:5" x14ac:dyDescent="0.25">
      <c r="A243" t="s">
        <v>24</v>
      </c>
      <c r="B243" t="s">
        <v>185</v>
      </c>
      <c r="C243">
        <v>1.406113537</v>
      </c>
      <c r="D243">
        <v>0.84</v>
      </c>
      <c r="E243">
        <v>1.1000000000000001</v>
      </c>
    </row>
    <row r="244" spans="1:5" x14ac:dyDescent="0.25">
      <c r="A244" t="s">
        <v>24</v>
      </c>
      <c r="B244" t="s">
        <v>181</v>
      </c>
      <c r="C244">
        <v>1.406113537</v>
      </c>
      <c r="D244">
        <v>0.68</v>
      </c>
      <c r="E244">
        <v>0.79</v>
      </c>
    </row>
    <row r="245" spans="1:5" x14ac:dyDescent="0.25">
      <c r="A245" t="s">
        <v>27</v>
      </c>
      <c r="B245" t="s">
        <v>187</v>
      </c>
      <c r="C245">
        <v>1.129166667</v>
      </c>
      <c r="D245">
        <v>0.65</v>
      </c>
      <c r="E245">
        <v>1.1599999999999999</v>
      </c>
    </row>
    <row r="246" spans="1:5" x14ac:dyDescent="0.25">
      <c r="A246" t="s">
        <v>27</v>
      </c>
      <c r="B246" t="s">
        <v>191</v>
      </c>
      <c r="C246">
        <v>1.129166667</v>
      </c>
      <c r="D246">
        <v>0.91</v>
      </c>
      <c r="E246">
        <v>1.27</v>
      </c>
    </row>
    <row r="247" spans="1:5" x14ac:dyDescent="0.25">
      <c r="A247" t="s">
        <v>27</v>
      </c>
      <c r="B247" t="s">
        <v>28</v>
      </c>
      <c r="C247">
        <v>1.129166667</v>
      </c>
      <c r="D247">
        <v>0.77</v>
      </c>
      <c r="E247">
        <v>0.65</v>
      </c>
    </row>
    <row r="248" spans="1:5" x14ac:dyDescent="0.25">
      <c r="A248" t="s">
        <v>27</v>
      </c>
      <c r="B248" t="s">
        <v>186</v>
      </c>
      <c r="C248">
        <v>1.129166667</v>
      </c>
      <c r="D248">
        <v>1.1599999999999999</v>
      </c>
      <c r="E248">
        <v>0.9</v>
      </c>
    </row>
    <row r="249" spans="1:5" x14ac:dyDescent="0.25">
      <c r="A249" t="s">
        <v>27</v>
      </c>
      <c r="B249" t="s">
        <v>189</v>
      </c>
      <c r="C249">
        <v>1.129166667</v>
      </c>
      <c r="D249">
        <v>0.84</v>
      </c>
      <c r="E249">
        <v>0.77</v>
      </c>
    </row>
    <row r="250" spans="1:5" x14ac:dyDescent="0.25">
      <c r="A250" t="s">
        <v>27</v>
      </c>
      <c r="B250" t="s">
        <v>297</v>
      </c>
      <c r="C250">
        <v>1.129166667</v>
      </c>
      <c r="D250">
        <v>0.84</v>
      </c>
      <c r="E250">
        <v>0.97</v>
      </c>
    </row>
    <row r="251" spans="1:5" x14ac:dyDescent="0.25">
      <c r="A251" t="s">
        <v>27</v>
      </c>
      <c r="B251" t="s">
        <v>298</v>
      </c>
      <c r="C251">
        <v>1.129166667</v>
      </c>
      <c r="D251">
        <v>1.31</v>
      </c>
      <c r="E251">
        <v>0.83</v>
      </c>
    </row>
    <row r="252" spans="1:5" x14ac:dyDescent="0.25">
      <c r="A252" t="s">
        <v>27</v>
      </c>
      <c r="B252" t="s">
        <v>31</v>
      </c>
      <c r="C252">
        <v>1.129166667</v>
      </c>
      <c r="D252">
        <v>0.97</v>
      </c>
      <c r="E252">
        <v>0.84</v>
      </c>
    </row>
    <row r="253" spans="1:5" x14ac:dyDescent="0.25">
      <c r="A253" t="s">
        <v>27</v>
      </c>
      <c r="B253" t="s">
        <v>195</v>
      </c>
      <c r="C253">
        <v>1.129166667</v>
      </c>
      <c r="D253">
        <v>1.2</v>
      </c>
      <c r="E253">
        <v>0.84</v>
      </c>
    </row>
    <row r="254" spans="1:5" x14ac:dyDescent="0.25">
      <c r="A254" t="s">
        <v>27</v>
      </c>
      <c r="B254" t="s">
        <v>188</v>
      </c>
      <c r="C254">
        <v>1.129166667</v>
      </c>
      <c r="D254">
        <v>0.89</v>
      </c>
      <c r="E254">
        <v>0.66</v>
      </c>
    </row>
    <row r="255" spans="1:5" x14ac:dyDescent="0.25">
      <c r="A255" t="s">
        <v>27</v>
      </c>
      <c r="B255" t="s">
        <v>296</v>
      </c>
      <c r="C255">
        <v>1.129166667</v>
      </c>
      <c r="D255">
        <v>0.52</v>
      </c>
      <c r="E255">
        <v>1.42</v>
      </c>
    </row>
    <row r="256" spans="1:5" x14ac:dyDescent="0.25">
      <c r="A256" t="s">
        <v>27</v>
      </c>
      <c r="B256" t="s">
        <v>190</v>
      </c>
      <c r="C256">
        <v>1.129166667</v>
      </c>
      <c r="D256">
        <v>1.23</v>
      </c>
      <c r="E256">
        <v>1.55</v>
      </c>
    </row>
    <row r="257" spans="1:5" x14ac:dyDescent="0.25">
      <c r="A257" t="s">
        <v>27</v>
      </c>
      <c r="B257" t="s">
        <v>192</v>
      </c>
      <c r="C257">
        <v>1.129166667</v>
      </c>
      <c r="D257">
        <v>0.71</v>
      </c>
      <c r="E257">
        <v>0.45</v>
      </c>
    </row>
    <row r="258" spans="1:5" x14ac:dyDescent="0.25">
      <c r="A258" t="s">
        <v>27</v>
      </c>
      <c r="B258" t="s">
        <v>329</v>
      </c>
      <c r="C258">
        <v>1.129166667</v>
      </c>
      <c r="D258">
        <v>0.57999999999999996</v>
      </c>
      <c r="E258">
        <v>1.42</v>
      </c>
    </row>
    <row r="259" spans="1:5" x14ac:dyDescent="0.25">
      <c r="A259" t="s">
        <v>27</v>
      </c>
      <c r="B259" t="s">
        <v>194</v>
      </c>
      <c r="C259">
        <v>1.129166667</v>
      </c>
      <c r="D259">
        <v>0.77</v>
      </c>
      <c r="E259">
        <v>1.1000000000000001</v>
      </c>
    </row>
    <row r="260" spans="1:5" x14ac:dyDescent="0.25">
      <c r="A260" t="s">
        <v>27</v>
      </c>
      <c r="B260" t="s">
        <v>299</v>
      </c>
      <c r="C260">
        <v>1.129166667</v>
      </c>
      <c r="D260">
        <v>0.71</v>
      </c>
      <c r="E260">
        <v>1.1599999999999999</v>
      </c>
    </row>
    <row r="261" spans="1:5" x14ac:dyDescent="0.25">
      <c r="A261" t="s">
        <v>27</v>
      </c>
      <c r="B261" t="s">
        <v>328</v>
      </c>
      <c r="C261">
        <v>1.129166667</v>
      </c>
      <c r="D261">
        <v>0.77</v>
      </c>
      <c r="E261">
        <v>0.9</v>
      </c>
    </row>
    <row r="262" spans="1:5" x14ac:dyDescent="0.25">
      <c r="A262" t="s">
        <v>27</v>
      </c>
      <c r="B262" t="s">
        <v>193</v>
      </c>
      <c r="C262">
        <v>1.129166667</v>
      </c>
      <c r="D262">
        <v>0.9</v>
      </c>
      <c r="E262">
        <v>0.71</v>
      </c>
    </row>
    <row r="263" spans="1:5" x14ac:dyDescent="0.25">
      <c r="A263" t="s">
        <v>27</v>
      </c>
      <c r="B263" t="s">
        <v>30</v>
      </c>
      <c r="C263">
        <v>1.129166667</v>
      </c>
      <c r="D263">
        <v>1.1000000000000001</v>
      </c>
      <c r="E263">
        <v>1.1599999999999999</v>
      </c>
    </row>
    <row r="264" spans="1:5" x14ac:dyDescent="0.25">
      <c r="A264" t="s">
        <v>27</v>
      </c>
      <c r="B264" t="s">
        <v>29</v>
      </c>
      <c r="C264">
        <v>1.129166667</v>
      </c>
      <c r="D264">
        <v>0.65</v>
      </c>
      <c r="E264">
        <v>1.29</v>
      </c>
    </row>
    <row r="265" spans="1:5" x14ac:dyDescent="0.25">
      <c r="A265" t="s">
        <v>196</v>
      </c>
      <c r="B265" t="s">
        <v>205</v>
      </c>
      <c r="C265">
        <v>1.492610837</v>
      </c>
      <c r="D265">
        <v>1.6</v>
      </c>
      <c r="E265">
        <v>0.93</v>
      </c>
    </row>
    <row r="266" spans="1:5" x14ac:dyDescent="0.25">
      <c r="A266" t="s">
        <v>196</v>
      </c>
      <c r="B266" t="s">
        <v>306</v>
      </c>
      <c r="C266">
        <v>1.492610837</v>
      </c>
      <c r="D266">
        <v>2.08</v>
      </c>
      <c r="E266">
        <v>0.34</v>
      </c>
    </row>
    <row r="267" spans="1:5" x14ac:dyDescent="0.25">
      <c r="A267" t="s">
        <v>196</v>
      </c>
      <c r="B267" t="s">
        <v>206</v>
      </c>
      <c r="C267">
        <v>1.492610837</v>
      </c>
      <c r="D267">
        <v>0.45</v>
      </c>
      <c r="E267">
        <v>1.46</v>
      </c>
    </row>
    <row r="268" spans="1:5" x14ac:dyDescent="0.25">
      <c r="A268" t="s">
        <v>196</v>
      </c>
      <c r="B268" t="s">
        <v>197</v>
      </c>
      <c r="C268">
        <v>1.492610837</v>
      </c>
      <c r="D268">
        <v>0.23</v>
      </c>
      <c r="E268">
        <v>1.1299999999999999</v>
      </c>
    </row>
    <row r="269" spans="1:5" x14ac:dyDescent="0.25">
      <c r="A269" t="s">
        <v>196</v>
      </c>
      <c r="B269" t="s">
        <v>307</v>
      </c>
      <c r="C269">
        <v>1.492610837</v>
      </c>
      <c r="D269">
        <v>1.18</v>
      </c>
      <c r="E269">
        <v>0.73</v>
      </c>
    </row>
    <row r="270" spans="1:5" x14ac:dyDescent="0.25">
      <c r="A270" t="s">
        <v>196</v>
      </c>
      <c r="B270" t="s">
        <v>204</v>
      </c>
      <c r="C270">
        <v>1.492610837</v>
      </c>
      <c r="D270">
        <v>0.9</v>
      </c>
      <c r="E270">
        <v>1.01</v>
      </c>
    </row>
    <row r="271" spans="1:5" x14ac:dyDescent="0.25">
      <c r="A271" t="s">
        <v>196</v>
      </c>
      <c r="B271" t="s">
        <v>302</v>
      </c>
      <c r="C271">
        <v>1.492610837</v>
      </c>
      <c r="D271">
        <v>0.9</v>
      </c>
      <c r="E271">
        <v>0.9</v>
      </c>
    </row>
    <row r="272" spans="1:5" x14ac:dyDescent="0.25">
      <c r="A272" t="s">
        <v>196</v>
      </c>
      <c r="B272" t="s">
        <v>305</v>
      </c>
      <c r="C272">
        <v>1.492610837</v>
      </c>
      <c r="D272">
        <v>0.72</v>
      </c>
      <c r="E272">
        <v>0.98</v>
      </c>
    </row>
    <row r="273" spans="1:5" x14ac:dyDescent="0.25">
      <c r="A273" t="s">
        <v>196</v>
      </c>
      <c r="B273" t="s">
        <v>202</v>
      </c>
      <c r="C273">
        <v>1.492610837</v>
      </c>
      <c r="D273">
        <v>0.46</v>
      </c>
      <c r="E273">
        <v>1.24</v>
      </c>
    </row>
    <row r="274" spans="1:5" x14ac:dyDescent="0.25">
      <c r="A274" t="s">
        <v>196</v>
      </c>
      <c r="B274" t="s">
        <v>200</v>
      </c>
      <c r="C274">
        <v>1.492610837</v>
      </c>
      <c r="D274">
        <v>1.39</v>
      </c>
      <c r="E274">
        <v>0.93</v>
      </c>
    </row>
    <row r="275" spans="1:5" x14ac:dyDescent="0.25">
      <c r="A275" t="s">
        <v>196</v>
      </c>
      <c r="B275" t="s">
        <v>199</v>
      </c>
      <c r="C275">
        <v>1.492610837</v>
      </c>
      <c r="D275">
        <v>0.68</v>
      </c>
      <c r="E275">
        <v>0.84</v>
      </c>
    </row>
    <row r="276" spans="1:5" x14ac:dyDescent="0.25">
      <c r="A276" t="s">
        <v>196</v>
      </c>
      <c r="B276" t="s">
        <v>303</v>
      </c>
      <c r="C276">
        <v>1.492610837</v>
      </c>
      <c r="D276">
        <v>1.18</v>
      </c>
      <c r="E276">
        <v>0.73</v>
      </c>
    </row>
    <row r="277" spans="1:5" x14ac:dyDescent="0.25">
      <c r="A277" t="s">
        <v>196</v>
      </c>
      <c r="B277" t="s">
        <v>201</v>
      </c>
      <c r="C277">
        <v>1.492610837</v>
      </c>
      <c r="D277">
        <v>0.93</v>
      </c>
      <c r="E277">
        <v>0.74</v>
      </c>
    </row>
    <row r="278" spans="1:5" x14ac:dyDescent="0.25">
      <c r="A278" t="s">
        <v>196</v>
      </c>
      <c r="B278" t="s">
        <v>304</v>
      </c>
      <c r="C278">
        <v>1.492610837</v>
      </c>
      <c r="D278">
        <v>1.1299999999999999</v>
      </c>
      <c r="E278">
        <v>1.35</v>
      </c>
    </row>
    <row r="279" spans="1:5" x14ac:dyDescent="0.25">
      <c r="A279" t="s">
        <v>196</v>
      </c>
      <c r="B279" t="s">
        <v>198</v>
      </c>
      <c r="C279">
        <v>1.492610837</v>
      </c>
      <c r="D279">
        <v>0.93</v>
      </c>
      <c r="E279">
        <v>0.93</v>
      </c>
    </row>
    <row r="280" spans="1:5" x14ac:dyDescent="0.25">
      <c r="A280" t="s">
        <v>196</v>
      </c>
      <c r="B280" t="s">
        <v>300</v>
      </c>
      <c r="C280">
        <v>1.492610837</v>
      </c>
      <c r="D280">
        <v>0.45</v>
      </c>
      <c r="E280">
        <v>1.01</v>
      </c>
    </row>
    <row r="281" spans="1:5" x14ac:dyDescent="0.25">
      <c r="A281" t="s">
        <v>196</v>
      </c>
      <c r="B281" t="s">
        <v>301</v>
      </c>
      <c r="C281">
        <v>1.492610837</v>
      </c>
      <c r="D281">
        <v>0.51</v>
      </c>
      <c r="E281">
        <v>1.46</v>
      </c>
    </row>
    <row r="282" spans="1:5" x14ac:dyDescent="0.25">
      <c r="A282" t="s">
        <v>196</v>
      </c>
      <c r="B282" t="s">
        <v>203</v>
      </c>
      <c r="C282">
        <v>1.492610837</v>
      </c>
      <c r="D282">
        <v>0.88</v>
      </c>
      <c r="E282">
        <v>1.24</v>
      </c>
    </row>
    <row r="283" spans="1:5" x14ac:dyDescent="0.25">
      <c r="A283" t="s">
        <v>32</v>
      </c>
      <c r="B283" t="s">
        <v>331</v>
      </c>
      <c r="C283">
        <v>1.127777778</v>
      </c>
      <c r="D283">
        <v>0.09</v>
      </c>
      <c r="E283">
        <v>0.53</v>
      </c>
    </row>
    <row r="284" spans="1:5" x14ac:dyDescent="0.25">
      <c r="A284" t="s">
        <v>32</v>
      </c>
      <c r="B284" t="s">
        <v>36</v>
      </c>
      <c r="C284">
        <v>1.127777778</v>
      </c>
      <c r="D284">
        <v>1.2</v>
      </c>
      <c r="E284">
        <v>0.72</v>
      </c>
    </row>
    <row r="285" spans="1:5" x14ac:dyDescent="0.25">
      <c r="A285" t="s">
        <v>32</v>
      </c>
      <c r="B285" t="s">
        <v>212</v>
      </c>
      <c r="C285">
        <v>1.127777778</v>
      </c>
      <c r="D285">
        <v>1.04</v>
      </c>
      <c r="E285">
        <v>1.28</v>
      </c>
    </row>
    <row r="286" spans="1:5" x14ac:dyDescent="0.25">
      <c r="A286" t="s">
        <v>32</v>
      </c>
      <c r="B286" t="s">
        <v>311</v>
      </c>
      <c r="C286">
        <v>1.127777778</v>
      </c>
      <c r="D286">
        <v>0.72</v>
      </c>
      <c r="E286">
        <v>1.04</v>
      </c>
    </row>
    <row r="287" spans="1:5" x14ac:dyDescent="0.25">
      <c r="A287" t="s">
        <v>32</v>
      </c>
      <c r="B287" t="s">
        <v>210</v>
      </c>
      <c r="C287">
        <v>1.127777778</v>
      </c>
      <c r="D287">
        <v>0.71</v>
      </c>
      <c r="E287">
        <v>1.42</v>
      </c>
    </row>
    <row r="288" spans="1:5" x14ac:dyDescent="0.25">
      <c r="A288" t="s">
        <v>32</v>
      </c>
      <c r="B288" t="s">
        <v>312</v>
      </c>
      <c r="C288">
        <v>1.127777778</v>
      </c>
      <c r="D288">
        <v>0.64</v>
      </c>
      <c r="E288">
        <v>1.28</v>
      </c>
    </row>
    <row r="289" spans="1:5" x14ac:dyDescent="0.25">
      <c r="A289" t="s">
        <v>32</v>
      </c>
      <c r="B289" t="s">
        <v>209</v>
      </c>
      <c r="C289">
        <v>1.127777778</v>
      </c>
      <c r="D289">
        <v>1.1200000000000001</v>
      </c>
      <c r="E289">
        <v>0.48</v>
      </c>
    </row>
    <row r="290" spans="1:5" x14ac:dyDescent="0.25">
      <c r="A290" t="s">
        <v>32</v>
      </c>
      <c r="B290" t="s">
        <v>313</v>
      </c>
      <c r="C290">
        <v>1.127777778</v>
      </c>
      <c r="D290">
        <v>0.96</v>
      </c>
      <c r="E290">
        <v>1.28</v>
      </c>
    </row>
    <row r="291" spans="1:5" x14ac:dyDescent="0.25">
      <c r="A291" t="s">
        <v>32</v>
      </c>
      <c r="B291" t="s">
        <v>309</v>
      </c>
      <c r="C291">
        <v>1.127777778</v>
      </c>
      <c r="D291">
        <v>0.48</v>
      </c>
      <c r="E291">
        <v>0.88</v>
      </c>
    </row>
    <row r="292" spans="1:5" x14ac:dyDescent="0.25">
      <c r="A292" t="s">
        <v>32</v>
      </c>
      <c r="B292" t="s">
        <v>308</v>
      </c>
      <c r="C292">
        <v>1.127777778</v>
      </c>
      <c r="D292">
        <v>0.48</v>
      </c>
      <c r="E292">
        <v>0.88</v>
      </c>
    </row>
    <row r="293" spans="1:5" x14ac:dyDescent="0.25">
      <c r="A293" t="s">
        <v>32</v>
      </c>
      <c r="B293" t="s">
        <v>207</v>
      </c>
      <c r="C293">
        <v>1.127777778</v>
      </c>
      <c r="D293">
        <v>0.96</v>
      </c>
      <c r="E293">
        <v>0.72</v>
      </c>
    </row>
    <row r="294" spans="1:5" x14ac:dyDescent="0.25">
      <c r="A294" t="s">
        <v>32</v>
      </c>
      <c r="B294" t="s">
        <v>330</v>
      </c>
      <c r="C294">
        <v>1.127777778</v>
      </c>
      <c r="D294">
        <v>0.51</v>
      </c>
      <c r="E294">
        <v>1.31</v>
      </c>
    </row>
    <row r="295" spans="1:5" x14ac:dyDescent="0.25">
      <c r="A295" t="s">
        <v>32</v>
      </c>
      <c r="B295" t="s">
        <v>35</v>
      </c>
      <c r="C295">
        <v>1.127777778</v>
      </c>
      <c r="D295">
        <v>1.76</v>
      </c>
      <c r="E295">
        <v>0.88</v>
      </c>
    </row>
    <row r="296" spans="1:5" x14ac:dyDescent="0.25">
      <c r="A296" t="s">
        <v>32</v>
      </c>
      <c r="B296" t="s">
        <v>34</v>
      </c>
      <c r="C296">
        <v>1.127777778</v>
      </c>
      <c r="D296">
        <v>0.56000000000000005</v>
      </c>
      <c r="E296">
        <v>1.04</v>
      </c>
    </row>
    <row r="297" spans="1:5" x14ac:dyDescent="0.25">
      <c r="A297" t="s">
        <v>32</v>
      </c>
      <c r="B297" t="s">
        <v>310</v>
      </c>
      <c r="C297">
        <v>1.127777778</v>
      </c>
      <c r="D297">
        <v>0.95</v>
      </c>
      <c r="E297">
        <v>0.87</v>
      </c>
    </row>
    <row r="298" spans="1:5" x14ac:dyDescent="0.25">
      <c r="A298" t="s">
        <v>32</v>
      </c>
      <c r="B298" t="s">
        <v>208</v>
      </c>
      <c r="C298">
        <v>1.127777778</v>
      </c>
      <c r="D298">
        <v>1.52</v>
      </c>
      <c r="E298">
        <v>0.96</v>
      </c>
    </row>
    <row r="299" spans="1:5" x14ac:dyDescent="0.25">
      <c r="A299" t="s">
        <v>32</v>
      </c>
      <c r="B299" t="s">
        <v>33</v>
      </c>
      <c r="C299">
        <v>1.127777778</v>
      </c>
      <c r="D299">
        <v>1.76</v>
      </c>
      <c r="E299">
        <v>0.4</v>
      </c>
    </row>
    <row r="300" spans="1:5" x14ac:dyDescent="0.25">
      <c r="A300" t="s">
        <v>32</v>
      </c>
      <c r="B300" t="s">
        <v>211</v>
      </c>
      <c r="C300">
        <v>1.127777778</v>
      </c>
      <c r="D300">
        <v>0.72</v>
      </c>
      <c r="E300">
        <v>2</v>
      </c>
    </row>
    <row r="301" spans="1:5" x14ac:dyDescent="0.25">
      <c r="A301" t="s">
        <v>213</v>
      </c>
      <c r="B301" t="s">
        <v>221</v>
      </c>
      <c r="C301">
        <v>1.209039548</v>
      </c>
      <c r="D301">
        <v>0.56999999999999995</v>
      </c>
      <c r="E301">
        <v>0.75</v>
      </c>
    </row>
    <row r="302" spans="1:5" x14ac:dyDescent="0.25">
      <c r="A302" t="s">
        <v>213</v>
      </c>
      <c r="B302" t="s">
        <v>214</v>
      </c>
      <c r="C302">
        <v>1.209039548</v>
      </c>
      <c r="D302">
        <v>1.88</v>
      </c>
      <c r="E302">
        <v>0.7</v>
      </c>
    </row>
    <row r="303" spans="1:5" x14ac:dyDescent="0.25">
      <c r="A303" t="s">
        <v>213</v>
      </c>
      <c r="B303" t="s">
        <v>217</v>
      </c>
      <c r="C303">
        <v>1.209039548</v>
      </c>
      <c r="D303">
        <v>0.48</v>
      </c>
      <c r="E303">
        <v>1.18</v>
      </c>
    </row>
    <row r="304" spans="1:5" x14ac:dyDescent="0.25">
      <c r="A304" t="s">
        <v>213</v>
      </c>
      <c r="B304" t="s">
        <v>216</v>
      </c>
      <c r="C304">
        <v>1.209039548</v>
      </c>
      <c r="D304">
        <v>0.91</v>
      </c>
      <c r="E304">
        <v>1.77</v>
      </c>
    </row>
    <row r="305" spans="1:5" x14ac:dyDescent="0.25">
      <c r="A305" t="s">
        <v>213</v>
      </c>
      <c r="B305" t="s">
        <v>218</v>
      </c>
      <c r="C305">
        <v>1.209039548</v>
      </c>
      <c r="D305">
        <v>1.26</v>
      </c>
      <c r="E305">
        <v>0.52</v>
      </c>
    </row>
    <row r="306" spans="1:5" x14ac:dyDescent="0.25">
      <c r="A306" t="s">
        <v>213</v>
      </c>
      <c r="B306" t="s">
        <v>219</v>
      </c>
      <c r="C306">
        <v>1.209039548</v>
      </c>
      <c r="D306">
        <v>0.45</v>
      </c>
      <c r="E306">
        <v>1.1100000000000001</v>
      </c>
    </row>
    <row r="307" spans="1:5" x14ac:dyDescent="0.25">
      <c r="A307" t="s">
        <v>213</v>
      </c>
      <c r="B307" t="s">
        <v>215</v>
      </c>
      <c r="C307">
        <v>1.209039548</v>
      </c>
      <c r="D307">
        <v>1.07</v>
      </c>
      <c r="E307">
        <v>0.97</v>
      </c>
    </row>
    <row r="308" spans="1:5" x14ac:dyDescent="0.25">
      <c r="A308" t="s">
        <v>213</v>
      </c>
      <c r="B308" t="s">
        <v>314</v>
      </c>
      <c r="C308">
        <v>1.209039548</v>
      </c>
      <c r="D308">
        <v>0.75</v>
      </c>
      <c r="E308">
        <v>1.03</v>
      </c>
    </row>
    <row r="309" spans="1:5" x14ac:dyDescent="0.25">
      <c r="A309" t="s">
        <v>213</v>
      </c>
      <c r="B309" t="s">
        <v>315</v>
      </c>
      <c r="C309">
        <v>1.209039548</v>
      </c>
      <c r="D309">
        <v>1.56</v>
      </c>
      <c r="E309">
        <v>0.38</v>
      </c>
    </row>
    <row r="310" spans="1:5" x14ac:dyDescent="0.25">
      <c r="A310" t="s">
        <v>213</v>
      </c>
      <c r="B310" t="s">
        <v>220</v>
      </c>
      <c r="C310">
        <v>1.209039548</v>
      </c>
      <c r="D310">
        <v>0.56999999999999995</v>
      </c>
      <c r="E310">
        <v>1.49</v>
      </c>
    </row>
    <row r="311" spans="1:5" x14ac:dyDescent="0.25">
      <c r="A311" t="s">
        <v>213</v>
      </c>
      <c r="B311" t="s">
        <v>222</v>
      </c>
      <c r="C311">
        <v>1.209039548</v>
      </c>
      <c r="D311">
        <v>1.26</v>
      </c>
      <c r="E311">
        <v>1.31</v>
      </c>
    </row>
    <row r="312" spans="1:5" x14ac:dyDescent="0.25">
      <c r="A312" t="s">
        <v>213</v>
      </c>
      <c r="B312" t="s">
        <v>223</v>
      </c>
      <c r="C312">
        <v>1.209039548</v>
      </c>
      <c r="D312">
        <v>0.86</v>
      </c>
      <c r="E312">
        <v>0.75</v>
      </c>
    </row>
    <row r="313" spans="1:5" x14ac:dyDescent="0.25">
      <c r="A313" t="s">
        <v>37</v>
      </c>
      <c r="B313" t="s">
        <v>224</v>
      </c>
      <c r="C313">
        <v>1.307692308</v>
      </c>
      <c r="D313">
        <v>0.34</v>
      </c>
      <c r="E313">
        <v>1.27</v>
      </c>
    </row>
    <row r="314" spans="1:5" x14ac:dyDescent="0.25">
      <c r="A314" t="s">
        <v>37</v>
      </c>
      <c r="B314" t="s">
        <v>229</v>
      </c>
      <c r="C314">
        <v>1.307692308</v>
      </c>
      <c r="D314">
        <v>0.44</v>
      </c>
      <c r="E314">
        <v>1.03</v>
      </c>
    </row>
    <row r="315" spans="1:5" x14ac:dyDescent="0.25">
      <c r="A315" t="s">
        <v>37</v>
      </c>
      <c r="B315" t="s">
        <v>227</v>
      </c>
      <c r="C315">
        <v>1.307692308</v>
      </c>
      <c r="D315">
        <v>0.93</v>
      </c>
      <c r="E315">
        <v>1.18</v>
      </c>
    </row>
    <row r="316" spans="1:5" x14ac:dyDescent="0.25">
      <c r="A316" t="s">
        <v>37</v>
      </c>
      <c r="B316" t="s">
        <v>226</v>
      </c>
      <c r="C316">
        <v>1.307692308</v>
      </c>
      <c r="D316">
        <v>1.01</v>
      </c>
      <c r="E316">
        <v>1.52</v>
      </c>
    </row>
    <row r="317" spans="1:5" x14ac:dyDescent="0.25">
      <c r="A317" t="s">
        <v>37</v>
      </c>
      <c r="B317" t="s">
        <v>39</v>
      </c>
      <c r="C317">
        <v>1.307692308</v>
      </c>
      <c r="D317">
        <v>0.74</v>
      </c>
      <c r="E317">
        <v>0.74</v>
      </c>
    </row>
    <row r="318" spans="1:5" x14ac:dyDescent="0.25">
      <c r="A318" t="s">
        <v>37</v>
      </c>
      <c r="B318" t="s">
        <v>225</v>
      </c>
      <c r="C318">
        <v>1.307692308</v>
      </c>
      <c r="D318">
        <v>1.03</v>
      </c>
      <c r="E318">
        <v>0.52</v>
      </c>
    </row>
    <row r="319" spans="1:5" x14ac:dyDescent="0.25">
      <c r="A319" t="s">
        <v>37</v>
      </c>
      <c r="B319" t="s">
        <v>231</v>
      </c>
      <c r="C319">
        <v>1.307692308</v>
      </c>
      <c r="D319">
        <v>0.93</v>
      </c>
      <c r="E319">
        <v>0.84</v>
      </c>
    </row>
    <row r="320" spans="1:5" x14ac:dyDescent="0.25">
      <c r="A320" t="s">
        <v>37</v>
      </c>
      <c r="B320" t="s">
        <v>38</v>
      </c>
      <c r="C320">
        <v>1.307692308</v>
      </c>
      <c r="D320">
        <v>0.44</v>
      </c>
      <c r="E320">
        <v>0.89</v>
      </c>
    </row>
    <row r="321" spans="1:5" x14ac:dyDescent="0.25">
      <c r="A321" t="s">
        <v>37</v>
      </c>
      <c r="B321" t="s">
        <v>228</v>
      </c>
      <c r="C321">
        <v>1.307692308</v>
      </c>
      <c r="D321">
        <v>0.79</v>
      </c>
      <c r="E321">
        <v>1.18</v>
      </c>
    </row>
    <row r="322" spans="1:5" x14ac:dyDescent="0.25">
      <c r="A322" t="s">
        <v>37</v>
      </c>
      <c r="B322" t="s">
        <v>230</v>
      </c>
      <c r="C322">
        <v>1.307692308</v>
      </c>
      <c r="D322">
        <v>1.05</v>
      </c>
      <c r="E322">
        <v>0.92</v>
      </c>
    </row>
    <row r="323" spans="1:5" x14ac:dyDescent="0.25">
      <c r="A323" t="s">
        <v>337</v>
      </c>
      <c r="B323" t="s">
        <v>338</v>
      </c>
      <c r="C323">
        <v>1.1000000000000001</v>
      </c>
      <c r="D323">
        <v>1.41</v>
      </c>
      <c r="E323">
        <v>1.0900000000000001</v>
      </c>
    </row>
    <row r="324" spans="1:5" x14ac:dyDescent="0.25">
      <c r="A324" t="s">
        <v>337</v>
      </c>
      <c r="B324" t="s">
        <v>367</v>
      </c>
      <c r="C324">
        <v>1.1000000000000001</v>
      </c>
      <c r="D324">
        <v>0.78</v>
      </c>
      <c r="E324">
        <v>2.08</v>
      </c>
    </row>
    <row r="325" spans="1:5" x14ac:dyDescent="0.25">
      <c r="A325" t="s">
        <v>337</v>
      </c>
      <c r="B325" t="s">
        <v>368</v>
      </c>
      <c r="C325">
        <v>1.1000000000000001</v>
      </c>
      <c r="D325">
        <v>0.62</v>
      </c>
      <c r="E325">
        <v>0.47</v>
      </c>
    </row>
    <row r="326" spans="1:5" x14ac:dyDescent="0.25">
      <c r="A326" t="s">
        <v>337</v>
      </c>
      <c r="B326" t="s">
        <v>373</v>
      </c>
      <c r="C326">
        <v>1.1000000000000001</v>
      </c>
      <c r="D326">
        <v>0.39</v>
      </c>
      <c r="E326">
        <v>0.91</v>
      </c>
    </row>
    <row r="327" spans="1:5" x14ac:dyDescent="0.25">
      <c r="A327" t="s">
        <v>337</v>
      </c>
      <c r="B327" t="s">
        <v>374</v>
      </c>
      <c r="C327">
        <v>1.1000000000000001</v>
      </c>
      <c r="D327">
        <v>0.39</v>
      </c>
      <c r="E327">
        <v>1.76</v>
      </c>
    </row>
    <row r="328" spans="1:5" x14ac:dyDescent="0.25">
      <c r="A328" t="s">
        <v>337</v>
      </c>
      <c r="B328" t="s">
        <v>382</v>
      </c>
      <c r="C328">
        <v>1.1000000000000001</v>
      </c>
      <c r="D328">
        <v>1.87</v>
      </c>
      <c r="E328">
        <v>0.78</v>
      </c>
    </row>
    <row r="329" spans="1:5" x14ac:dyDescent="0.25">
      <c r="A329" t="s">
        <v>337</v>
      </c>
      <c r="B329" t="s">
        <v>383</v>
      </c>
      <c r="C329">
        <v>1.1000000000000001</v>
      </c>
      <c r="D329">
        <v>0.31</v>
      </c>
      <c r="E329">
        <v>0.94</v>
      </c>
    </row>
    <row r="330" spans="1:5" x14ac:dyDescent="0.25">
      <c r="A330" t="s">
        <v>337</v>
      </c>
      <c r="B330" t="s">
        <v>403</v>
      </c>
      <c r="C330">
        <v>1.1000000000000001</v>
      </c>
      <c r="D330">
        <v>1.43</v>
      </c>
      <c r="E330">
        <v>1.17</v>
      </c>
    </row>
    <row r="331" spans="1:5" x14ac:dyDescent="0.25">
      <c r="A331" t="s">
        <v>337</v>
      </c>
      <c r="B331" t="s">
        <v>407</v>
      </c>
      <c r="C331">
        <v>1.1000000000000001</v>
      </c>
      <c r="D331">
        <v>0.47</v>
      </c>
      <c r="E331">
        <v>0.31</v>
      </c>
    </row>
    <row r="332" spans="1:5" x14ac:dyDescent="0.25">
      <c r="A332" t="s">
        <v>337</v>
      </c>
      <c r="B332" t="s">
        <v>408</v>
      </c>
      <c r="C332">
        <v>1.1000000000000001</v>
      </c>
      <c r="D332">
        <v>0.78</v>
      </c>
      <c r="E332">
        <v>1.04</v>
      </c>
    </row>
    <row r="333" spans="1:5" x14ac:dyDescent="0.25">
      <c r="A333" t="s">
        <v>344</v>
      </c>
      <c r="B333" t="s">
        <v>345</v>
      </c>
      <c r="C333">
        <v>1.511111111</v>
      </c>
      <c r="D333">
        <v>0.85</v>
      </c>
      <c r="E333">
        <v>2.2200000000000002</v>
      </c>
    </row>
    <row r="334" spans="1:5" x14ac:dyDescent="0.25">
      <c r="A334" t="s">
        <v>344</v>
      </c>
      <c r="B334" t="s">
        <v>350</v>
      </c>
      <c r="C334">
        <v>1.511111111</v>
      </c>
      <c r="D334">
        <v>0.56999999999999995</v>
      </c>
      <c r="E334">
        <v>0.56999999999999995</v>
      </c>
    </row>
    <row r="335" spans="1:5" x14ac:dyDescent="0.25">
      <c r="A335" t="s">
        <v>344</v>
      </c>
      <c r="B335" t="s">
        <v>358</v>
      </c>
      <c r="C335">
        <v>1.511111111</v>
      </c>
      <c r="D335">
        <v>0.41</v>
      </c>
      <c r="E335">
        <v>1.36</v>
      </c>
    </row>
    <row r="336" spans="1:5" x14ac:dyDescent="0.25">
      <c r="A336" t="s">
        <v>344</v>
      </c>
      <c r="B336" t="s">
        <v>370</v>
      </c>
      <c r="C336">
        <v>1.511111111</v>
      </c>
      <c r="D336">
        <v>0.51</v>
      </c>
      <c r="E336">
        <v>1.36</v>
      </c>
    </row>
    <row r="337" spans="1:5" x14ac:dyDescent="0.25">
      <c r="A337" t="s">
        <v>344</v>
      </c>
      <c r="B337" t="s">
        <v>376</v>
      </c>
      <c r="C337">
        <v>1.511111111</v>
      </c>
      <c r="D337">
        <v>2.0499999999999998</v>
      </c>
      <c r="E337">
        <v>1.02</v>
      </c>
    </row>
    <row r="338" spans="1:5" x14ac:dyDescent="0.25">
      <c r="A338" t="s">
        <v>344</v>
      </c>
      <c r="B338" t="s">
        <v>379</v>
      </c>
      <c r="C338">
        <v>1.511111111</v>
      </c>
      <c r="D338">
        <v>1.19</v>
      </c>
      <c r="E338">
        <v>1.02</v>
      </c>
    </row>
    <row r="339" spans="1:5" x14ac:dyDescent="0.25">
      <c r="A339" t="s">
        <v>344</v>
      </c>
      <c r="B339" t="s">
        <v>411</v>
      </c>
      <c r="C339">
        <v>1.511111111</v>
      </c>
      <c r="D339">
        <v>0.95</v>
      </c>
      <c r="E339">
        <v>0.14000000000000001</v>
      </c>
    </row>
    <row r="340" spans="1:5" x14ac:dyDescent="0.25">
      <c r="A340" t="s">
        <v>344</v>
      </c>
      <c r="B340" t="s">
        <v>421</v>
      </c>
      <c r="C340">
        <v>1.511111111</v>
      </c>
      <c r="D340">
        <v>0.85</v>
      </c>
      <c r="E340">
        <v>1.19</v>
      </c>
    </row>
    <row r="341" spans="1:5" x14ac:dyDescent="0.25">
      <c r="A341" t="s">
        <v>344</v>
      </c>
      <c r="B341" t="s">
        <v>422</v>
      </c>
      <c r="C341">
        <v>1.511111111</v>
      </c>
      <c r="D341">
        <v>1.77</v>
      </c>
      <c r="E341">
        <v>0.82</v>
      </c>
    </row>
    <row r="342" spans="1:5" x14ac:dyDescent="0.25">
      <c r="A342" t="s">
        <v>344</v>
      </c>
      <c r="B342" t="s">
        <v>424</v>
      </c>
      <c r="C342">
        <v>1.511111111</v>
      </c>
      <c r="D342">
        <v>1.36</v>
      </c>
      <c r="E342">
        <v>0.68</v>
      </c>
    </row>
    <row r="343" spans="1:5" x14ac:dyDescent="0.25">
      <c r="A343" t="s">
        <v>340</v>
      </c>
      <c r="B343" t="s">
        <v>341</v>
      </c>
      <c r="C343">
        <v>1.1434599160000001</v>
      </c>
      <c r="D343">
        <v>0.61</v>
      </c>
      <c r="E343">
        <v>1.41</v>
      </c>
    </row>
    <row r="344" spans="1:5" x14ac:dyDescent="0.25">
      <c r="A344" t="s">
        <v>340</v>
      </c>
      <c r="B344" t="s">
        <v>352</v>
      </c>
      <c r="C344">
        <v>1.1434599160000001</v>
      </c>
      <c r="D344">
        <v>0.87</v>
      </c>
      <c r="E344">
        <v>1.07</v>
      </c>
    </row>
    <row r="345" spans="1:5" x14ac:dyDescent="0.25">
      <c r="A345" t="s">
        <v>340</v>
      </c>
      <c r="B345" t="s">
        <v>353</v>
      </c>
      <c r="C345">
        <v>1.1434599160000001</v>
      </c>
      <c r="D345">
        <v>1.27</v>
      </c>
      <c r="E345">
        <v>0.6</v>
      </c>
    </row>
    <row r="346" spans="1:5" x14ac:dyDescent="0.25">
      <c r="A346" t="s">
        <v>340</v>
      </c>
      <c r="B346" t="s">
        <v>354</v>
      </c>
      <c r="C346">
        <v>1.1434599160000001</v>
      </c>
      <c r="D346">
        <v>1.4</v>
      </c>
      <c r="E346">
        <v>0.6</v>
      </c>
    </row>
    <row r="347" spans="1:5" x14ac:dyDescent="0.25">
      <c r="A347" t="s">
        <v>340</v>
      </c>
      <c r="B347" t="s">
        <v>356</v>
      </c>
      <c r="C347">
        <v>1.1434599160000001</v>
      </c>
      <c r="D347">
        <v>0.98</v>
      </c>
      <c r="E347">
        <v>1.41</v>
      </c>
    </row>
    <row r="348" spans="1:5" x14ac:dyDescent="0.25">
      <c r="A348" t="s">
        <v>340</v>
      </c>
      <c r="B348" t="s">
        <v>361</v>
      </c>
      <c r="C348">
        <v>1.1434599160000001</v>
      </c>
      <c r="D348">
        <v>0.61</v>
      </c>
      <c r="E348">
        <v>1.1599999999999999</v>
      </c>
    </row>
    <row r="349" spans="1:5" x14ac:dyDescent="0.25">
      <c r="A349" t="s">
        <v>340</v>
      </c>
      <c r="B349" t="s">
        <v>365</v>
      </c>
      <c r="C349">
        <v>1.1434599160000001</v>
      </c>
      <c r="D349">
        <v>0.62</v>
      </c>
      <c r="E349">
        <v>1.02</v>
      </c>
    </row>
    <row r="350" spans="1:5" x14ac:dyDescent="0.25">
      <c r="A350" t="s">
        <v>340</v>
      </c>
      <c r="B350" t="s">
        <v>377</v>
      </c>
      <c r="C350">
        <v>1.1434599160000001</v>
      </c>
      <c r="D350">
        <v>0.79</v>
      </c>
      <c r="E350">
        <v>0.86</v>
      </c>
    </row>
    <row r="351" spans="1:5" x14ac:dyDescent="0.25">
      <c r="A351" t="s">
        <v>340</v>
      </c>
      <c r="B351" t="s">
        <v>378</v>
      </c>
      <c r="C351">
        <v>1.1434599160000001</v>
      </c>
      <c r="D351">
        <v>0.66</v>
      </c>
      <c r="E351">
        <v>1.03</v>
      </c>
    </row>
    <row r="352" spans="1:5" x14ac:dyDescent="0.25">
      <c r="A352" t="s">
        <v>340</v>
      </c>
      <c r="B352" t="s">
        <v>385</v>
      </c>
      <c r="C352">
        <v>1.1434599160000001</v>
      </c>
      <c r="D352">
        <v>0.49</v>
      </c>
      <c r="E352">
        <v>1.28</v>
      </c>
    </row>
    <row r="353" spans="1:5" x14ac:dyDescent="0.25">
      <c r="A353" t="s">
        <v>340</v>
      </c>
      <c r="B353" t="s">
        <v>387</v>
      </c>
      <c r="C353">
        <v>1.1434599160000001</v>
      </c>
      <c r="D353">
        <v>0.73</v>
      </c>
      <c r="E353">
        <v>1.59</v>
      </c>
    </row>
    <row r="354" spans="1:5" x14ac:dyDescent="0.25">
      <c r="A354" t="s">
        <v>340</v>
      </c>
      <c r="B354" t="s">
        <v>390</v>
      </c>
      <c r="C354">
        <v>1.1434599160000001</v>
      </c>
      <c r="D354">
        <v>0.73</v>
      </c>
      <c r="E354">
        <v>1.28</v>
      </c>
    </row>
    <row r="355" spans="1:5" x14ac:dyDescent="0.25">
      <c r="A355" t="s">
        <v>340</v>
      </c>
      <c r="B355" t="s">
        <v>394</v>
      </c>
      <c r="C355">
        <v>1.1434599160000001</v>
      </c>
      <c r="D355">
        <v>0.92</v>
      </c>
      <c r="E355">
        <v>1.04</v>
      </c>
    </row>
    <row r="356" spans="1:5" x14ac:dyDescent="0.25">
      <c r="A356" t="s">
        <v>340</v>
      </c>
      <c r="B356" t="s">
        <v>405</v>
      </c>
      <c r="C356">
        <v>1.1434599160000001</v>
      </c>
      <c r="D356">
        <v>0.55000000000000004</v>
      </c>
      <c r="E356">
        <v>0.98</v>
      </c>
    </row>
    <row r="357" spans="1:5" x14ac:dyDescent="0.25">
      <c r="A357" t="s">
        <v>340</v>
      </c>
      <c r="B357" t="s">
        <v>413</v>
      </c>
      <c r="C357">
        <v>1.1434599160000001</v>
      </c>
      <c r="D357">
        <v>1.24</v>
      </c>
      <c r="E357">
        <v>0.68</v>
      </c>
    </row>
    <row r="358" spans="1:5" x14ac:dyDescent="0.25">
      <c r="A358" t="s">
        <v>340</v>
      </c>
      <c r="B358" t="s">
        <v>415</v>
      </c>
      <c r="C358">
        <v>1.1434599160000001</v>
      </c>
      <c r="D358">
        <v>0.92</v>
      </c>
      <c r="E358">
        <v>0.55000000000000004</v>
      </c>
    </row>
    <row r="359" spans="1:5" x14ac:dyDescent="0.25">
      <c r="A359" t="s">
        <v>340</v>
      </c>
      <c r="B359" t="s">
        <v>418</v>
      </c>
      <c r="C359">
        <v>1.1434599160000001</v>
      </c>
      <c r="D359">
        <v>1.1599999999999999</v>
      </c>
      <c r="E359">
        <v>0.61</v>
      </c>
    </row>
    <row r="360" spans="1:5" x14ac:dyDescent="0.25">
      <c r="A360" t="s">
        <v>340</v>
      </c>
      <c r="B360" t="s">
        <v>428</v>
      </c>
      <c r="C360">
        <v>1.1434599160000001</v>
      </c>
      <c r="D360">
        <v>0.73</v>
      </c>
      <c r="E360">
        <v>1.1000000000000001</v>
      </c>
    </row>
    <row r="361" spans="1:5" x14ac:dyDescent="0.25">
      <c r="A361" t="s">
        <v>340</v>
      </c>
      <c r="B361" t="s">
        <v>429</v>
      </c>
      <c r="C361">
        <v>1.1434599160000001</v>
      </c>
      <c r="D361">
        <v>0.61</v>
      </c>
      <c r="E361">
        <v>0.92</v>
      </c>
    </row>
    <row r="362" spans="1:5" x14ac:dyDescent="0.25">
      <c r="A362" t="s">
        <v>340</v>
      </c>
      <c r="B362" t="s">
        <v>431</v>
      </c>
      <c r="C362">
        <v>1.1434599160000001</v>
      </c>
      <c r="D362">
        <v>0.92</v>
      </c>
      <c r="E362">
        <v>0.79</v>
      </c>
    </row>
    <row r="363" spans="1:5" x14ac:dyDescent="0.25">
      <c r="A363" t="s">
        <v>342</v>
      </c>
      <c r="B363" t="s">
        <v>343</v>
      </c>
      <c r="C363">
        <v>0.85314685300000004</v>
      </c>
      <c r="D363">
        <v>0.47</v>
      </c>
      <c r="E363">
        <v>1.2</v>
      </c>
    </row>
    <row r="364" spans="1:5" x14ac:dyDescent="0.25">
      <c r="A364" t="s">
        <v>342</v>
      </c>
      <c r="B364" t="s">
        <v>346</v>
      </c>
      <c r="C364">
        <v>0.85314685300000004</v>
      </c>
      <c r="D364">
        <v>0.4</v>
      </c>
      <c r="E364">
        <v>0.67</v>
      </c>
    </row>
    <row r="365" spans="1:5" x14ac:dyDescent="0.25">
      <c r="A365" t="s">
        <v>342</v>
      </c>
      <c r="B365" t="s">
        <v>348</v>
      </c>
      <c r="C365">
        <v>0.85314685300000004</v>
      </c>
      <c r="D365">
        <v>1</v>
      </c>
      <c r="E365">
        <v>0.93</v>
      </c>
    </row>
    <row r="366" spans="1:5" x14ac:dyDescent="0.25">
      <c r="A366" t="s">
        <v>342</v>
      </c>
      <c r="B366" t="s">
        <v>363</v>
      </c>
      <c r="C366">
        <v>0.85314685300000004</v>
      </c>
      <c r="D366">
        <v>0.67</v>
      </c>
      <c r="E366">
        <v>1.33</v>
      </c>
    </row>
    <row r="367" spans="1:5" x14ac:dyDescent="0.25">
      <c r="A367" t="s">
        <v>342</v>
      </c>
      <c r="B367" t="s">
        <v>364</v>
      </c>
      <c r="C367">
        <v>0.85314685300000004</v>
      </c>
      <c r="D367">
        <v>0.73</v>
      </c>
      <c r="E367">
        <v>1.6</v>
      </c>
    </row>
    <row r="368" spans="1:5" x14ac:dyDescent="0.25">
      <c r="A368" t="s">
        <v>342</v>
      </c>
      <c r="B368" t="s">
        <v>380</v>
      </c>
      <c r="C368">
        <v>0.85314685300000004</v>
      </c>
      <c r="D368">
        <v>1.07</v>
      </c>
      <c r="E368">
        <v>0.6</v>
      </c>
    </row>
    <row r="369" spans="1:5" x14ac:dyDescent="0.25">
      <c r="A369" t="s">
        <v>342</v>
      </c>
      <c r="B369" t="s">
        <v>384</v>
      </c>
      <c r="C369">
        <v>0.85314685300000004</v>
      </c>
      <c r="D369">
        <v>1.2</v>
      </c>
      <c r="E369">
        <v>1.2</v>
      </c>
    </row>
    <row r="370" spans="1:5" x14ac:dyDescent="0.25">
      <c r="A370" t="s">
        <v>342</v>
      </c>
      <c r="B370" t="s">
        <v>386</v>
      </c>
      <c r="C370">
        <v>0.85314685300000004</v>
      </c>
      <c r="D370">
        <v>0.8</v>
      </c>
      <c r="E370">
        <v>1.07</v>
      </c>
    </row>
    <row r="371" spans="1:5" x14ac:dyDescent="0.25">
      <c r="A371" t="s">
        <v>342</v>
      </c>
      <c r="B371" t="s">
        <v>392</v>
      </c>
      <c r="C371">
        <v>0.85314685300000004</v>
      </c>
      <c r="D371">
        <v>0.53</v>
      </c>
      <c r="E371">
        <v>1.27</v>
      </c>
    </row>
    <row r="372" spans="1:5" x14ac:dyDescent="0.25">
      <c r="A372" t="s">
        <v>342</v>
      </c>
      <c r="B372" t="s">
        <v>393</v>
      </c>
      <c r="C372">
        <v>0.85314685300000004</v>
      </c>
      <c r="D372">
        <v>0.72</v>
      </c>
      <c r="E372">
        <v>0.87</v>
      </c>
    </row>
    <row r="373" spans="1:5" x14ac:dyDescent="0.25">
      <c r="A373" t="s">
        <v>342</v>
      </c>
      <c r="B373" t="s">
        <v>396</v>
      </c>
      <c r="C373">
        <v>0.85314685300000004</v>
      </c>
      <c r="D373">
        <v>0.5</v>
      </c>
      <c r="E373">
        <v>1.05</v>
      </c>
    </row>
    <row r="374" spans="1:5" x14ac:dyDescent="0.25">
      <c r="A374" t="s">
        <v>342</v>
      </c>
      <c r="B374" t="s">
        <v>398</v>
      </c>
      <c r="C374">
        <v>0.85314685300000004</v>
      </c>
      <c r="D374">
        <v>0.87</v>
      </c>
      <c r="E374">
        <v>1.33</v>
      </c>
    </row>
    <row r="375" spans="1:5" x14ac:dyDescent="0.25">
      <c r="A375" t="s">
        <v>342</v>
      </c>
      <c r="B375" t="s">
        <v>399</v>
      </c>
      <c r="C375">
        <v>0.85314685300000004</v>
      </c>
      <c r="D375">
        <v>0.87</v>
      </c>
      <c r="E375">
        <v>1.1299999999999999</v>
      </c>
    </row>
    <row r="376" spans="1:5" x14ac:dyDescent="0.25">
      <c r="A376" t="s">
        <v>342</v>
      </c>
      <c r="B376" t="s">
        <v>400</v>
      </c>
      <c r="C376">
        <v>0.85314685300000004</v>
      </c>
      <c r="D376">
        <v>1.01</v>
      </c>
      <c r="E376">
        <v>0.28999999999999998</v>
      </c>
    </row>
    <row r="377" spans="1:5" x14ac:dyDescent="0.25">
      <c r="A377" t="s">
        <v>342</v>
      </c>
      <c r="B377" t="s">
        <v>402</v>
      </c>
      <c r="C377">
        <v>0.85314685300000004</v>
      </c>
      <c r="D377">
        <v>0.87</v>
      </c>
      <c r="E377">
        <v>0.73</v>
      </c>
    </row>
    <row r="378" spans="1:5" x14ac:dyDescent="0.25">
      <c r="A378" t="s">
        <v>342</v>
      </c>
      <c r="B378" t="s">
        <v>406</v>
      </c>
      <c r="C378">
        <v>0.85314685300000004</v>
      </c>
      <c r="D378">
        <v>0.73</v>
      </c>
      <c r="E378">
        <v>0.87</v>
      </c>
    </row>
    <row r="379" spans="1:5" x14ac:dyDescent="0.25">
      <c r="A379" t="s">
        <v>342</v>
      </c>
      <c r="B379" t="s">
        <v>409</v>
      </c>
      <c r="C379">
        <v>0.85314685300000004</v>
      </c>
      <c r="D379">
        <v>0.73</v>
      </c>
      <c r="E379">
        <v>1</v>
      </c>
    </row>
    <row r="380" spans="1:5" x14ac:dyDescent="0.25">
      <c r="A380" t="s">
        <v>342</v>
      </c>
      <c r="B380" t="s">
        <v>414</v>
      </c>
      <c r="C380">
        <v>0.85314685300000004</v>
      </c>
      <c r="D380">
        <v>0.8</v>
      </c>
      <c r="E380">
        <v>1</v>
      </c>
    </row>
    <row r="381" spans="1:5" x14ac:dyDescent="0.25">
      <c r="A381" t="s">
        <v>342</v>
      </c>
      <c r="B381" t="s">
        <v>420</v>
      </c>
      <c r="C381">
        <v>0.85314685300000004</v>
      </c>
      <c r="D381">
        <v>0.73</v>
      </c>
      <c r="E381">
        <v>0.73</v>
      </c>
    </row>
    <row r="382" spans="1:5" x14ac:dyDescent="0.25">
      <c r="A382" t="s">
        <v>342</v>
      </c>
      <c r="B382" t="s">
        <v>426</v>
      </c>
      <c r="C382">
        <v>0.85314685300000004</v>
      </c>
      <c r="D382">
        <v>0.53</v>
      </c>
      <c r="E382">
        <v>1.1299999999999999</v>
      </c>
    </row>
    <row r="383" spans="1:5" x14ac:dyDescent="0.25">
      <c r="A383" t="s">
        <v>342</v>
      </c>
      <c r="B383" t="s">
        <v>430</v>
      </c>
      <c r="C383">
        <v>0.85314685300000004</v>
      </c>
      <c r="D383">
        <v>0.74</v>
      </c>
      <c r="E383">
        <v>0.99</v>
      </c>
    </row>
    <row r="384" spans="1:5" x14ac:dyDescent="0.25">
      <c r="A384" t="s">
        <v>342</v>
      </c>
      <c r="B384" t="s">
        <v>436</v>
      </c>
      <c r="C384">
        <v>0.85314685300000004</v>
      </c>
      <c r="D384">
        <v>0.33</v>
      </c>
      <c r="E384">
        <v>0.93</v>
      </c>
    </row>
    <row r="385" spans="1:5" x14ac:dyDescent="0.25">
      <c r="A385" t="s">
        <v>40</v>
      </c>
      <c r="B385" t="s">
        <v>339</v>
      </c>
      <c r="C385">
        <v>1.180769231</v>
      </c>
      <c r="D385">
        <v>0.68</v>
      </c>
      <c r="E385">
        <v>0.74</v>
      </c>
    </row>
    <row r="386" spans="1:5" x14ac:dyDescent="0.25">
      <c r="A386" t="s">
        <v>40</v>
      </c>
      <c r="B386" t="s">
        <v>333</v>
      </c>
      <c r="C386">
        <v>1.180769231</v>
      </c>
      <c r="D386">
        <v>0.62</v>
      </c>
      <c r="E386">
        <v>1.25</v>
      </c>
    </row>
    <row r="387" spans="1:5" x14ac:dyDescent="0.25">
      <c r="A387" t="s">
        <v>40</v>
      </c>
      <c r="B387" t="s">
        <v>238</v>
      </c>
      <c r="C387">
        <v>1.180769231</v>
      </c>
      <c r="D387">
        <v>0.52</v>
      </c>
      <c r="E387">
        <v>0.73</v>
      </c>
    </row>
    <row r="388" spans="1:5" x14ac:dyDescent="0.25">
      <c r="A388" t="s">
        <v>40</v>
      </c>
      <c r="B388" t="s">
        <v>320</v>
      </c>
      <c r="C388">
        <v>1.180769231</v>
      </c>
      <c r="D388">
        <v>1.47</v>
      </c>
      <c r="E388">
        <v>1.08</v>
      </c>
    </row>
    <row r="389" spans="1:5" x14ac:dyDescent="0.25">
      <c r="A389" t="s">
        <v>40</v>
      </c>
      <c r="B389" t="s">
        <v>234</v>
      </c>
      <c r="C389">
        <v>1.180769231</v>
      </c>
      <c r="D389">
        <v>0.62</v>
      </c>
      <c r="E389">
        <v>1.36</v>
      </c>
    </row>
    <row r="390" spans="1:5" x14ac:dyDescent="0.25">
      <c r="A390" t="s">
        <v>40</v>
      </c>
      <c r="B390" t="s">
        <v>316</v>
      </c>
      <c r="C390">
        <v>1.180769231</v>
      </c>
      <c r="D390">
        <v>0.79</v>
      </c>
      <c r="E390">
        <v>1.59</v>
      </c>
    </row>
    <row r="391" spans="1:5" x14ac:dyDescent="0.25">
      <c r="A391" t="s">
        <v>40</v>
      </c>
      <c r="B391" t="s">
        <v>335</v>
      </c>
      <c r="C391">
        <v>1.180769231</v>
      </c>
      <c r="D391">
        <v>0.74</v>
      </c>
      <c r="E391">
        <v>1.1299999999999999</v>
      </c>
    </row>
    <row r="392" spans="1:5" x14ac:dyDescent="0.25">
      <c r="A392" t="s">
        <v>40</v>
      </c>
      <c r="B392" t="s">
        <v>332</v>
      </c>
      <c r="C392">
        <v>1.180769231</v>
      </c>
      <c r="D392">
        <v>1.47</v>
      </c>
      <c r="E392">
        <v>0.62</v>
      </c>
    </row>
    <row r="393" spans="1:5" x14ac:dyDescent="0.25">
      <c r="A393" t="s">
        <v>40</v>
      </c>
      <c r="B393" t="s">
        <v>321</v>
      </c>
      <c r="C393">
        <v>1.180769231</v>
      </c>
      <c r="D393">
        <v>1.1000000000000001</v>
      </c>
      <c r="E393">
        <v>0.63</v>
      </c>
    </row>
    <row r="394" spans="1:5" x14ac:dyDescent="0.25">
      <c r="A394" t="s">
        <v>40</v>
      </c>
      <c r="B394" t="s">
        <v>236</v>
      </c>
      <c r="C394">
        <v>1.180769231</v>
      </c>
      <c r="D394">
        <v>0.79</v>
      </c>
      <c r="E394">
        <v>0.96</v>
      </c>
    </row>
    <row r="395" spans="1:5" x14ac:dyDescent="0.25">
      <c r="A395" t="s">
        <v>40</v>
      </c>
      <c r="B395" t="s">
        <v>41</v>
      </c>
      <c r="C395">
        <v>1.180769231</v>
      </c>
      <c r="D395">
        <v>0.34</v>
      </c>
      <c r="E395">
        <v>1.3</v>
      </c>
    </row>
    <row r="396" spans="1:5" x14ac:dyDescent="0.25">
      <c r="A396" t="s">
        <v>40</v>
      </c>
      <c r="B396" t="s">
        <v>233</v>
      </c>
      <c r="C396">
        <v>1.180769231</v>
      </c>
      <c r="D396">
        <v>0.63</v>
      </c>
      <c r="E396">
        <v>0.89</v>
      </c>
    </row>
    <row r="397" spans="1:5" x14ac:dyDescent="0.25">
      <c r="A397" t="s">
        <v>40</v>
      </c>
      <c r="B397" t="s">
        <v>317</v>
      </c>
      <c r="C397">
        <v>1.180769231</v>
      </c>
      <c r="D397">
        <v>1.26</v>
      </c>
      <c r="E397">
        <v>0.94</v>
      </c>
    </row>
    <row r="398" spans="1:5" x14ac:dyDescent="0.25">
      <c r="A398" t="s">
        <v>40</v>
      </c>
      <c r="B398" t="s">
        <v>42</v>
      </c>
      <c r="C398">
        <v>1.180769231</v>
      </c>
      <c r="D398">
        <v>0.84</v>
      </c>
      <c r="E398">
        <v>1.05</v>
      </c>
    </row>
    <row r="399" spans="1:5" x14ac:dyDescent="0.25">
      <c r="A399" t="s">
        <v>40</v>
      </c>
      <c r="B399" t="s">
        <v>334</v>
      </c>
      <c r="C399">
        <v>1.180769231</v>
      </c>
      <c r="D399">
        <v>0.68</v>
      </c>
      <c r="E399">
        <v>1.1299999999999999</v>
      </c>
    </row>
    <row r="400" spans="1:5" x14ac:dyDescent="0.25">
      <c r="A400" t="s">
        <v>40</v>
      </c>
      <c r="B400" t="s">
        <v>237</v>
      </c>
      <c r="C400">
        <v>1.180769231</v>
      </c>
      <c r="D400">
        <v>0.47</v>
      </c>
      <c r="E400">
        <v>0.94</v>
      </c>
    </row>
    <row r="401" spans="1:5" x14ac:dyDescent="0.25">
      <c r="A401" t="s">
        <v>40</v>
      </c>
      <c r="B401" t="s">
        <v>232</v>
      </c>
      <c r="C401">
        <v>1.180769231</v>
      </c>
      <c r="D401">
        <v>0.74</v>
      </c>
      <c r="E401">
        <v>0.96</v>
      </c>
    </row>
    <row r="402" spans="1:5" x14ac:dyDescent="0.25">
      <c r="A402" t="s">
        <v>40</v>
      </c>
      <c r="B402" t="s">
        <v>319</v>
      </c>
      <c r="C402">
        <v>1.180769231</v>
      </c>
      <c r="D402">
        <v>0.57999999999999996</v>
      </c>
      <c r="E402">
        <v>1.26</v>
      </c>
    </row>
    <row r="403" spans="1:5" x14ac:dyDescent="0.25">
      <c r="A403" t="s">
        <v>40</v>
      </c>
      <c r="B403" t="s">
        <v>235</v>
      </c>
      <c r="C403">
        <v>1.180769231</v>
      </c>
      <c r="D403">
        <v>0.96</v>
      </c>
      <c r="E403">
        <v>0.96</v>
      </c>
    </row>
    <row r="404" spans="1:5" x14ac:dyDescent="0.25">
      <c r="A404" t="s">
        <v>40</v>
      </c>
      <c r="B404" t="s">
        <v>239</v>
      </c>
      <c r="C404">
        <v>1.180769231</v>
      </c>
      <c r="D404">
        <v>0.79</v>
      </c>
      <c r="E404">
        <v>0.47</v>
      </c>
    </row>
    <row r="405" spans="1:5" x14ac:dyDescent="0.25">
      <c r="A405" t="s">
        <v>40</v>
      </c>
      <c r="B405" t="s">
        <v>318</v>
      </c>
      <c r="C405">
        <v>1.180769231</v>
      </c>
      <c r="D405">
        <v>0.79</v>
      </c>
      <c r="E405">
        <v>1.08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928"/>
  <sheetViews>
    <sheetView tabSelected="1" zoomScale="80" zoomScaleNormal="80" workbookViewId="0">
      <pane xSplit="12" ySplit="1" topLeftCell="M903" activePane="bottomRight" state="frozen"/>
      <selection pane="topRight" activeCell="M1" sqref="M1"/>
      <selection pane="bottomLeft" activeCell="A2" sqref="A2"/>
      <selection pane="bottomRight" activeCell="K873" sqref="K873:L928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67</v>
      </c>
      <c r="C2" t="s">
        <v>323</v>
      </c>
      <c r="D2" s="15">
        <v>44198</v>
      </c>
      <c r="E2" s="1">
        <f>VLOOKUP(A2,home!$A$2:$E$405,3,FALSE)</f>
        <v>1.6040609139999999</v>
      </c>
      <c r="F2">
        <f>VLOOKUP(B2,home!$B$2:$E$405,3,FALSE)</f>
        <v>1.1200000000000001</v>
      </c>
      <c r="G2">
        <f>VLOOKUP(C2,away!$B$2:$E$405,4,FALSE)</f>
        <v>0.85</v>
      </c>
      <c r="H2">
        <f>VLOOKUP(A2,away!$A$2:$E$405,3,FALSE)</f>
        <v>1.294416244</v>
      </c>
      <c r="I2">
        <f>VLOOKUP(C2,away!$B$2:$E$405,3,FALSE)</f>
        <v>0.62</v>
      </c>
      <c r="J2">
        <f>VLOOKUP(B2,home!$B$2:$E$405,4,FALSE)</f>
        <v>0.54</v>
      </c>
      <c r="K2" s="3">
        <f>E2*F2*G2</f>
        <v>1.5270659901280002</v>
      </c>
      <c r="L2" s="3">
        <f>H2*I2*J2</f>
        <v>0.43337055849120004</v>
      </c>
      <c r="M2" s="5">
        <f>_xlfn.POISSON.DIST(0,$K2,FALSE) * _xlfn.POISSON.DIST(0,$L2,FALSE)</f>
        <v>0.14079694279196173</v>
      </c>
      <c r="N2" s="5">
        <f>_xlfn.POISSON.DIST(1,K2,FALSE) * _xlfn.POISSON.DIST(0,L2,FALSE)</f>
        <v>0.21500622285160242</v>
      </c>
      <c r="O2" s="5">
        <f>_xlfn.POISSON.DIST(0,K2,FALSE) * _xlfn.POISSON.DIST(1,L2,FALSE)</f>
        <v>6.1017249731605987E-2</v>
      </c>
      <c r="P2" s="5">
        <f>_xlfn.POISSON.DIST(1,K2,FALSE) * _xlfn.POISSON.DIST(1,L2,FALSE)</f>
        <v>9.317736687628235E-2</v>
      </c>
      <c r="Q2" s="5">
        <f>_xlfn.POISSON.DIST(2,K2,FALSE) * _xlfn.POISSON.DIST(0,L2,FALSE)</f>
        <v>0.1641643452912819</v>
      </c>
      <c r="R2" s="5">
        <f>_xlfn.POISSON.DIST(0,K2,FALSE) * _xlfn.POISSON.DIST(2,L2,FALSE)</f>
        <v>1.3221539796891557E-2</v>
      </c>
      <c r="S2" s="5">
        <f>_xlfn.POISSON.DIST(2,K2,FALSE) * _xlfn.POISSON.DIST(2,L2,FALSE)</f>
        <v>1.5415856207236111E-2</v>
      </c>
      <c r="T2" s="5">
        <f>_xlfn.POISSON.DIST(2,K2,FALSE) * _xlfn.POISSON.DIST(1,L2,FALSE)</f>
        <v>7.1143994003225033E-2</v>
      </c>
      <c r="U2" s="5">
        <f>_xlfn.POISSON.DIST(1,K2,FALSE) * _xlfn.POISSON.DIST(2,L2,FALSE)</f>
        <v>2.0190163760956961E-2</v>
      </c>
      <c r="V2" s="5">
        <f>_xlfn.POISSON.DIST(3,K2,FALSE) * _xlfn.POISSON.DIST(3,L2,FALSE)</f>
        <v>1.1335543553796063E-3</v>
      </c>
      <c r="W2" s="5">
        <f>_xlfn.POISSON.DIST(3,K2,FALSE) * _xlfn.POISSON.DIST(0,L2,FALSE)</f>
        <v>8.3563262828648732E-2</v>
      </c>
      <c r="X2" s="5">
        <f>_xlfn.POISSON.DIST(3,K2,FALSE) * _xlfn.POISSON.DIST(1,L2,FALSE)</f>
        <v>3.6213857881398435E-2</v>
      </c>
      <c r="Y2" s="5">
        <f>_xlfn.POISSON.DIST(3,K2,FALSE) * _xlfn.POISSON.DIST(2,L2,FALSE)</f>
        <v>7.8470099075912923E-3</v>
      </c>
      <c r="Z2" s="5">
        <f>_xlfn.POISSON.DIST(0,K2,FALSE) * _xlfn.POISSON.DIST(3,L2,FALSE)</f>
        <v>1.9099420286308405E-3</v>
      </c>
      <c r="AA2" s="5">
        <f>_xlfn.POISSON.DIST(1,K2,FALSE) * _xlfn.POISSON.DIST(3,L2,FALSE)</f>
        <v>2.9166075150382359E-3</v>
      </c>
      <c r="AB2" s="5">
        <f>_xlfn.POISSON.DIST(2,K2,FALSE) * _xlfn.POISSON.DIST(3,L2,FALSE)</f>
        <v>2.2269260713833157E-3</v>
      </c>
      <c r="AC2" s="5">
        <f>_xlfn.POISSON.DIST(4,K2,FALSE) * _xlfn.POISSON.DIST(4,L2,FALSE)</f>
        <v>4.688561056039642E-5</v>
      </c>
      <c r="AD2" s="5">
        <f>_xlfn.POISSON.DIST(4,K2,FALSE) * _xlfn.POISSON.DIST(0,L2,FALSE)</f>
        <v>3.1901654172439196E-2</v>
      </c>
      <c r="AE2" s="5">
        <f>_xlfn.POISSON.DIST(4,K2,FALSE) * _xlfn.POISSON.DIST(1,L2,FALSE)</f>
        <v>1.3825237685503096E-2</v>
      </c>
      <c r="AF2" s="5">
        <f>_xlfn.POISSON.DIST(4,K2,FALSE) * _xlfn.POISSON.DIST(2,L2,FALSE)</f>
        <v>2.9957254885200311E-3</v>
      </c>
      <c r="AG2" s="5">
        <f>_xlfn.POISSON.DIST(4,K2,FALSE) * _xlfn.POISSON.DIST(3,L2,FALSE)</f>
        <v>4.3275307601541637E-4</v>
      </c>
      <c r="AH2" s="5">
        <f>_xlfn.POISSON.DIST(0,K2,FALSE) * _xlfn.POISSON.DIST(4,L2,FALSE)</f>
        <v>2.0692816090839069E-4</v>
      </c>
      <c r="AI2" s="5">
        <f>_xlfn.POISSON.DIST(1,K2,FALSE) * _xlfn.POISSON.DIST(4,L2,FALSE)</f>
        <v>3.1599295692293777E-4</v>
      </c>
      <c r="AJ2" s="5">
        <f>_xlfn.POISSON.DIST(2,K2,FALSE) * _xlfn.POISSON.DIST(4,L2,FALSE)</f>
        <v>2.4127104881850028E-4</v>
      </c>
      <c r="AK2" s="5">
        <f>_xlfn.POISSON.DIST(3,K2,FALSE) * _xlfn.POISSON.DIST(4,L2,FALSE)</f>
        <v>1.2281227101774801E-4</v>
      </c>
      <c r="AL2" s="5">
        <f>_xlfn.POISSON.DIST(5,K2,FALSE) * _xlfn.POISSON.DIST(5,L2,FALSE)</f>
        <v>1.2411285784406883E-6</v>
      </c>
      <c r="AM2" s="5">
        <f>_xlfn.POISSON.DIST(5,K2,FALSE) * _xlfn.POISSON.DIST(0,L2,FALSE)</f>
        <v>9.7431862231113827E-3</v>
      </c>
      <c r="AN2" s="5">
        <f>_xlfn.POISSON.DIST(5,K2,FALSE) * _xlfn.POISSON.DIST(1,L2,FALSE)</f>
        <v>4.2224100549935455E-3</v>
      </c>
      <c r="AO2" s="5">
        <f>_xlfn.POISSON.DIST(5,K2,FALSE) * _xlfn.POISSON.DIST(2,L2,FALSE)</f>
        <v>9.1493410185570579E-4</v>
      </c>
      <c r="AP2" s="5">
        <f>_xlfn.POISSON.DIST(5,K2,FALSE) * _xlfn.POISSON.DIST(3,L2,FALSE)</f>
        <v>1.3216850090128391E-4</v>
      </c>
      <c r="AQ2" s="5">
        <f>_xlfn.POISSON.DIST(5,K2,FALSE) * _xlfn.POISSON.DIST(4,L2,FALSE)</f>
        <v>1.4319484262633518E-5</v>
      </c>
      <c r="AR2" s="5">
        <f>_xlfn.POISSON.DIST(0,K2,FALSE) * _xlfn.POISSON.DIST(5,L2,FALSE)</f>
        <v>1.7935314532085246E-5</v>
      </c>
      <c r="AS2" s="5">
        <f>_xlfn.POISSON.DIST(1,K2,FALSE) * _xlfn.POISSON.DIST(5,L2,FALSE)</f>
        <v>2.738840884419587E-5</v>
      </c>
      <c r="AT2" s="5">
        <f>_xlfn.POISSON.DIST(2,K2,FALSE) * _xlfn.POISSON.DIST(5,L2,FALSE)</f>
        <v>2.0911953834846227E-5</v>
      </c>
      <c r="AU2" s="5">
        <f>_xlfn.POISSON.DIST(3,K2,FALSE) * _xlfn.POISSON.DIST(5,L2,FALSE)</f>
        <v>1.0644644496106823E-5</v>
      </c>
      <c r="AV2" s="5">
        <f>_xlfn.POISSON.DIST(4,K2,FALSE) * _xlfn.POISSON.DIST(5,L2,FALSE)</f>
        <v>4.0637686467519839E-6</v>
      </c>
      <c r="AW2" s="5">
        <f>_xlfn.POISSON.DIST(6,K2,FALSE) * _xlfn.POISSON.DIST(6,L2,FALSE)</f>
        <v>2.2815578433735597E-8</v>
      </c>
      <c r="AX2" s="5">
        <f>_xlfn.POISSON.DIST(6,K2,FALSE) * _xlfn.POISSON.DIST(0,L2,FALSE)</f>
        <v>2.4797480527995121E-3</v>
      </c>
      <c r="AY2" s="5">
        <f>_xlfn.POISSON.DIST(6,K2,FALSE) * _xlfn.POISSON.DIST(1,L2,FALSE)</f>
        <v>1.0746497985591901E-3</v>
      </c>
      <c r="AZ2" s="5">
        <f>_xlfn.POISSON.DIST(6,K2,FALSE) * _xlfn.POISSON.DIST(2,L2,FALSE)</f>
        <v>2.3286079169202592E-4</v>
      </c>
      <c r="BA2" s="5">
        <f>_xlfn.POISSON.DIST(6,K2,FALSE) * _xlfn.POISSON.DIST(3,L2,FALSE)</f>
        <v>3.3638337115425424E-5</v>
      </c>
      <c r="BB2" s="5">
        <f>_xlfn.POISSON.DIST(6,K2,FALSE) * _xlfn.POISSON.DIST(4,L2,FALSE)</f>
        <v>3.6444662356067941E-6</v>
      </c>
      <c r="BC2" s="5">
        <f>_xlfn.POISSON.DIST(6,K2,FALSE) * _xlfn.POISSON.DIST(5,L2,FALSE)</f>
        <v>3.1588087358544777E-7</v>
      </c>
      <c r="BD2" s="5">
        <f>_xlfn.POISSON.DIST(0,K2,FALSE) * _xlfn.POISSON.DIST(6,L2,FALSE)</f>
        <v>1.295439545914186E-6</v>
      </c>
      <c r="BE2" s="5">
        <f>_xlfn.POISSON.DIST(1,K2,FALSE) * _xlfn.POISSON.DIST(6,L2,FALSE)</f>
        <v>1.9782216728324134E-6</v>
      </c>
      <c r="BF2" s="5">
        <f>_xlfn.POISSON.DIST(2,K2,FALSE) * _xlfn.POISSON.DIST(6,L2,FALSE)</f>
        <v>1.5104375187582494E-6</v>
      </c>
      <c r="BG2" s="5">
        <f>_xlfn.POISSON.DIST(3,K2,FALSE) * _xlfn.POISSON.DIST(6,L2,FALSE)</f>
        <v>7.6884592170301499E-7</v>
      </c>
      <c r="BH2" s="5">
        <f>_xlfn.POISSON.DIST(4,K2,FALSE) * _xlfn.POISSON.DIST(6,L2,FALSE)</f>
        <v>2.9351961467032242E-7</v>
      </c>
      <c r="BI2" s="5">
        <f>_xlfn.POISSON.DIST(5,K2,FALSE) * _xlfn.POISSON.DIST(6,L2,FALSE)</f>
        <v>8.9644764199704995E-8</v>
      </c>
      <c r="BJ2" s="8">
        <f>SUM(N2,Q2,T2,W2,X2,Y2,AD2,AE2,AF2,AG2,AM2,AN2,AO2,AP2,AQ2,AX2,AY2,AZ2,BA2,BB2,BC2)</f>
        <v>0.64594593887862539</v>
      </c>
      <c r="BK2" s="8">
        <f>SUM(M2,P2,S2,V2,AC2,AL2,AY2)</f>
        <v>0.25164649676855783</v>
      </c>
      <c r="BL2" s="8">
        <f>SUM(O2,R2,U2,AA2,AB2,AH2,AI2,AJ2,AK2,AR2,AS2,AT2,AU2,AV2,BD2,BE2,BF2,BG2,BH2,BI2)</f>
        <v>0.10054637151293572</v>
      </c>
      <c r="BM2" s="8">
        <f>SUM(S2:BI2)</f>
        <v>0.31159045486614317</v>
      </c>
      <c r="BN2" s="8">
        <f>SUM(M2:R2)</f>
        <v>0.68738366733962597</v>
      </c>
    </row>
    <row r="3" spans="1:88" x14ac:dyDescent="0.25">
      <c r="A3" t="s">
        <v>80</v>
      </c>
      <c r="B3" t="s">
        <v>95</v>
      </c>
      <c r="C3" t="s">
        <v>410</v>
      </c>
      <c r="D3" s="15">
        <v>44198</v>
      </c>
      <c r="E3">
        <f>VLOOKUP(A3,home!$A$2:$E$405,3,FALSE)</f>
        <v>1.2158469949999999</v>
      </c>
      <c r="F3">
        <f>VLOOKUP(B3,home!$B$2:$E$405,3,FALSE)</f>
        <v>1.64</v>
      </c>
      <c r="G3">
        <f>VLOOKUP(C3,away!$B$2:$E$405,4,FALSE)</f>
        <v>1.06</v>
      </c>
      <c r="H3">
        <f>VLOOKUP(A3,away!$A$2:$E$405,3,FALSE)</f>
        <v>1.021857923</v>
      </c>
      <c r="I3">
        <f>VLOOKUP(C3,away!$B$2:$E$405,3,FALSE)</f>
        <v>0.82</v>
      </c>
      <c r="J3">
        <f>VLOOKUP(B3,home!$B$2:$E$405,4,FALSE)</f>
        <v>0.73</v>
      </c>
      <c r="K3" s="3">
        <f t="shared" ref="K3:K11" si="0">E3*F3*G3</f>
        <v>2.1136284161079999</v>
      </c>
      <c r="L3" s="3">
        <f t="shared" ref="L3:L11" si="1">H3*I3*J3</f>
        <v>0.61168415270779997</v>
      </c>
      <c r="M3" s="5">
        <f>_xlfn.POISSON.DIST(0,K3,FALSE) * _xlfn.POISSON.DIST(0,L3,FALSE)</f>
        <v>6.5525718220634896E-2</v>
      </c>
      <c r="N3" s="5">
        <f>_xlfn.POISSON.DIST(1,K3,FALSE) * _xlfn.POISSON.DIST(0,L3,FALSE)</f>
        <v>0.13849702001701966</v>
      </c>
      <c r="O3" s="5">
        <f>_xlfn.POISSON.DIST(0,K3,FALSE) * _xlfn.POISSON.DIST(1,L3,FALSE)</f>
        <v>4.0081043430359113E-2</v>
      </c>
      <c r="P3" s="5">
        <f>_xlfn.POISSON.DIST(1,K3,FALSE) * _xlfn.POISSON.DIST(1,L3,FALSE)</f>
        <v>8.4716432341665884E-2</v>
      </c>
      <c r="Q3" s="5">
        <f>_xlfn.POISSON.DIST(2,K3,FALSE) * _xlfn.POISSON.DIST(0,L3,FALSE)</f>
        <v>0.14636561852712562</v>
      </c>
      <c r="R3" s="5">
        <f>_xlfn.POISSON.DIST(0,K3,FALSE) * _xlfn.POISSON.DIST(2,L3,FALSE)</f>
        <v>1.2258469545171869E-2</v>
      </c>
      <c r="S3" s="5">
        <f>_xlfn.POISSON.DIST(2,K3,FALSE) * _xlfn.POISSON.DIST(2,L3,FALSE)</f>
        <v>2.7381897152712022E-2</v>
      </c>
      <c r="T3" s="5">
        <f>_xlfn.POISSON.DIST(2,K3,FALSE) * _xlfn.POISSON.DIST(1,L3,FALSE)</f>
        <v>8.9529529354317919E-2</v>
      </c>
      <c r="U3" s="5">
        <f>_xlfn.POISSON.DIST(1,K3,FALSE) * _xlfn.POISSON.DIST(2,L3,FALSE)</f>
        <v>2.5909849568669773E-2</v>
      </c>
      <c r="V3" s="5">
        <f>_xlfn.POISSON.DIST(3,K3,FALSE) * _xlfn.POISSON.DIST(3,L3,FALSE)</f>
        <v>3.933479522775429E-3</v>
      </c>
      <c r="W3" s="5">
        <f>_xlfn.POISSON.DIST(3,K3,FALSE) * _xlfn.POISSON.DIST(0,L3,FALSE)</f>
        <v>0.10312084348671874</v>
      </c>
      <c r="X3" s="5">
        <f>_xlfn.POISSON.DIST(3,K3,FALSE) * _xlfn.POISSON.DIST(1,L3,FALSE)</f>
        <v>6.3077385774687217E-2</v>
      </c>
      <c r="Y3" s="5">
        <f>_xlfn.POISSON.DIST(3,K3,FALSE) * _xlfn.POISSON.DIST(2,L3,FALSE)</f>
        <v>1.9291718636306285E-2</v>
      </c>
      <c r="Z3" s="5">
        <f>_xlfn.POISSON.DIST(0,K3,FALSE) * _xlfn.POISSON.DIST(3,L3,FALSE)</f>
        <v>2.4994371857442756E-3</v>
      </c>
      <c r="AA3" s="5">
        <f>_xlfn.POISSON.DIST(1,K3,FALSE) * _xlfn.POISSON.DIST(3,L3,FALSE)</f>
        <v>5.2828814600661099E-3</v>
      </c>
      <c r="AB3" s="5">
        <f>_xlfn.POISSON.DIST(2,K3,FALSE) * _xlfn.POISSON.DIST(3,L3,FALSE)</f>
        <v>5.5830241864629256E-3</v>
      </c>
      <c r="AC3" s="5">
        <f>_xlfn.POISSON.DIST(4,K3,FALSE) * _xlfn.POISSON.DIST(4,L3,FALSE)</f>
        <v>3.1784309362365191E-4</v>
      </c>
      <c r="AD3" s="5">
        <f>_xlfn.POISSON.DIST(4,K3,FALSE) * _xlfn.POISSON.DIST(0,L3,FALSE)</f>
        <v>5.4489786271638564E-2</v>
      </c>
      <c r="AE3" s="5">
        <f>_xlfn.POISSON.DIST(4,K3,FALSE) * _xlfn.POISSON.DIST(1,L3,FALSE)</f>
        <v>3.3330538746796347E-2</v>
      </c>
      <c r="AF3" s="5">
        <f>_xlfn.POISSON.DIST(4,K3,FALSE) * _xlfn.POISSON.DIST(2,L3,FALSE)</f>
        <v>1.0193881176314307E-2</v>
      </c>
      <c r="AG3" s="5">
        <f>_xlfn.POISSON.DIST(4,K3,FALSE) * _xlfn.POISSON.DIST(3,L3,FALSE)</f>
        <v>2.07847852337927E-3</v>
      </c>
      <c r="AH3" s="5">
        <f>_xlfn.POISSON.DIST(0,K3,FALSE) * _xlfn.POISSON.DIST(4,L3,FALSE)</f>
        <v>3.822165293020887E-4</v>
      </c>
      <c r="AI3" s="5">
        <f>_xlfn.POISSON.DIST(1,K3,FALSE) * _xlfn.POISSON.DIST(4,L3,FALSE)</f>
        <v>8.0786371743907074E-4</v>
      </c>
      <c r="AJ3" s="5">
        <f>_xlfn.POISSON.DIST(2,K3,FALSE) * _xlfn.POISSON.DIST(4,L3,FALSE)</f>
        <v>8.5376185476093204E-4</v>
      </c>
      <c r="AK3" s="5">
        <f>_xlfn.POISSON.DIST(3,K3,FALSE) * _xlfn.POISSON.DIST(4,L3,FALSE)</f>
        <v>6.015117722705923E-4</v>
      </c>
      <c r="AL3" s="5">
        <f>_xlfn.POISSON.DIST(5,K3,FALSE) * _xlfn.POISSON.DIST(5,L3,FALSE)</f>
        <v>1.6437230246339744E-5</v>
      </c>
      <c r="AM3" s="5">
        <f>_xlfn.POISSON.DIST(5,K3,FALSE) * _xlfn.POISSON.DIST(0,L3,FALSE)</f>
        <v>2.303423213027737E-2</v>
      </c>
      <c r="AN3" s="5">
        <f>_xlfn.POISSON.DIST(5,K3,FALSE) * _xlfn.POISSON.DIST(1,L3,FALSE)</f>
        <v>1.4089674763883496E-2</v>
      </c>
      <c r="AO3" s="5">
        <f>_xlfn.POISSON.DIST(5,K3,FALSE) * _xlfn.POISSON.DIST(2,L3,FALSE)</f>
        <v>4.3092153849372729E-3</v>
      </c>
      <c r="AP3" s="5">
        <f>_xlfn.POISSON.DIST(5,K3,FALSE) * _xlfn.POISSON.DIST(3,L3,FALSE)</f>
        <v>8.7862625385692417E-4</v>
      </c>
      <c r="AQ3" s="5">
        <f>_xlfn.POISSON.DIST(5,K3,FALSE) * _xlfn.POISSON.DIST(4,L3,FALSE)</f>
        <v>1.3436043890932523E-4</v>
      </c>
      <c r="AR3" s="5">
        <f>_xlfn.POISSON.DIST(0,K3,FALSE) * _xlfn.POISSON.DIST(5,L3,FALSE)</f>
        <v>4.6759158775412825E-5</v>
      </c>
      <c r="AS3" s="5">
        <f>_xlfn.POISSON.DIST(1,K3,FALSE) * _xlfn.POISSON.DIST(5,L3,FALSE)</f>
        <v>9.8831486701018303E-5</v>
      </c>
      <c r="AT3" s="5">
        <f>_xlfn.POISSON.DIST(2,K3,FALSE) * _xlfn.POISSON.DIST(5,L3,FALSE)</f>
        <v>1.044465193487361E-4</v>
      </c>
      <c r="AU3" s="5">
        <f>_xlfn.POISSON.DIST(3,K3,FALSE) * _xlfn.POISSON.DIST(5,L3,FALSE)</f>
        <v>7.3587043753020872E-5</v>
      </c>
      <c r="AV3" s="5">
        <f>_xlfn.POISSON.DIST(4,K3,FALSE) * _xlfn.POISSON.DIST(5,L3,FALSE)</f>
        <v>3.8883916683441896E-5</v>
      </c>
      <c r="AW3" s="5">
        <f>_xlfn.POISSON.DIST(6,K3,FALSE) * _xlfn.POISSON.DIST(6,L3,FALSE)</f>
        <v>5.9031253591132702E-7</v>
      </c>
      <c r="AX3" s="5">
        <f>_xlfn.POISSON.DIST(6,K3,FALSE) * _xlfn.POISSON.DIST(0,L3,FALSE)</f>
        <v>8.1143012622970304E-3</v>
      </c>
      <c r="AY3" s="5">
        <f>_xlfn.POISSON.DIST(6,K3,FALSE) * _xlfn.POISSON.DIST(1,L3,FALSE)</f>
        <v>4.9633894924439904E-3</v>
      </c>
      <c r="AZ3" s="5">
        <f>_xlfn.POISSON.DIST(6,K3,FALSE) * _xlfn.POISSON.DIST(2,L3,FALSE)</f>
        <v>1.5180133481221996E-3</v>
      </c>
      <c r="BA3" s="5">
        <f>_xlfn.POISSON.DIST(6,K3,FALSE) * _xlfn.POISSON.DIST(3,L3,FALSE)</f>
        <v>3.0951490288175281E-4</v>
      </c>
      <c r="BB3" s="5">
        <f>_xlfn.POISSON.DIST(6,K3,FALSE) * _xlfn.POISSON.DIST(4,L3,FALSE)</f>
        <v>4.7331340279915476E-5</v>
      </c>
      <c r="BC3" s="5">
        <f>_xlfn.POISSON.DIST(6,K3,FALSE) * _xlfn.POISSON.DIST(5,L3,FALSE)</f>
        <v>5.7903661551289326E-6</v>
      </c>
      <c r="BD3" s="5">
        <f>_xlfn.POISSON.DIST(0,K3,FALSE) * _xlfn.POISSON.DIST(6,L3,FALSE)</f>
        <v>4.7669727361446466E-6</v>
      </c>
      <c r="BE3" s="5">
        <f>_xlfn.POISSON.DIST(1,K3,FALSE) * _xlfn.POISSON.DIST(6,L3,FALSE)</f>
        <v>1.0075609033927429E-5</v>
      </c>
      <c r="BF3" s="5">
        <f>_xlfn.POISSON.DIST(2,K3,FALSE) * _xlfn.POISSON.DIST(6,L3,FALSE)</f>
        <v>1.0648046781851746E-5</v>
      </c>
      <c r="BG3" s="5">
        <f>_xlfn.POISSON.DIST(3,K3,FALSE) * _xlfn.POISSON.DIST(6,L3,FALSE)</f>
        <v>7.5020047513897295E-6</v>
      </c>
      <c r="BH3" s="5">
        <f>_xlfn.POISSON.DIST(4,K3,FALSE) * _xlfn.POISSON.DIST(6,L3,FALSE)</f>
        <v>3.96411260507864E-6</v>
      </c>
      <c r="BI3" s="5">
        <f>_xlfn.POISSON.DIST(5,K3,FALSE) * _xlfn.POISSON.DIST(6,L3,FALSE)</f>
        <v>1.6757322093492246E-6</v>
      </c>
      <c r="BJ3" s="8">
        <f>SUM(N3,Q3,T3,W3,X3,Y3,AD3,AE3,AF3,AG3,AM3,AN3,AO3,AP3,AQ3,AX3,AY3,AZ3,BA3,BB3,BC3)</f>
        <v>0.71737925019834825</v>
      </c>
      <c r="BK3" s="8">
        <f>SUM(M3,P3,S3,V3,AC3,AL3,AY3)</f>
        <v>0.1868551970541022</v>
      </c>
      <c r="BL3" s="8">
        <f>SUM(O3,R3,U3,AA3,AB3,AH3,AI3,AJ3,AK3,AR3,AS3,AT3,AU3,AV3,BD3,BE3,BF3,BG3,BH3,BI3)</f>
        <v>9.2161762667881869E-2</v>
      </c>
      <c r="BM3" s="8">
        <f>SUM(S3:BI3)</f>
        <v>0.50648854584419156</v>
      </c>
      <c r="BN3" s="8">
        <f>SUM(M3:R3)</f>
        <v>0.48744430208197698</v>
      </c>
    </row>
    <row r="4" spans="1:88" x14ac:dyDescent="0.25">
      <c r="A4" t="s">
        <v>27</v>
      </c>
      <c r="B4" t="s">
        <v>194</v>
      </c>
      <c r="C4" t="s">
        <v>299</v>
      </c>
      <c r="D4" s="15">
        <v>44198</v>
      </c>
      <c r="E4">
        <f>VLOOKUP(A4,home!$A$2:$E$405,3,FALSE)</f>
        <v>1.2916666670000001</v>
      </c>
      <c r="F4">
        <f>VLOOKUP(B4,home!$B$2:$E$405,3,FALSE)</f>
        <v>0.71</v>
      </c>
      <c r="G4">
        <f>VLOOKUP(C4,away!$B$2:$E$405,4,FALSE)</f>
        <v>1.1599999999999999</v>
      </c>
      <c r="H4">
        <f>VLOOKUP(A4,away!$A$2:$E$405,3,FALSE)</f>
        <v>1.129166667</v>
      </c>
      <c r="I4">
        <f>VLOOKUP(C4,away!$B$2:$E$405,3,FALSE)</f>
        <v>0.71</v>
      </c>
      <c r="J4">
        <f>VLOOKUP(B4,home!$B$2:$E$405,4,FALSE)</f>
        <v>0.81</v>
      </c>
      <c r="K4" s="3">
        <f t="shared" si="0"/>
        <v>1.0638166669411999</v>
      </c>
      <c r="L4" s="3">
        <f t="shared" si="1"/>
        <v>0.64938375019170003</v>
      </c>
      <c r="M4" s="5">
        <f t="shared" ref="M4:M23" si="2">_xlfn.POISSON.DIST(0,K4,FALSE) * _xlfn.POISSON.DIST(0,L4,FALSE)</f>
        <v>0.18028787192260831</v>
      </c>
      <c r="N4" s="5">
        <f t="shared" ref="N4:N23" si="3">_xlfn.POISSON.DIST(1,K4,FALSE) * _xlfn.POISSON.DIST(0,L4,FALSE)</f>
        <v>0.1917932429986311</v>
      </c>
      <c r="O4" s="5">
        <f t="shared" ref="O4:O23" si="4">_xlfn.POISSON.DIST(0,K4,FALSE) * _xlfn.POISSON.DIST(1,L4,FALSE)</f>
        <v>0.1170760143831843</v>
      </c>
      <c r="P4" s="5">
        <f t="shared" ref="P4:P23" si="5">_xlfn.POISSON.DIST(1,K4,FALSE) * _xlfn.POISSON.DIST(1,L4,FALSE)</f>
        <v>0.1245474153998791</v>
      </c>
      <c r="Q4" s="5">
        <f t="shared" ref="Q4:Q23" si="6">_xlfn.POISSON.DIST(2,K4,FALSE) * _xlfn.POISSON.DIST(0,L4,FALSE)</f>
        <v>0.10201642425432365</v>
      </c>
      <c r="R4" s="5">
        <f t="shared" ref="R4:R23" si="7">_xlfn.POISSON.DIST(0,K4,FALSE) * _xlfn.POISSON.DIST(2,L4,FALSE)</f>
        <v>3.8013630638824805E-2</v>
      </c>
      <c r="S4" s="5">
        <f t="shared" ref="S4:S23" si="8">_xlfn.POISSON.DIST(2,K4,FALSE) * _xlfn.POISSON.DIST(2,L4,FALSE)</f>
        <v>2.1510125053571062E-2</v>
      </c>
      <c r="T4" s="5">
        <f t="shared" ref="T4:T23" si="9">_xlfn.POISSON.DIST(2,K4,FALSE) * _xlfn.POISSON.DIST(1,L4,FALSE)</f>
        <v>6.6247808163420213E-2</v>
      </c>
      <c r="U4" s="5">
        <f t="shared" ref="U4:U23" si="10">_xlfn.POISSON.DIST(1,K4,FALSE) * _xlfn.POISSON.DIST(2,L4,FALSE)</f>
        <v>4.0439533844528482E-2</v>
      </c>
      <c r="V4" s="5">
        <f t="shared" ref="V4:V23" si="11">_xlfn.POISSON.DIST(3,K4,FALSE) * _xlfn.POISSON.DIST(3,L4,FALSE)</f>
        <v>1.6510819624076189E-3</v>
      </c>
      <c r="W4" s="5">
        <f t="shared" ref="W4:W23" si="12">_xlfn.POISSON.DIST(3,K4,FALSE) * _xlfn.POISSON.DIST(0,L4,FALSE)</f>
        <v>3.6175590807831337E-2</v>
      </c>
      <c r="X4" s="5">
        <f t="shared" ref="X4:X23" si="13">_xlfn.POISSON.DIST(3,K4,FALSE) * _xlfn.POISSON.DIST(1,L4,FALSE)</f>
        <v>2.3491840824189904E-2</v>
      </c>
      <c r="Y4" s="5">
        <f t="shared" ref="Y4:Y23" si="14">_xlfn.POISSON.DIST(3,K4,FALSE) * _xlfn.POISSON.DIST(2,L4,FALSE)</f>
        <v>7.6276098466594574E-3</v>
      </c>
      <c r="Z4" s="5">
        <f t="shared" ref="Z4:Z23" si="15">_xlfn.POISSON.DIST(0,K4,FALSE) * _xlfn.POISSON.DIST(3,L4,FALSE)</f>
        <v>8.2284780075473889E-3</v>
      </c>
      <c r="AA4" s="5">
        <f t="shared" ref="AA4:AA23" si="16">_xlfn.POISSON.DIST(1,K4,FALSE) * _xlfn.POISSON.DIST(3,L4,FALSE)</f>
        <v>8.7535920479880278E-3</v>
      </c>
      <c r="AB4" s="5">
        <f t="shared" ref="AB4:AB23" si="17">_xlfn.POISSON.DIST(2,K4,FALSE) * _xlfn.POISSON.DIST(3,L4,FALSE)</f>
        <v>4.6561085581268069E-3</v>
      </c>
      <c r="AC4" s="5">
        <f t="shared" ref="AC4:AC23" si="18">_xlfn.POISSON.DIST(4,K4,FALSE) * _xlfn.POISSON.DIST(4,L4,FALSE)</f>
        <v>7.1288070031515661E-5</v>
      </c>
      <c r="AD4" s="5">
        <f t="shared" ref="AD4:AD23" si="19">_xlfn.POISSON.DIST(4,K4,FALSE) * _xlfn.POISSON.DIST(0,L4,FALSE)</f>
        <v>9.6210491094539594E-3</v>
      </c>
      <c r="AE4" s="5">
        <f t="shared" ref="AE4:AE23" si="20">_xlfn.POISSON.DIST(4,K4,FALSE) * _xlfn.POISSON.DIST(1,L4,FALSE)</f>
        <v>6.2477529514757286E-3</v>
      </c>
      <c r="AF4" s="5">
        <f t="shared" ref="AF4:AF23" si="21">_xlfn.POISSON.DIST(4,K4,FALSE) * _xlfn.POISSON.DIST(2,L4,FALSE)</f>
        <v>2.028594620950285E-3</v>
      </c>
      <c r="AG4" s="5">
        <f t="shared" ref="AG4:AG23" si="22">_xlfn.POISSON.DIST(4,K4,FALSE) * _xlfn.POISSON.DIST(3,L4,FALSE)</f>
        <v>4.3911212752380214E-4</v>
      </c>
      <c r="AH4" s="5">
        <f t="shared" ref="AH4:AH23" si="23">_xlfn.POISSON.DIST(0,K4,FALSE) * _xlfn.POISSON.DIST(4,L4,FALSE)</f>
        <v>1.3358599767277625E-3</v>
      </c>
      <c r="AI4" s="5">
        <f t="shared" ref="AI4:AI23" si="24">_xlfn.POISSON.DIST(1,K4,FALSE) * _xlfn.POISSON.DIST(4,L4,FALSE)</f>
        <v>1.4211101079426771E-3</v>
      </c>
      <c r="AJ4" s="5">
        <f t="shared" ref="AJ4:AJ23" si="25">_xlfn.POISSON.DIST(2,K4,FALSE) * _xlfn.POISSON.DIST(4,L4,FALSE)</f>
        <v>7.559003091940136E-4</v>
      </c>
      <c r="AK4" s="5">
        <f t="shared" ref="AK4:AK23" si="26">_xlfn.POISSON.DIST(3,K4,FALSE) * _xlfn.POISSON.DIST(4,L4,FALSE)</f>
        <v>2.6804644915553273E-4</v>
      </c>
      <c r="AL4" s="5">
        <f t="shared" ref="AL4:AL23" si="27">_xlfn.POISSON.DIST(5,K4,FALSE) * _xlfn.POISSON.DIST(5,L4,FALSE)</f>
        <v>1.9699039711516948E-6</v>
      </c>
      <c r="AM4" s="5">
        <f t="shared" ref="AM4:AM23" si="28">_xlfn.POISSON.DIST(5,K4,FALSE) * _xlfn.POISSON.DIST(0,L4,FALSE)</f>
        <v>2.047006479219383E-3</v>
      </c>
      <c r="AN4" s="5">
        <f t="shared" ref="AN4:AN23" si="29">_xlfn.POISSON.DIST(5,K4,FALSE) * _xlfn.POISSON.DIST(1,L4,FALSE)</f>
        <v>1.3292927441421912E-3</v>
      </c>
      <c r="AO4" s="5">
        <f t="shared" ref="AO4:AO23" si="30">_xlfn.POISSON.DIST(5,K4,FALSE) * _xlfn.POISSON.DIST(2,L4,FALSE)</f>
        <v>4.3161055364683597E-4</v>
      </c>
      <c r="AP4" s="5">
        <f t="shared" ref="AP4:AP23" si="31">_xlfn.POISSON.DIST(5,K4,FALSE) * _xlfn.POISSON.DIST(3,L4,FALSE)</f>
        <v>9.342695998316609E-5</v>
      </c>
      <c r="AQ4" s="5">
        <f t="shared" ref="AQ4:AQ23" si="32">_xlfn.POISSON.DIST(5,K4,FALSE) * _xlfn.POISSON.DIST(4,L4,FALSE)</f>
        <v>1.516748741071957E-5</v>
      </c>
      <c r="AR4" s="5">
        <f t="shared" ref="AR4:AR23" si="33">_xlfn.POISSON.DIST(0,K4,FALSE) * _xlfn.POISSON.DIST(5,L4,FALSE)</f>
        <v>1.7349715228369433E-4</v>
      </c>
      <c r="AS4" s="5">
        <f t="shared" ref="AS4:AS23" si="34">_xlfn.POISSON.DIST(1,K4,FALSE) * _xlfn.POISSON.DIST(5,L4,FALSE)</f>
        <v>1.8456916226622949E-4</v>
      </c>
      <c r="AT4" s="5">
        <f t="shared" ref="AT4:AT23" si="35">_xlfn.POISSON.DIST(2,K4,FALSE) * _xlfn.POISSON.DIST(5,L4,FALSE)</f>
        <v>9.8173875511094839E-5</v>
      </c>
      <c r="AU4" s="5">
        <f t="shared" ref="AU4:AU23" si="36">_xlfn.POISSON.DIST(3,K4,FALSE) * _xlfn.POISSON.DIST(5,L4,FALSE)</f>
        <v>3.4813001675637744E-5</v>
      </c>
      <c r="AV4" s="5">
        <f t="shared" ref="AV4:AV23" si="37">_xlfn.POISSON.DIST(4,K4,FALSE) * _xlfn.POISSON.DIST(5,L4,FALSE)</f>
        <v>9.2586628521988379E-6</v>
      </c>
      <c r="AW4" s="5">
        <f t="shared" ref="AW4:AW23" si="38">_xlfn.POISSON.DIST(6,K4,FALSE) * _xlfn.POISSON.DIST(6,L4,FALSE)</f>
        <v>3.7801650459299993E-8</v>
      </c>
      <c r="AX4" s="5">
        <f t="shared" ref="AX4:AX23" si="39">_xlfn.POISSON.DIST(6,K4,FALSE) * _xlfn.POISSON.DIST(0,L4,FALSE)</f>
        <v>3.6293993498836728E-4</v>
      </c>
      <c r="AY4" s="5">
        <f t="shared" ref="AY4:AY23" si="40">_xlfn.POISSON.DIST(6,K4,FALSE) * _xlfn.POISSON.DIST(1,L4,FALSE)</f>
        <v>2.3568729607707775E-4</v>
      </c>
      <c r="AZ4" s="5">
        <f t="shared" ref="AZ4:AZ23" si="41">_xlfn.POISSON.DIST(6,K4,FALSE) * _xlfn.POISSON.DIST(2,L4,FALSE)</f>
        <v>7.6525750099537134E-5</v>
      </c>
      <c r="BA4" s="5">
        <f t="shared" ref="BA4:BA23" si="42">_xlfn.POISSON.DIST(6,K4,FALSE) * _xlfn.POISSON.DIST(3,L4,FALSE)</f>
        <v>1.6564859528623429E-5</v>
      </c>
      <c r="BB4" s="5">
        <f t="shared" ref="BB4:BB23" si="43">_xlfn.POISSON.DIST(6,K4,FALSE) * _xlfn.POISSON.DIST(4,L4,FALSE)</f>
        <v>2.6892376505240496E-6</v>
      </c>
      <c r="BC4" s="5">
        <f t="shared" ref="BC4:BC23" si="44">_xlfn.POISSON.DIST(6,K4,FALSE) * _xlfn.POISSON.DIST(5,L4,FALSE)</f>
        <v>3.4926944613080476E-7</v>
      </c>
      <c r="BD4" s="5">
        <f t="shared" ref="BD4:BD23" si="45">_xlfn.POISSON.DIST(0,K4,FALSE) * _xlfn.POISSON.DIST(6,L4,FALSE)</f>
        <v>1.8777705232927649E-5</v>
      </c>
      <c r="BE4" s="5">
        <f t="shared" ref="BE4:BE23" si="46">_xlfn.POISSON.DIST(1,K4,FALSE) * _xlfn.POISSON.DIST(6,L4,FALSE)</f>
        <v>1.9976035793697419E-5</v>
      </c>
      <c r="BF4" s="5">
        <f t="shared" ref="BF4:BF23" si="47">_xlfn.POISSON.DIST(2,K4,FALSE) * _xlfn.POISSON.DIST(6,L4,FALSE)</f>
        <v>1.0625419908374645E-5</v>
      </c>
      <c r="BG4" s="5">
        <f t="shared" ref="BG4:BG23" si="48">_xlfn.POISSON.DIST(3,K4,FALSE) * _xlfn.POISSON.DIST(6,L4,FALSE)</f>
        <v>3.7678329305925952E-6</v>
      </c>
      <c r="BH4" s="5">
        <f t="shared" ref="BH4:BH23" si="49">_xlfn.POISSON.DIST(4,K4,FALSE) * _xlfn.POISSON.DIST(6,L4,FALSE)</f>
        <v>1.002070867453577E-6</v>
      </c>
      <c r="BI4" s="5">
        <f t="shared" ref="BI4:BI23" si="50">_xlfn.POISSON.DIST(5,K4,FALSE) * _xlfn.POISSON.DIST(6,L4,FALSE)</f>
        <v>2.1320393805066831E-7</v>
      </c>
      <c r="BJ4" s="8">
        <f t="shared" ref="BJ4:BJ23" si="51">SUM(N4,Q4,T4,W4,X4,Y4,AD4,AE4,AF4,AG4,AM4,AN4,AO4,AP4,AQ4,AX4,AY4,AZ4,BA4,BB4,BC4)</f>
        <v>0.45030028627665197</v>
      </c>
      <c r="BK4" s="8">
        <f t="shared" ref="BK4:BK23" si="52">SUM(M4,P4,S4,V4,AC4,AL4,AY4)</f>
        <v>0.32830543960854591</v>
      </c>
      <c r="BL4" s="8">
        <f t="shared" ref="BL4:BL23" si="53">SUM(O4,R4,U4,AA4,AB4,AH4,AI4,AJ4,AK4,AR4,AS4,AT4,AU4,AV4,BD4,BE4,BF4,BG4,BH4,BI4)</f>
        <v>0.21327447043893238</v>
      </c>
      <c r="BM4" s="8">
        <f t="shared" ref="BM4:BM23" si="54">SUM(S4:BI4)</f>
        <v>0.24613842523979965</v>
      </c>
      <c r="BN4" s="8">
        <f t="shared" ref="BN4:BN23" si="55">SUM(M4:R4)</f>
        <v>0.75373459959745126</v>
      </c>
    </row>
    <row r="5" spans="1:88" x14ac:dyDescent="0.25">
      <c r="A5" t="s">
        <v>32</v>
      </c>
      <c r="B5" t="s">
        <v>310</v>
      </c>
      <c r="C5" t="s">
        <v>331</v>
      </c>
      <c r="D5" s="15">
        <v>44198</v>
      </c>
      <c r="E5">
        <f>VLOOKUP(A5,home!$A$2:$E$405,3,FALSE)</f>
        <v>1.25</v>
      </c>
      <c r="F5">
        <f>VLOOKUP(B5,home!$B$2:$E$405,3,FALSE)</f>
        <v>0.62</v>
      </c>
      <c r="G5">
        <f>VLOOKUP(C5,away!$B$2:$E$405,4,FALSE)</f>
        <v>0.53</v>
      </c>
      <c r="H5">
        <f>VLOOKUP(A5,away!$A$2:$E$405,3,FALSE)</f>
        <v>1.127777778</v>
      </c>
      <c r="I5">
        <f>VLOOKUP(C5,away!$B$2:$E$405,3,FALSE)</f>
        <v>0.09</v>
      </c>
      <c r="J5">
        <f>VLOOKUP(B5,home!$B$2:$E$405,4,FALSE)</f>
        <v>1.08</v>
      </c>
      <c r="K5" s="3">
        <f t="shared" si="0"/>
        <v>0.41075000000000006</v>
      </c>
      <c r="L5" s="3">
        <f t="shared" si="1"/>
        <v>0.10962000002159999</v>
      </c>
      <c r="M5" s="5">
        <f t="shared" si="2"/>
        <v>0.59430061604452145</v>
      </c>
      <c r="N5" s="5">
        <f t="shared" si="3"/>
        <v>0.24410897804028719</v>
      </c>
      <c r="O5" s="5">
        <f t="shared" si="4"/>
        <v>6.5147233543637315E-2</v>
      </c>
      <c r="P5" s="5">
        <f t="shared" si="5"/>
        <v>2.6759226178049031E-2</v>
      </c>
      <c r="Q5" s="5">
        <f t="shared" si="6"/>
        <v>5.0133881365023981E-2</v>
      </c>
      <c r="R5" s="5">
        <f t="shared" si="7"/>
        <v>3.5707198712303517E-3</v>
      </c>
      <c r="S5" s="5">
        <f t="shared" si="8"/>
        <v>3.0121800580227822E-4</v>
      </c>
      <c r="T5" s="5">
        <f t="shared" si="9"/>
        <v>5.4956760763168197E-3</v>
      </c>
      <c r="U5" s="5">
        <f t="shared" si="10"/>
        <v>1.4666731871078671E-3</v>
      </c>
      <c r="V5" s="5">
        <f t="shared" si="11"/>
        <v>1.5069741041553611E-6</v>
      </c>
      <c r="W5" s="5">
        <f t="shared" si="12"/>
        <v>6.864163923561201E-3</v>
      </c>
      <c r="X5" s="5">
        <f t="shared" si="13"/>
        <v>7.5244964944904465E-4</v>
      </c>
      <c r="Y5" s="5">
        <f t="shared" si="14"/>
        <v>4.1241765294428598E-5</v>
      </c>
      <c r="Z5" s="5">
        <f t="shared" si="15"/>
        <v>1.3047410412046618E-4</v>
      </c>
      <c r="AA5" s="5">
        <f t="shared" si="16"/>
        <v>5.3592238267481494E-5</v>
      </c>
      <c r="AB5" s="5">
        <f t="shared" si="17"/>
        <v>1.1006505934184012E-5</v>
      </c>
      <c r="AC5" s="5">
        <f t="shared" si="18"/>
        <v>4.2408525888326687E-9</v>
      </c>
      <c r="AD5" s="5">
        <f t="shared" si="19"/>
        <v>7.0486383290069071E-4</v>
      </c>
      <c r="AE5" s="5">
        <f t="shared" si="20"/>
        <v>7.7267173377798762E-5</v>
      </c>
      <c r="AF5" s="5">
        <f t="shared" si="21"/>
        <v>4.2350137736716361E-6</v>
      </c>
      <c r="AG5" s="5">
        <f t="shared" si="22"/>
        <v>1.5474740332045364E-7</v>
      </c>
      <c r="AH5" s="5">
        <f t="shared" si="23"/>
        <v>3.5756428241259373E-6</v>
      </c>
      <c r="AI5" s="5">
        <f t="shared" si="24"/>
        <v>1.4686952900097289E-6</v>
      </c>
      <c r="AJ5" s="5">
        <f t="shared" si="25"/>
        <v>3.0163329518574805E-7</v>
      </c>
      <c r="AK5" s="5">
        <f t="shared" si="26"/>
        <v>4.1298625332515344E-8</v>
      </c>
      <c r="AL5" s="5">
        <f t="shared" si="27"/>
        <v>7.6380155462492033E-12</v>
      </c>
      <c r="AM5" s="5">
        <f t="shared" si="28"/>
        <v>5.7904563872791782E-5</v>
      </c>
      <c r="AN5" s="5">
        <f t="shared" si="29"/>
        <v>6.3474982929861725E-6</v>
      </c>
      <c r="AO5" s="5">
        <f t="shared" si="30"/>
        <v>3.4790638150712513E-7</v>
      </c>
      <c r="AP5" s="5">
        <f t="shared" si="31"/>
        <v>1.2712499182775274E-8</v>
      </c>
      <c r="AQ5" s="5">
        <f t="shared" si="32"/>
        <v>3.4838604017260397E-10</v>
      </c>
      <c r="AR5" s="5">
        <f t="shared" si="33"/>
        <v>7.839239329158388E-8</v>
      </c>
      <c r="AS5" s="5">
        <f t="shared" si="34"/>
        <v>3.2199675544518084E-8</v>
      </c>
      <c r="AT5" s="5">
        <f t="shared" si="35"/>
        <v>6.6130083649554011E-9</v>
      </c>
      <c r="AU5" s="5">
        <f t="shared" si="36"/>
        <v>9.0543106196847718E-10</v>
      </c>
      <c r="AV5" s="5">
        <f t="shared" si="37"/>
        <v>9.2976452175887994E-11</v>
      </c>
      <c r="AW5" s="5">
        <f t="shared" si="38"/>
        <v>9.5531238286009302E-15</v>
      </c>
      <c r="AX5" s="5">
        <f t="shared" si="39"/>
        <v>3.964049935124868E-6</v>
      </c>
      <c r="AY5" s="5">
        <f t="shared" si="40"/>
        <v>4.3453915397401141E-7</v>
      </c>
      <c r="AZ5" s="5">
        <f t="shared" si="41"/>
        <v>2.3817091034008591E-8</v>
      </c>
      <c r="BA5" s="5">
        <f t="shared" si="42"/>
        <v>8.7027650655415673E-10</v>
      </c>
      <c r="BB5" s="5">
        <f t="shared" si="43"/>
        <v>2.3849927666816164E-11</v>
      </c>
      <c r="BC5" s="5">
        <f t="shared" si="44"/>
        <v>5.228858142703097E-13</v>
      </c>
      <c r="BD5" s="5">
        <f t="shared" si="45"/>
        <v>1.4322290257194478E-9</v>
      </c>
      <c r="BE5" s="5">
        <f t="shared" si="46"/>
        <v>5.882880723142632E-10</v>
      </c>
      <c r="BF5" s="5">
        <f t="shared" si="47"/>
        <v>1.2081966285154181E-10</v>
      </c>
      <c r="BG5" s="5">
        <f t="shared" si="48"/>
        <v>1.6542225505423601E-11</v>
      </c>
      <c r="BH5" s="5">
        <f t="shared" si="49"/>
        <v>1.6986797815881859E-12</v>
      </c>
      <c r="BI5" s="5">
        <f t="shared" si="50"/>
        <v>1.3954654405746955E-13</v>
      </c>
      <c r="BJ5" s="8">
        <f t="shared" si="51"/>
        <v>0.30825194791765009</v>
      </c>
      <c r="BK5" s="8">
        <f t="shared" si="52"/>
        <v>0.62136300599012151</v>
      </c>
      <c r="BL5" s="8">
        <f t="shared" si="53"/>
        <v>7.0254732979413773E-2</v>
      </c>
      <c r="BM5" s="8">
        <f t="shared" si="54"/>
        <v>1.597907140941212E-2</v>
      </c>
      <c r="BN5" s="8">
        <f t="shared" si="55"/>
        <v>0.98402065504274927</v>
      </c>
    </row>
    <row r="6" spans="1:88" x14ac:dyDescent="0.25">
      <c r="A6" t="s">
        <v>32</v>
      </c>
      <c r="B6" t="s">
        <v>35</v>
      </c>
      <c r="C6" t="s">
        <v>34</v>
      </c>
      <c r="D6" s="15">
        <v>44198</v>
      </c>
      <c r="E6">
        <f>VLOOKUP(A6,home!$A$2:$E$405,3,FALSE)</f>
        <v>1.25</v>
      </c>
      <c r="F6">
        <f>VLOOKUP(B6,home!$B$2:$E$405,3,FALSE)</f>
        <v>1.84</v>
      </c>
      <c r="G6">
        <f>VLOOKUP(C6,away!$B$2:$E$405,4,FALSE)</f>
        <v>1.04</v>
      </c>
      <c r="H6">
        <f>VLOOKUP(A6,away!$A$2:$E$405,3,FALSE)</f>
        <v>1.127777778</v>
      </c>
      <c r="I6">
        <f>VLOOKUP(C6,away!$B$2:$E$405,3,FALSE)</f>
        <v>0.56000000000000005</v>
      </c>
      <c r="J6">
        <f>VLOOKUP(B6,home!$B$2:$E$405,4,FALSE)</f>
        <v>0.98</v>
      </c>
      <c r="K6" s="3">
        <f t="shared" si="0"/>
        <v>2.3920000000000003</v>
      </c>
      <c r="L6" s="3">
        <f t="shared" si="1"/>
        <v>0.61892444456640006</v>
      </c>
      <c r="M6" s="5">
        <f t="shared" si="2"/>
        <v>4.9246132391653527E-2</v>
      </c>
      <c r="N6" s="5">
        <f t="shared" si="3"/>
        <v>0.11779674868083524</v>
      </c>
      <c r="O6" s="5">
        <f t="shared" si="4"/>
        <v>3.0479635137547562E-2</v>
      </c>
      <c r="P6" s="5">
        <f t="shared" si="5"/>
        <v>7.2907287249013769E-2</v>
      </c>
      <c r="Q6" s="5">
        <f t="shared" si="6"/>
        <v>0.14088491142227902</v>
      </c>
      <c r="R6" s="5">
        <f t="shared" si="7"/>
        <v>9.4322956240465768E-3</v>
      </c>
      <c r="S6" s="5">
        <f t="shared" si="8"/>
        <v>2.6984213154732428E-2</v>
      </c>
      <c r="T6" s="5">
        <f t="shared" si="9"/>
        <v>8.7197115549820514E-2</v>
      </c>
      <c r="U6" s="5">
        <f t="shared" si="10"/>
        <v>2.2562051132719411E-2</v>
      </c>
      <c r="V6" s="5">
        <f t="shared" si="11"/>
        <v>4.4388049355710063E-3</v>
      </c>
      <c r="W6" s="5">
        <f t="shared" si="12"/>
        <v>0.11233223604069714</v>
      </c>
      <c r="X6" s="5">
        <f t="shared" si="13"/>
        <v>6.9525166798390228E-2</v>
      </c>
      <c r="Y6" s="5">
        <f t="shared" si="14"/>
        <v>2.151541262203999E-2</v>
      </c>
      <c r="Z6" s="5">
        <f t="shared" si="15"/>
        <v>1.9459594433663715E-3</v>
      </c>
      <c r="AA6" s="5">
        <f t="shared" si="16"/>
        <v>4.6547349885323608E-3</v>
      </c>
      <c r="AB6" s="5">
        <f t="shared" si="17"/>
        <v>5.5670630462847067E-3</v>
      </c>
      <c r="AC6" s="5">
        <f t="shared" si="18"/>
        <v>4.1071908945338842E-4</v>
      </c>
      <c r="AD6" s="5">
        <f t="shared" si="19"/>
        <v>6.7174677152336881E-2</v>
      </c>
      <c r="AE6" s="5">
        <f t="shared" si="20"/>
        <v>4.1576049745437355E-2</v>
      </c>
      <c r="AF6" s="5">
        <f t="shared" si="21"/>
        <v>1.2866216747979914E-2</v>
      </c>
      <c r="AG6" s="5">
        <f t="shared" si="22"/>
        <v>2.6544053514714616E-3</v>
      </c>
      <c r="AH6" s="5">
        <f t="shared" si="23"/>
        <v>3.0110046690856807E-4</v>
      </c>
      <c r="AI6" s="5">
        <f t="shared" si="24"/>
        <v>7.202323168452948E-4</v>
      </c>
      <c r="AJ6" s="5">
        <f t="shared" si="25"/>
        <v>8.6139785094697301E-4</v>
      </c>
      <c r="AK6" s="5">
        <f t="shared" si="26"/>
        <v>6.8682121982171986E-4</v>
      </c>
      <c r="AL6" s="5">
        <f t="shared" si="27"/>
        <v>2.4322246787044503E-5</v>
      </c>
      <c r="AM6" s="5">
        <f t="shared" si="28"/>
        <v>3.213636554967797E-2</v>
      </c>
      <c r="AN6" s="5">
        <f t="shared" si="29"/>
        <v>1.9889982198217235E-2</v>
      </c>
      <c r="AO6" s="5">
        <f t="shared" si="30"/>
        <v>6.155198092233592E-3</v>
      </c>
      <c r="AP6" s="5">
        <f t="shared" si="31"/>
        <v>1.2698675201439475E-3</v>
      </c>
      <c r="AQ6" s="5">
        <f t="shared" si="32"/>
        <v>1.9648801239450107E-4</v>
      </c>
      <c r="AR6" s="5">
        <f t="shared" si="33"/>
        <v>3.7271687848013847E-5</v>
      </c>
      <c r="AS6" s="5">
        <f t="shared" si="34"/>
        <v>8.9153877332449126E-5</v>
      </c>
      <c r="AT6" s="5">
        <f t="shared" si="35"/>
        <v>1.0662803728960921E-4</v>
      </c>
      <c r="AU6" s="5">
        <f t="shared" si="36"/>
        <v>8.5018088398915078E-5</v>
      </c>
      <c r="AV6" s="5">
        <f t="shared" si="37"/>
        <v>5.0840816862551214E-5</v>
      </c>
      <c r="AW6" s="5">
        <f t="shared" si="38"/>
        <v>1.0002302870889444E-6</v>
      </c>
      <c r="AX6" s="5">
        <f t="shared" si="39"/>
        <v>1.2811697732471618E-2</v>
      </c>
      <c r="AY6" s="5">
        <f t="shared" si="40"/>
        <v>7.9294729030226045E-3</v>
      </c>
      <c r="AZ6" s="5">
        <f t="shared" si="41"/>
        <v>2.4538723061037922E-3</v>
      </c>
      <c r="BA6" s="5">
        <f t="shared" si="42"/>
        <v>5.0625385136405371E-4</v>
      </c>
      <c r="BB6" s="5">
        <f t="shared" si="43"/>
        <v>7.8333220941274428E-5</v>
      </c>
      <c r="BC6" s="5">
        <f t="shared" si="44"/>
        <v>9.6964690524350762E-6</v>
      </c>
      <c r="BD6" s="5">
        <f t="shared" si="45"/>
        <v>3.8447264498973682E-6</v>
      </c>
      <c r="BE6" s="5">
        <f t="shared" si="46"/>
        <v>9.1965856681545067E-6</v>
      </c>
      <c r="BF6" s="5">
        <f t="shared" si="47"/>
        <v>1.0999116459112794E-5</v>
      </c>
      <c r="BG6" s="5">
        <f t="shared" si="48"/>
        <v>8.7699621900659349E-6</v>
      </c>
      <c r="BH6" s="5">
        <f t="shared" si="49"/>
        <v>5.2444373896594288E-6</v>
      </c>
      <c r="BI6" s="5">
        <f t="shared" si="50"/>
        <v>2.5089388472130714E-6</v>
      </c>
      <c r="BJ6" s="8">
        <f t="shared" si="51"/>
        <v>0.75696016796691079</v>
      </c>
      <c r="BK6" s="8">
        <f t="shared" si="52"/>
        <v>0.16194095197023375</v>
      </c>
      <c r="BL6" s="8">
        <f t="shared" si="53"/>
        <v>7.5674808058388845E-2</v>
      </c>
      <c r="BM6" s="8">
        <f t="shared" si="54"/>
        <v>0.56784640426078836</v>
      </c>
      <c r="BN6" s="8">
        <f t="shared" si="55"/>
        <v>0.42074701050537566</v>
      </c>
    </row>
    <row r="7" spans="1:88" x14ac:dyDescent="0.25">
      <c r="A7" t="s">
        <v>32</v>
      </c>
      <c r="B7" t="s">
        <v>309</v>
      </c>
      <c r="C7" t="s">
        <v>208</v>
      </c>
      <c r="D7" s="15">
        <v>44198</v>
      </c>
      <c r="E7">
        <f>VLOOKUP(A7,home!$A$2:$E$405,3,FALSE)</f>
        <v>1.25</v>
      </c>
      <c r="F7">
        <f>VLOOKUP(B7,home!$B$2:$E$405,3,FALSE)</f>
        <v>0.96</v>
      </c>
      <c r="G7">
        <f>VLOOKUP(C7,away!$B$2:$E$405,4,FALSE)</f>
        <v>0.96</v>
      </c>
      <c r="H7">
        <f>VLOOKUP(A7,away!$A$2:$E$405,3,FALSE)</f>
        <v>1.127777778</v>
      </c>
      <c r="I7">
        <f>VLOOKUP(C7,away!$B$2:$E$405,3,FALSE)</f>
        <v>1.52</v>
      </c>
      <c r="J7">
        <f>VLOOKUP(B7,home!$B$2:$E$405,4,FALSE)</f>
        <v>1.1499999999999999</v>
      </c>
      <c r="K7" s="3">
        <f t="shared" si="0"/>
        <v>1.1519999999999999</v>
      </c>
      <c r="L7" s="3">
        <f t="shared" si="1"/>
        <v>1.9713555559439999</v>
      </c>
      <c r="M7" s="5">
        <f t="shared" si="2"/>
        <v>4.4009244892366191E-2</v>
      </c>
      <c r="N7" s="5">
        <f t="shared" si="3"/>
        <v>5.0698650116005842E-2</v>
      </c>
      <c r="O7" s="5">
        <f t="shared" si="4"/>
        <v>8.6757869431466184E-2</v>
      </c>
      <c r="P7" s="5">
        <f t="shared" si="5"/>
        <v>9.9945065585049037E-2</v>
      </c>
      <c r="Q7" s="5">
        <f t="shared" si="6"/>
        <v>2.9202422466819374E-2</v>
      </c>
      <c r="R7" s="5">
        <f t="shared" si="7"/>
        <v>8.5515303962792513E-2</v>
      </c>
      <c r="S7" s="5">
        <f t="shared" si="8"/>
        <v>5.6743850975118901E-2</v>
      </c>
      <c r="T7" s="5">
        <f t="shared" si="9"/>
        <v>5.7568357776988259E-2</v>
      </c>
      <c r="U7" s="5">
        <f t="shared" si="10"/>
        <v>9.8513630165136951E-2</v>
      </c>
      <c r="V7" s="5">
        <f t="shared" si="11"/>
        <v>1.4318375153338741E-2</v>
      </c>
      <c r="W7" s="5">
        <f t="shared" si="12"/>
        <v>1.1213730227258634E-2</v>
      </c>
      <c r="X7" s="5">
        <f t="shared" si="13"/>
        <v>2.2106249386363477E-2</v>
      </c>
      <c r="Y7" s="5">
        <f t="shared" si="14"/>
        <v>2.1789638774445647E-2</v>
      </c>
      <c r="Z7" s="5">
        <f t="shared" si="15"/>
        <v>5.6193689861763645E-2</v>
      </c>
      <c r="AA7" s="5">
        <f t="shared" si="16"/>
        <v>6.473513072075171E-2</v>
      </c>
      <c r="AB7" s="5">
        <f t="shared" si="17"/>
        <v>3.7287435295152993E-2</v>
      </c>
      <c r="AC7" s="5">
        <f t="shared" si="18"/>
        <v>2.0323158055649908E-3</v>
      </c>
      <c r="AD7" s="5">
        <f t="shared" si="19"/>
        <v>3.2295543054504869E-3</v>
      </c>
      <c r="AE7" s="5">
        <f t="shared" si="20"/>
        <v>6.3665998232726832E-3</v>
      </c>
      <c r="AF7" s="5">
        <f t="shared" si="21"/>
        <v>6.2754159670403474E-3</v>
      </c>
      <c r="AG7" s="5">
        <f t="shared" si="22"/>
        <v>4.1236920441615581E-3</v>
      </c>
      <c r="AH7" s="5">
        <f t="shared" si="23"/>
        <v>2.7694435679495463E-2</v>
      </c>
      <c r="AI7" s="5">
        <f t="shared" si="24"/>
        <v>3.1903989902778769E-2</v>
      </c>
      <c r="AJ7" s="5">
        <f t="shared" si="25"/>
        <v>1.8376698184000576E-2</v>
      </c>
      <c r="AK7" s="5">
        <f t="shared" si="26"/>
        <v>7.0566521026562169E-3</v>
      </c>
      <c r="AL7" s="5">
        <f t="shared" si="27"/>
        <v>1.8461569788211281E-4</v>
      </c>
      <c r="AM7" s="5">
        <f t="shared" si="28"/>
        <v>7.440893119757925E-4</v>
      </c>
      <c r="AN7" s="5">
        <f t="shared" si="29"/>
        <v>1.4668645992820268E-3</v>
      </c>
      <c r="AO7" s="5">
        <f t="shared" si="30"/>
        <v>1.4458558388060966E-3</v>
      </c>
      <c r="AP7" s="5">
        <f t="shared" si="31"/>
        <v>9.5009864697482346E-4</v>
      </c>
      <c r="AQ7" s="5">
        <f t="shared" si="32"/>
        <v>4.6824556160217411E-4</v>
      </c>
      <c r="AR7" s="5">
        <f t="shared" si="33"/>
        <v>1.0919115929101421E-2</v>
      </c>
      <c r="AS7" s="5">
        <f t="shared" si="34"/>
        <v>1.2578821550324835E-2</v>
      </c>
      <c r="AT7" s="5">
        <f t="shared" si="35"/>
        <v>7.2454012129871065E-3</v>
      </c>
      <c r="AU7" s="5">
        <f t="shared" si="36"/>
        <v>2.7822340657870474E-3</v>
      </c>
      <c r="AV7" s="5">
        <f t="shared" si="37"/>
        <v>8.0128341094666978E-4</v>
      </c>
      <c r="AW7" s="5">
        <f t="shared" si="38"/>
        <v>1.1646181815500198E-5</v>
      </c>
      <c r="AX7" s="5">
        <f t="shared" si="39"/>
        <v>1.4286514789935194E-4</v>
      </c>
      <c r="AY7" s="5">
        <f t="shared" si="40"/>
        <v>2.8163800306214875E-4</v>
      </c>
      <c r="AZ7" s="5">
        <f t="shared" si="41"/>
        <v>2.7760432105077015E-4</v>
      </c>
      <c r="BA7" s="5">
        <f t="shared" si="42"/>
        <v>1.8241894021916582E-4</v>
      </c>
      <c r="BB7" s="5">
        <f t="shared" si="43"/>
        <v>8.990314782761729E-5</v>
      </c>
      <c r="BC7" s="5">
        <f t="shared" si="44"/>
        <v>3.5446213993365602E-5</v>
      </c>
      <c r="BD7" s="5">
        <f t="shared" si="45"/>
        <v>3.5875766421384495E-3</v>
      </c>
      <c r="BE7" s="5">
        <f t="shared" si="46"/>
        <v>4.1328882917434934E-3</v>
      </c>
      <c r="BF7" s="5">
        <f t="shared" si="47"/>
        <v>2.3805436560442525E-3</v>
      </c>
      <c r="BG7" s="5">
        <f t="shared" si="48"/>
        <v>9.141287639209926E-4</v>
      </c>
      <c r="BH7" s="5">
        <f t="shared" si="49"/>
        <v>2.6326908400924591E-4</v>
      </c>
      <c r="BI7" s="5">
        <f t="shared" si="50"/>
        <v>6.0657196955730281E-5</v>
      </c>
      <c r="BJ7" s="8">
        <f t="shared" si="51"/>
        <v>0.21865934062049969</v>
      </c>
      <c r="BK7" s="8">
        <f t="shared" si="52"/>
        <v>0.21751510611238212</v>
      </c>
      <c r="BL7" s="8">
        <f t="shared" si="53"/>
        <v>0.50350706524819056</v>
      </c>
      <c r="BM7" s="8">
        <f t="shared" si="54"/>
        <v>0.59947665356709023</v>
      </c>
      <c r="BN7" s="8">
        <f t="shared" si="55"/>
        <v>0.39612855645449913</v>
      </c>
    </row>
    <row r="8" spans="1:88" x14ac:dyDescent="0.25">
      <c r="A8" t="s">
        <v>32</v>
      </c>
      <c r="B8" t="s">
        <v>33</v>
      </c>
      <c r="C8" t="s">
        <v>36</v>
      </c>
      <c r="D8" s="15">
        <v>44198</v>
      </c>
      <c r="E8">
        <f>VLOOKUP(A8,home!$A$2:$E$405,3,FALSE)</f>
        <v>1.25</v>
      </c>
      <c r="F8">
        <f>VLOOKUP(B8,home!$B$2:$E$405,3,FALSE)</f>
        <v>1.6</v>
      </c>
      <c r="G8">
        <f>VLOOKUP(C8,away!$B$2:$E$405,4,FALSE)</f>
        <v>0.72</v>
      </c>
      <c r="H8">
        <f>VLOOKUP(A8,away!$A$2:$E$405,3,FALSE)</f>
        <v>1.127777778</v>
      </c>
      <c r="I8">
        <f>VLOOKUP(C8,away!$B$2:$E$405,3,FALSE)</f>
        <v>1.2</v>
      </c>
      <c r="J8">
        <f>VLOOKUP(B8,home!$B$2:$E$405,4,FALSE)</f>
        <v>0.44</v>
      </c>
      <c r="K8" s="3">
        <f t="shared" si="0"/>
        <v>1.44</v>
      </c>
      <c r="L8" s="3">
        <f t="shared" si="1"/>
        <v>0.59546666678399995</v>
      </c>
      <c r="M8" s="5">
        <f t="shared" si="2"/>
        <v>0.13061951249096979</v>
      </c>
      <c r="N8" s="5">
        <f t="shared" si="3"/>
        <v>0.1880920979869965</v>
      </c>
      <c r="O8" s="5">
        <f t="shared" si="4"/>
        <v>7.7779565719948832E-2</v>
      </c>
      <c r="P8" s="5">
        <f t="shared" si="5"/>
        <v>0.11200257463672632</v>
      </c>
      <c r="Q8" s="5">
        <f t="shared" si="6"/>
        <v>0.1354263105506375</v>
      </c>
      <c r="R8" s="5">
        <f t="shared" si="7"/>
        <v>2.3157569371582493E-2</v>
      </c>
      <c r="S8" s="5">
        <f t="shared" si="8"/>
        <v>2.4009767924456735E-2</v>
      </c>
      <c r="T8" s="5">
        <f t="shared" si="9"/>
        <v>8.0641853738442959E-2</v>
      </c>
      <c r="U8" s="5">
        <f t="shared" si="10"/>
        <v>3.3346899895078795E-2</v>
      </c>
      <c r="V8" s="5">
        <f t="shared" si="11"/>
        <v>2.287522636197384E-3</v>
      </c>
      <c r="W8" s="5">
        <f t="shared" si="12"/>
        <v>6.5004629064305999E-2</v>
      </c>
      <c r="X8" s="5">
        <f t="shared" si="13"/>
        <v>3.8708089794452616E-2</v>
      </c>
      <c r="Y8" s="5">
        <f t="shared" si="14"/>
        <v>1.152468860373923E-2</v>
      </c>
      <c r="Z8" s="5">
        <f t="shared" si="15"/>
        <v>4.5965202148384931E-3</v>
      </c>
      <c r="AA8" s="5">
        <f t="shared" si="16"/>
        <v>6.6189891093674305E-3</v>
      </c>
      <c r="AB8" s="5">
        <f t="shared" si="17"/>
        <v>4.7656721587445508E-3</v>
      </c>
      <c r="AC8" s="5">
        <f t="shared" si="18"/>
        <v>1.2259291314324652E-4</v>
      </c>
      <c r="AD8" s="5">
        <f t="shared" si="19"/>
        <v>2.3401666463150179E-2</v>
      </c>
      <c r="AE8" s="5">
        <f t="shared" si="20"/>
        <v>1.3934912326002954E-2</v>
      </c>
      <c r="AF8" s="5">
        <f t="shared" si="21"/>
        <v>4.1488878973461266E-3</v>
      </c>
      <c r="AG8" s="5">
        <f t="shared" si="22"/>
        <v>8.235081490310589E-4</v>
      </c>
      <c r="AH8" s="5">
        <f t="shared" si="23"/>
        <v>6.8426864278378814E-4</v>
      </c>
      <c r="AI8" s="5">
        <f t="shared" si="24"/>
        <v>9.8534684560865494E-4</v>
      </c>
      <c r="AJ8" s="5">
        <f t="shared" si="25"/>
        <v>7.0944972883823165E-4</v>
      </c>
      <c r="AK8" s="5">
        <f t="shared" si="26"/>
        <v>3.4053586984235113E-4</v>
      </c>
      <c r="AL8" s="5">
        <f t="shared" si="27"/>
        <v>4.2047996175791602E-6</v>
      </c>
      <c r="AM8" s="5">
        <f t="shared" si="28"/>
        <v>6.7396799413872409E-3</v>
      </c>
      <c r="AN8" s="5">
        <f t="shared" si="29"/>
        <v>4.0132547498888445E-3</v>
      </c>
      <c r="AO8" s="5">
        <f t="shared" si="30"/>
        <v>1.1948797144356825E-3</v>
      </c>
      <c r="AP8" s="5">
        <f t="shared" si="31"/>
        <v>2.3717034692094459E-4</v>
      </c>
      <c r="AQ8" s="5">
        <f t="shared" si="32"/>
        <v>3.5306758985254939E-5</v>
      </c>
      <c r="AR8" s="5">
        <f t="shared" si="33"/>
        <v>8.1491833580654789E-5</v>
      </c>
      <c r="AS8" s="5">
        <f t="shared" si="34"/>
        <v>1.173482403561429E-4</v>
      </c>
      <c r="AT8" s="5">
        <f t="shared" si="35"/>
        <v>8.4490733056422895E-5</v>
      </c>
      <c r="AU8" s="5">
        <f t="shared" si="36"/>
        <v>4.0555551867082984E-5</v>
      </c>
      <c r="AV8" s="5">
        <f t="shared" si="37"/>
        <v>1.4599998672149887E-5</v>
      </c>
      <c r="AW8" s="5">
        <f t="shared" si="38"/>
        <v>1.0015272051098E-7</v>
      </c>
      <c r="AX8" s="5">
        <f t="shared" si="39"/>
        <v>1.6175231859329375E-3</v>
      </c>
      <c r="AY8" s="5">
        <f t="shared" si="40"/>
        <v>9.6318113997332256E-4</v>
      </c>
      <c r="AZ8" s="5">
        <f t="shared" si="41"/>
        <v>2.867711314645638E-4</v>
      </c>
      <c r="BA8" s="5">
        <f t="shared" si="42"/>
        <v>5.6920883261026694E-5</v>
      </c>
      <c r="BB8" s="5">
        <f t="shared" si="43"/>
        <v>8.4736221564611848E-6</v>
      </c>
      <c r="BC8" s="5">
        <f t="shared" si="44"/>
        <v>1.0091519082189985E-6</v>
      </c>
      <c r="BD8" s="5">
        <f t="shared" si="45"/>
        <v>8.0876117520648232E-6</v>
      </c>
      <c r="BE8" s="5">
        <f t="shared" si="46"/>
        <v>1.1646160922973345E-5</v>
      </c>
      <c r="BF8" s="5">
        <f t="shared" si="47"/>
        <v>8.3852358645408096E-6</v>
      </c>
      <c r="BG8" s="5">
        <f t="shared" si="48"/>
        <v>4.0249132149795877E-6</v>
      </c>
      <c r="BH8" s="5">
        <f t="shared" si="49"/>
        <v>1.448968757392653E-6</v>
      </c>
      <c r="BI8" s="5">
        <f t="shared" si="50"/>
        <v>4.1730300212908337E-7</v>
      </c>
      <c r="BJ8" s="8">
        <f t="shared" si="51"/>
        <v>0.57686081520041976</v>
      </c>
      <c r="BK8" s="8">
        <f t="shared" si="52"/>
        <v>0.27000935654108443</v>
      </c>
      <c r="BL8" s="8">
        <f t="shared" si="53"/>
        <v>0.14876079389284164</v>
      </c>
      <c r="BM8" s="8">
        <f t="shared" si="54"/>
        <v>0.33218677410507003</v>
      </c>
      <c r="BN8" s="8">
        <f t="shared" si="55"/>
        <v>0.66707763075686144</v>
      </c>
    </row>
    <row r="9" spans="1:88" x14ac:dyDescent="0.25">
      <c r="A9" t="s">
        <v>340</v>
      </c>
      <c r="B9" t="s">
        <v>356</v>
      </c>
      <c r="C9" t="s">
        <v>405</v>
      </c>
      <c r="D9" s="15">
        <v>44198</v>
      </c>
      <c r="E9">
        <f>VLOOKUP(A9,home!$A$2:$E$405,3,FALSE)</f>
        <v>1.3628691980000001</v>
      </c>
      <c r="F9">
        <f>VLOOKUP(B9,home!$B$2:$E$405,3,FALSE)</f>
        <v>0.98</v>
      </c>
      <c r="G9">
        <f>VLOOKUP(C9,away!$B$2:$E$405,4,FALSE)</f>
        <v>0.98</v>
      </c>
      <c r="H9">
        <f>VLOOKUP(A9,away!$A$2:$E$405,3,FALSE)</f>
        <v>1.1434599160000001</v>
      </c>
      <c r="I9">
        <f>VLOOKUP(C9,away!$B$2:$E$405,3,FALSE)</f>
        <v>0.55000000000000004</v>
      </c>
      <c r="J9">
        <f>VLOOKUP(B9,home!$B$2:$E$405,4,FALSE)</f>
        <v>1.0900000000000001</v>
      </c>
      <c r="K9" s="3">
        <f t="shared" si="0"/>
        <v>1.3088995777591999</v>
      </c>
      <c r="L9" s="3">
        <f t="shared" si="1"/>
        <v>0.68550421964200015</v>
      </c>
      <c r="M9" s="5">
        <f t="shared" si="2"/>
        <v>0.13609477003927992</v>
      </c>
      <c r="N9" s="5">
        <f t="shared" si="3"/>
        <v>0.17813438703964887</v>
      </c>
      <c r="O9" s="5">
        <f t="shared" si="4"/>
        <v>9.329353913313404E-2</v>
      </c>
      <c r="P9" s="5">
        <f t="shared" si="5"/>
        <v>0.12211187397902053</v>
      </c>
      <c r="Q9" s="5">
        <f t="shared" si="6"/>
        <v>0.11658001199029519</v>
      </c>
      <c r="R9" s="5">
        <f t="shared" si="7"/>
        <v>3.1976557370549726E-2</v>
      </c>
      <c r="S9" s="5">
        <f t="shared" si="8"/>
        <v>2.7391408505933891E-2</v>
      </c>
      <c r="T9" s="5">
        <f t="shared" si="9"/>
        <v>7.9916090145262325E-2</v>
      </c>
      <c r="U9" s="5">
        <f t="shared" si="10"/>
        <v>4.1854102440505359E-2</v>
      </c>
      <c r="V9" s="5">
        <f t="shared" si="11"/>
        <v>2.7307900734001456E-3</v>
      </c>
      <c r="W9" s="5">
        <f t="shared" si="12"/>
        <v>5.0863842823086605E-2</v>
      </c>
      <c r="X9" s="5">
        <f t="shared" si="13"/>
        <v>3.4867378882433332E-2</v>
      </c>
      <c r="Y9" s="5">
        <f t="shared" si="14"/>
        <v>1.1950867675882207E-2</v>
      </c>
      <c r="Z9" s="5">
        <f t="shared" si="15"/>
        <v>7.3066883357121122E-3</v>
      </c>
      <c r="AA9" s="5">
        <f t="shared" si="16"/>
        <v>9.5637212774316548E-3</v>
      </c>
      <c r="AB9" s="5">
        <f t="shared" si="17"/>
        <v>6.258975370918486E-3</v>
      </c>
      <c r="AC9" s="5">
        <f t="shared" si="18"/>
        <v>1.5313864247407997E-4</v>
      </c>
      <c r="AD9" s="5">
        <f t="shared" si="19"/>
        <v>1.6643915598587088E-2</v>
      </c>
      <c r="AE9" s="5">
        <f t="shared" si="20"/>
        <v>1.1409474374196754E-2</v>
      </c>
      <c r="AF9" s="5">
        <f t="shared" si="21"/>
        <v>3.9106214137045719E-3</v>
      </c>
      <c r="AG9" s="5">
        <f t="shared" si="22"/>
        <v>8.9358249350561612E-4</v>
      </c>
      <c r="AH9" s="5">
        <f t="shared" si="23"/>
        <v>1.2521914214349088E-3</v>
      </c>
      <c r="AI9" s="5">
        <f t="shared" si="24"/>
        <v>1.6389928227898444E-3</v>
      </c>
      <c r="AJ9" s="5">
        <f t="shared" si="25"/>
        <v>1.0726385068499937E-3</v>
      </c>
      <c r="AK9" s="5">
        <f t="shared" si="26"/>
        <v>4.6799202956807171E-4</v>
      </c>
      <c r="AL9" s="5">
        <f t="shared" si="27"/>
        <v>5.496183756573714E-6</v>
      </c>
      <c r="AM9" s="5">
        <f t="shared" si="28"/>
        <v>4.3570428198500778E-3</v>
      </c>
      <c r="AN9" s="5">
        <f t="shared" si="29"/>
        <v>2.9867712381681072E-3</v>
      </c>
      <c r="AO9" s="5">
        <f t="shared" si="30"/>
        <v>1.0237221434347993E-3</v>
      </c>
      <c r="AP9" s="5">
        <f t="shared" si="31"/>
        <v>2.3392194968850264E-4</v>
      </c>
      <c r="AQ9" s="5">
        <f t="shared" si="32"/>
        <v>4.0088620894588049E-5</v>
      </c>
      <c r="AR9" s="5">
        <f t="shared" si="33"/>
        <v>1.7167650063862889E-4</v>
      </c>
      <c r="AS9" s="5">
        <f t="shared" si="34"/>
        <v>2.2470729919707834E-4</v>
      </c>
      <c r="AT9" s="5">
        <f t="shared" si="35"/>
        <v>1.4705964451923307E-4</v>
      </c>
      <c r="AU9" s="5">
        <f t="shared" si="36"/>
        <v>6.4162102205547384E-5</v>
      </c>
      <c r="AV9" s="5">
        <f t="shared" si="37"/>
        <v>2.0995437121245899E-5</v>
      </c>
      <c r="AW9" s="5">
        <f t="shared" si="38"/>
        <v>1.3698569061155776E-7</v>
      </c>
      <c r="AX9" s="5">
        <f t="shared" si="39"/>
        <v>9.504885845300861E-4</v>
      </c>
      <c r="AY9" s="5">
        <f t="shared" si="40"/>
        <v>6.5156393541692596E-4</v>
      </c>
      <c r="AZ9" s="5">
        <f t="shared" si="41"/>
        <v>2.2332491354742519E-4</v>
      </c>
      <c r="BA9" s="5">
        <f t="shared" si="42"/>
        <v>5.1030056862648282E-5</v>
      </c>
      <c r="BB9" s="5">
        <f t="shared" si="43"/>
        <v>8.745329826979151E-6</v>
      </c>
      <c r="BC9" s="5">
        <f t="shared" si="44"/>
        <v>1.1989920997110504E-6</v>
      </c>
      <c r="BD9" s="5">
        <f t="shared" si="45"/>
        <v>1.9614160933525433E-5</v>
      </c>
      <c r="BE9" s="5">
        <f t="shared" si="46"/>
        <v>2.5672966963992432E-5</v>
      </c>
      <c r="BF9" s="5">
        <f t="shared" si="47"/>
        <v>1.6801667809497795E-5</v>
      </c>
      <c r="BG9" s="5">
        <f t="shared" si="48"/>
        <v>7.3305653005006673E-6</v>
      </c>
      <c r="BH9" s="5">
        <f t="shared" si="49"/>
        <v>2.3987434566403909E-6</v>
      </c>
      <c r="BI9" s="5">
        <f t="shared" si="50"/>
        <v>6.2794285950984987E-7</v>
      </c>
      <c r="BJ9" s="8">
        <f t="shared" si="51"/>
        <v>0.51569807102092224</v>
      </c>
      <c r="BK9" s="8">
        <f t="shared" si="52"/>
        <v>0.28913904135928209</v>
      </c>
      <c r="BL9" s="8">
        <f t="shared" si="53"/>
        <v>0.18807975740418745</v>
      </c>
      <c r="BM9" s="8">
        <f t="shared" si="54"/>
        <v>0.32138099161844952</v>
      </c>
      <c r="BN9" s="8">
        <f t="shared" si="55"/>
        <v>0.67819113955192833</v>
      </c>
    </row>
    <row r="10" spans="1:88" x14ac:dyDescent="0.25">
      <c r="A10" t="s">
        <v>342</v>
      </c>
      <c r="B10" t="s">
        <v>393</v>
      </c>
      <c r="C10" t="s">
        <v>398</v>
      </c>
      <c r="D10" s="15">
        <v>44198</v>
      </c>
      <c r="E10">
        <f>VLOOKUP(A10,home!$A$2:$E$405,3,FALSE)</f>
        <v>1.153846154</v>
      </c>
      <c r="F10">
        <f>VLOOKUP(B10,home!$B$2:$E$405,3,FALSE)</f>
        <v>1.3</v>
      </c>
      <c r="G10">
        <f>VLOOKUP(C10,away!$B$2:$E$405,4,FALSE)</f>
        <v>1.33</v>
      </c>
      <c r="H10">
        <f>VLOOKUP(A10,away!$A$2:$E$405,3,FALSE)</f>
        <v>0.85314685300000004</v>
      </c>
      <c r="I10">
        <f>VLOOKUP(C10,away!$B$2:$E$405,3,FALSE)</f>
        <v>0.87</v>
      </c>
      <c r="J10">
        <f>VLOOKUP(B10,home!$B$2:$E$405,4,FALSE)</f>
        <v>0.67</v>
      </c>
      <c r="K10" s="3">
        <f t="shared" si="0"/>
        <v>1.9950000002660002</v>
      </c>
      <c r="L10" s="3">
        <f t="shared" si="1"/>
        <v>0.49729930061370003</v>
      </c>
      <c r="M10" s="5">
        <f t="shared" si="2"/>
        <v>8.2719550611777229E-2</v>
      </c>
      <c r="N10" s="5">
        <f t="shared" si="3"/>
        <v>0.16502550349249895</v>
      </c>
      <c r="O10" s="5">
        <f t="shared" si="4"/>
        <v>4.1136374666316373E-2</v>
      </c>
      <c r="P10" s="5">
        <f t="shared" si="5"/>
        <v>8.2067067470243435E-2</v>
      </c>
      <c r="Q10" s="5">
        <f t="shared" si="6"/>
        <v>0.16461293975571617</v>
      </c>
      <c r="R10" s="5">
        <f t="shared" si="7"/>
        <v>1.0228545175671129E-2</v>
      </c>
      <c r="S10" s="5">
        <f t="shared" si="8"/>
        <v>2.0354932761828228E-2</v>
      </c>
      <c r="T10" s="5">
        <f t="shared" si="9"/>
        <v>8.1861899812482777E-2</v>
      </c>
      <c r="U10" s="5">
        <f t="shared" si="10"/>
        <v>2.0405947628184692E-2</v>
      </c>
      <c r="V10" s="5">
        <f t="shared" si="11"/>
        <v>2.2438194651724715E-3</v>
      </c>
      <c r="W10" s="5">
        <f t="shared" si="12"/>
        <v>0.10946760495214697</v>
      </c>
      <c r="X10" s="5">
        <f t="shared" si="13"/>
        <v>5.4438163382559489E-2</v>
      </c>
      <c r="Y10" s="5">
        <f t="shared" si="14"/>
        <v>1.353603028842058E-2</v>
      </c>
      <c r="Z10" s="5">
        <f t="shared" si="15"/>
        <v>1.6955494540522957E-3</v>
      </c>
      <c r="AA10" s="5">
        <f t="shared" si="16"/>
        <v>3.3826211612853459E-3</v>
      </c>
      <c r="AB10" s="5">
        <f t="shared" si="17"/>
        <v>3.3741646088320228E-3</v>
      </c>
      <c r="AC10" s="5">
        <f t="shared" si="18"/>
        <v>1.3913252828190624E-4</v>
      </c>
      <c r="AD10" s="5">
        <f t="shared" si="19"/>
        <v>5.4596967977162875E-2</v>
      </c>
      <c r="AE10" s="5">
        <f t="shared" si="20"/>
        <v>2.7151033990671675E-2</v>
      </c>
      <c r="AF10" s="5">
        <f t="shared" si="21"/>
        <v>6.751095107249909E-3</v>
      </c>
      <c r="AG10" s="5">
        <f t="shared" si="22"/>
        <v>1.1191049584039839E-3</v>
      </c>
      <c r="AH10" s="5">
        <f t="shared" si="23"/>
        <v>2.1079888941403688E-4</v>
      </c>
      <c r="AI10" s="5">
        <f t="shared" si="24"/>
        <v>4.2054378443707606E-4</v>
      </c>
      <c r="AJ10" s="5">
        <f t="shared" si="25"/>
        <v>4.1949242503191585E-4</v>
      </c>
      <c r="AK10" s="5">
        <f t="shared" si="26"/>
        <v>2.7896246268341914E-4</v>
      </c>
      <c r="AL10" s="5">
        <f t="shared" si="27"/>
        <v>5.5214026195113695E-6</v>
      </c>
      <c r="AM10" s="5">
        <f t="shared" si="28"/>
        <v>2.1784190225792536E-2</v>
      </c>
      <c r="AN10" s="5">
        <f t="shared" si="29"/>
        <v>1.0833262563722428E-2</v>
      </c>
      <c r="AO10" s="5">
        <f t="shared" si="30"/>
        <v>2.6936869481518702E-3</v>
      </c>
      <c r="AP10" s="5">
        <f t="shared" si="31"/>
        <v>4.4652287846272572E-4</v>
      </c>
      <c r="AQ10" s="5">
        <f t="shared" si="32"/>
        <v>5.5513878791882412E-5</v>
      </c>
      <c r="AR10" s="5">
        <f t="shared" si="33"/>
        <v>2.0966028055149054E-5</v>
      </c>
      <c r="AS10" s="5">
        <f t="shared" si="34"/>
        <v>4.1827225975599321E-5</v>
      </c>
      <c r="AT10" s="5">
        <f t="shared" si="35"/>
        <v>4.1722657916223364E-5</v>
      </c>
      <c r="AU10" s="5">
        <f t="shared" si="36"/>
        <v>2.7745567517987953E-5</v>
      </c>
      <c r="AV10" s="5">
        <f t="shared" si="37"/>
        <v>1.3838101801441568E-5</v>
      </c>
      <c r="AW10" s="5">
        <f t="shared" si="38"/>
        <v>1.5216251040567363E-7</v>
      </c>
      <c r="AX10" s="5">
        <f t="shared" si="39"/>
        <v>7.2432432510417992E-3</v>
      </c>
      <c r="AY10" s="5">
        <f t="shared" si="40"/>
        <v>3.6020598029179894E-3</v>
      </c>
      <c r="AZ10" s="5">
        <f t="shared" si="41"/>
        <v>8.9565091037991892E-4</v>
      </c>
      <c r="BA10" s="5">
        <f t="shared" si="42"/>
        <v>1.4846885710865246E-4</v>
      </c>
      <c r="BB10" s="5">
        <f t="shared" si="43"/>
        <v>1.8458364700762057E-5</v>
      </c>
      <c r="BC10" s="5">
        <f t="shared" si="44"/>
        <v>1.8358663712323165E-6</v>
      </c>
      <c r="BD10" s="5">
        <f t="shared" si="45"/>
        <v>1.7377318480788052E-6</v>
      </c>
      <c r="BE10" s="5">
        <f t="shared" si="46"/>
        <v>3.4667750373794525E-6</v>
      </c>
      <c r="BF10" s="5">
        <f t="shared" si="47"/>
        <v>3.4581081002470864E-6</v>
      </c>
      <c r="BG10" s="5">
        <f t="shared" si="48"/>
        <v>2.2996418869709319E-6</v>
      </c>
      <c r="BH10" s="5">
        <f t="shared" si="49"/>
        <v>1.1469463912796782E-6</v>
      </c>
      <c r="BI10" s="5">
        <f t="shared" si="50"/>
        <v>4.5763161018160891E-7</v>
      </c>
      <c r="BJ10" s="8">
        <f t="shared" si="51"/>
        <v>0.72628323726475486</v>
      </c>
      <c r="BK10" s="8">
        <f t="shared" si="52"/>
        <v>0.19113208404284077</v>
      </c>
      <c r="BL10" s="8">
        <f t="shared" si="53"/>
        <v>8.0016117217996563E-2</v>
      </c>
      <c r="BM10" s="8">
        <f t="shared" si="54"/>
        <v>0.4497350991670141</v>
      </c>
      <c r="BN10" s="8">
        <f t="shared" si="55"/>
        <v>0.54578998117222333</v>
      </c>
    </row>
    <row r="11" spans="1:88" x14ac:dyDescent="0.25">
      <c r="A11" t="s">
        <v>342</v>
      </c>
      <c r="B11" t="s">
        <v>414</v>
      </c>
      <c r="C11" t="s">
        <v>396</v>
      </c>
      <c r="D11" s="15">
        <v>44198</v>
      </c>
      <c r="E11">
        <f>VLOOKUP(A11,home!$A$2:$E$405,3,FALSE)</f>
        <v>1.153846154</v>
      </c>
      <c r="F11">
        <f>VLOOKUP(B11,home!$B$2:$E$405,3,FALSE)</f>
        <v>0.73</v>
      </c>
      <c r="G11">
        <f>VLOOKUP(C11,away!$B$2:$E$405,4,FALSE)</f>
        <v>1.05</v>
      </c>
      <c r="H11">
        <f>VLOOKUP(A11,away!$A$2:$E$405,3,FALSE)</f>
        <v>0.85314685300000004</v>
      </c>
      <c r="I11">
        <f>VLOOKUP(C11,away!$B$2:$E$405,3,FALSE)</f>
        <v>0.5</v>
      </c>
      <c r="J11">
        <f>VLOOKUP(B11,home!$B$2:$E$405,4,FALSE)</f>
        <v>1.35</v>
      </c>
      <c r="K11" s="3">
        <f t="shared" si="0"/>
        <v>0.88442307704100009</v>
      </c>
      <c r="L11" s="3">
        <f t="shared" si="1"/>
        <v>0.57587412577500008</v>
      </c>
      <c r="M11" s="5">
        <f t="shared" si="2"/>
        <v>0.23216726371057436</v>
      </c>
      <c r="N11" s="5">
        <f t="shared" si="3"/>
        <v>0.20533408575909548</v>
      </c>
      <c r="O11" s="5">
        <f t="shared" si="4"/>
        <v>0.13369912002290091</v>
      </c>
      <c r="P11" s="5">
        <f t="shared" si="5"/>
        <v>0.118246587128328</v>
      </c>
      <c r="Q11" s="5">
        <f t="shared" si="6"/>
        <v>9.08011019742299E-2</v>
      </c>
      <c r="R11" s="5">
        <f t="shared" si="7"/>
        <v>3.8496931930037427E-2</v>
      </c>
      <c r="S11" s="5">
        <f t="shared" si="8"/>
        <v>1.5056230521078004E-2</v>
      </c>
      <c r="T11" s="5">
        <f t="shared" si="9"/>
        <v>5.2290005218816271E-2</v>
      </c>
      <c r="U11" s="5">
        <f t="shared" si="10"/>
        <v>3.4047574994201628E-2</v>
      </c>
      <c r="V11" s="5">
        <f t="shared" si="11"/>
        <v>8.520427354738086E-4</v>
      </c>
      <c r="W11" s="5">
        <f t="shared" si="12"/>
        <v>2.676886333558735E-2</v>
      </c>
      <c r="X11" s="5">
        <f t="shared" si="13"/>
        <v>1.5415495771371817E-2</v>
      </c>
      <c r="Y11" s="5">
        <f t="shared" si="14"/>
        <v>4.4386925753634766E-3</v>
      </c>
      <c r="Z11" s="5">
        <f t="shared" si="15"/>
        <v>7.3897956734099964E-3</v>
      </c>
      <c r="AA11" s="5">
        <f t="shared" si="16"/>
        <v>6.5357058281815383E-3</v>
      </c>
      <c r="AB11" s="5">
        <f t="shared" si="17"/>
        <v>2.8901645295975565E-3</v>
      </c>
      <c r="AC11" s="5">
        <f t="shared" si="18"/>
        <v>2.7122456873070818E-5</v>
      </c>
      <c r="AD11" s="5">
        <f t="shared" si="19"/>
        <v>5.9187501200375419E-3</v>
      </c>
      <c r="AE11" s="5">
        <f t="shared" si="20"/>
        <v>3.4084550510572959E-3</v>
      </c>
      <c r="AF11" s="5">
        <f t="shared" si="21"/>
        <v>9.8142053638550155E-4</v>
      </c>
      <c r="AG11" s="5">
        <f t="shared" si="22"/>
        <v>1.8839156446954412E-4</v>
      </c>
      <c r="AH11" s="5">
        <f t="shared" si="23"/>
        <v>1.0638980307702147E-3</v>
      </c>
      <c r="AI11" s="5">
        <f t="shared" si="24"/>
        <v>9.4093597003165391E-4</v>
      </c>
      <c r="AJ11" s="5">
        <f t="shared" si="25"/>
        <v>4.1609274295697672E-4</v>
      </c>
      <c r="AK11" s="5">
        <f t="shared" si="26"/>
        <v>1.2266734135347977E-4</v>
      </c>
      <c r="AL11" s="5">
        <f t="shared" si="27"/>
        <v>5.5255644719558562E-7</v>
      </c>
      <c r="AM11" s="5">
        <f t="shared" si="28"/>
        <v>1.0469358386800789E-3</v>
      </c>
      <c r="AN11" s="5">
        <f t="shared" si="29"/>
        <v>6.0290326084240682E-4</v>
      </c>
      <c r="AO11" s="5">
        <f t="shared" si="30"/>
        <v>1.7359819413225892E-4</v>
      </c>
      <c r="AP11" s="5">
        <f t="shared" si="31"/>
        <v>3.3323569427344448E-5</v>
      </c>
      <c r="AQ11" s="5">
        <f t="shared" si="32"/>
        <v>4.7975453529186254E-6</v>
      </c>
      <c r="AR11" s="5">
        <f t="shared" si="33"/>
        <v>1.2253426967670834E-4</v>
      </c>
      <c r="AS11" s="5">
        <f t="shared" si="34"/>
        <v>1.0837213583044609E-4</v>
      </c>
      <c r="AT11" s="5">
        <f t="shared" si="35"/>
        <v>4.7923408918334166E-5</v>
      </c>
      <c r="AU11" s="5">
        <f t="shared" si="36"/>
        <v>1.4128189592615739E-5</v>
      </c>
      <c r="AV11" s="5">
        <f t="shared" si="37"/>
        <v>3.1238242281299605E-6</v>
      </c>
      <c r="AW11" s="5">
        <f t="shared" si="38"/>
        <v>7.8173900517980847E-9</v>
      </c>
      <c r="AX11" s="5">
        <f t="shared" si="39"/>
        <v>1.5432236931832251E-4</v>
      </c>
      <c r="AY11" s="5">
        <f t="shared" si="40"/>
        <v>8.8870259518715662E-5</v>
      </c>
      <c r="AZ11" s="5">
        <f t="shared" si="41"/>
        <v>2.5589041503868876E-5</v>
      </c>
      <c r="BA11" s="5">
        <f t="shared" si="42"/>
        <v>4.9120223018202269E-6</v>
      </c>
      <c r="BB11" s="5">
        <f t="shared" si="43"/>
        <v>7.0717663721200667E-7</v>
      </c>
      <c r="BC11" s="5">
        <f t="shared" si="44"/>
        <v>8.1448945544593761E-8</v>
      </c>
      <c r="BD11" s="5">
        <f t="shared" si="45"/>
        <v>1.1760719237925415E-5</v>
      </c>
      <c r="BE11" s="5">
        <f t="shared" si="46"/>
        <v>1.0401451496621281E-5</v>
      </c>
      <c r="BF11" s="5">
        <f t="shared" si="47"/>
        <v>4.5996418691672536E-6</v>
      </c>
      <c r="BG11" s="5">
        <f t="shared" si="48"/>
        <v>1.3560098050718402E-6</v>
      </c>
      <c r="BH11" s="5">
        <f t="shared" si="49"/>
        <v>2.9982159107485081E-7</v>
      </c>
      <c r="BI11" s="5">
        <f t="shared" si="50"/>
        <v>5.3033826828349632E-8</v>
      </c>
      <c r="BJ11" s="8">
        <f t="shared" si="51"/>
        <v>0.40768130263307467</v>
      </c>
      <c r="BK11" s="8">
        <f t="shared" si="52"/>
        <v>0.36643866936829317</v>
      </c>
      <c r="BL11" s="8">
        <f t="shared" si="53"/>
        <v>0.21853764389610428</v>
      </c>
      <c r="BM11" s="8">
        <f t="shared" si="54"/>
        <v>0.18121345860358734</v>
      </c>
      <c r="BN11" s="8">
        <f t="shared" si="55"/>
        <v>0.81874509052516609</v>
      </c>
    </row>
    <row r="12" spans="1:88" x14ac:dyDescent="0.25">
      <c r="A12" t="s">
        <v>32</v>
      </c>
      <c r="B12" t="s">
        <v>312</v>
      </c>
      <c r="C12" t="s">
        <v>207</v>
      </c>
      <c r="D12" s="15">
        <v>44229</v>
      </c>
      <c r="E12">
        <f>VLOOKUP(A12,home!$A$2:$E$405,3,FALSE)</f>
        <v>1.25</v>
      </c>
      <c r="F12">
        <f>VLOOKUP(B12,home!$B$2:$E$405,3,FALSE)</f>
        <v>0.64</v>
      </c>
      <c r="G12">
        <f>VLOOKUP(C12,away!$B$2:$E$405,4,FALSE)</f>
        <v>0.72</v>
      </c>
      <c r="H12">
        <f>VLOOKUP(A12,away!$A$2:$E$405,3,FALSE)</f>
        <v>1.127777778</v>
      </c>
      <c r="I12">
        <f>VLOOKUP(C12,away!$B$2:$E$405,3,FALSE)</f>
        <v>0.96</v>
      </c>
      <c r="J12">
        <f>VLOOKUP(B12,home!$B$2:$E$405,4,FALSE)</f>
        <v>0.89</v>
      </c>
      <c r="K12" s="3">
        <f t="shared" ref="K12:K75" si="56">E12*F12*G12</f>
        <v>0.57599999999999996</v>
      </c>
      <c r="L12" s="3">
        <f t="shared" ref="L12:L75" si="57">H12*I12*J12</f>
        <v>0.96357333352320007</v>
      </c>
      <c r="M12" s="5">
        <f t="shared" si="2"/>
        <v>0.21447259017241871</v>
      </c>
      <c r="N12" s="5">
        <f t="shared" si="3"/>
        <v>0.12353621193931318</v>
      </c>
      <c r="O12" s="5">
        <f t="shared" si="4"/>
        <v>0.20666006866179262</v>
      </c>
      <c r="P12" s="5">
        <f t="shared" si="5"/>
        <v>0.11903619954919256</v>
      </c>
      <c r="Q12" s="5">
        <f t="shared" si="6"/>
        <v>3.5578429038522187E-2</v>
      </c>
      <c r="R12" s="5">
        <f t="shared" si="7"/>
        <v>9.9566065633288445E-2</v>
      </c>
      <c r="S12" s="5">
        <f t="shared" si="8"/>
        <v>1.651681549577495E-2</v>
      </c>
      <c r="T12" s="5">
        <f t="shared" si="9"/>
        <v>3.4282425470167452E-2</v>
      </c>
      <c r="U12" s="5">
        <f t="shared" si="10"/>
        <v>5.7350053804774148E-2</v>
      </c>
      <c r="V12" s="5">
        <f t="shared" si="11"/>
        <v>1.0185704298528971E-3</v>
      </c>
      <c r="W12" s="5">
        <f t="shared" si="12"/>
        <v>6.8310583753962602E-3</v>
      </c>
      <c r="X12" s="5">
        <f t="shared" si="13"/>
        <v>6.5822256902721499E-3</v>
      </c>
      <c r="Y12" s="5">
        <f t="shared" si="14"/>
        <v>3.1712285751887906E-3</v>
      </c>
      <c r="Z12" s="5">
        <f t="shared" si="15"/>
        <v>3.1979735256019166E-2</v>
      </c>
      <c r="AA12" s="5">
        <f t="shared" si="16"/>
        <v>1.8420327507467037E-2</v>
      </c>
      <c r="AB12" s="5">
        <f t="shared" si="17"/>
        <v>5.3050543221505059E-3</v>
      </c>
      <c r="AC12" s="5">
        <f t="shared" si="18"/>
        <v>3.5332822962774519E-5</v>
      </c>
      <c r="AD12" s="5">
        <f t="shared" si="19"/>
        <v>9.8367240605706134E-4</v>
      </c>
      <c r="AE12" s="5">
        <f t="shared" si="20"/>
        <v>9.4784049939918946E-4</v>
      </c>
      <c r="AF12" s="5">
        <f t="shared" si="21"/>
        <v>4.5665691482718574E-4</v>
      </c>
      <c r="AG12" s="5">
        <f t="shared" si="22"/>
        <v>1.4667414189881717E-4</v>
      </c>
      <c r="AH12" s="5">
        <f t="shared" si="23"/>
        <v>7.703705026457946E-3</v>
      </c>
      <c r="AI12" s="5">
        <f t="shared" si="24"/>
        <v>4.4373340952397772E-3</v>
      </c>
      <c r="AJ12" s="5">
        <f t="shared" si="25"/>
        <v>1.2779522194290556E-3</v>
      </c>
      <c r="AK12" s="5">
        <f t="shared" si="26"/>
        <v>2.4536682613037863E-4</v>
      </c>
      <c r="AL12" s="5">
        <f t="shared" si="27"/>
        <v>7.8441444875579327E-7</v>
      </c>
      <c r="AM12" s="5">
        <f t="shared" si="28"/>
        <v>1.1331906117777352E-4</v>
      </c>
      <c r="AN12" s="5">
        <f t="shared" si="29"/>
        <v>1.0919122553078668E-4</v>
      </c>
      <c r="AO12" s="5">
        <f t="shared" si="30"/>
        <v>5.2606876588091825E-5</v>
      </c>
      <c r="AP12" s="5">
        <f t="shared" si="31"/>
        <v>1.6896861146743746E-5</v>
      </c>
      <c r="AQ12" s="5">
        <f t="shared" si="32"/>
        <v>4.0703412053116269E-6</v>
      </c>
      <c r="AR12" s="5">
        <f t="shared" si="33"/>
        <v>1.4846169465647038E-3</v>
      </c>
      <c r="AS12" s="5">
        <f t="shared" si="34"/>
        <v>8.5513936122126935E-4</v>
      </c>
      <c r="AT12" s="5">
        <f t="shared" si="35"/>
        <v>2.4628013603172552E-4</v>
      </c>
      <c r="AU12" s="5">
        <f t="shared" si="36"/>
        <v>4.7285786118091303E-5</v>
      </c>
      <c r="AV12" s="5">
        <f t="shared" si="37"/>
        <v>6.8091532010051465E-6</v>
      </c>
      <c r="AW12" s="5">
        <f t="shared" si="38"/>
        <v>1.2093453524022114E-8</v>
      </c>
      <c r="AX12" s="5">
        <f t="shared" si="39"/>
        <v>1.0878629873066248E-5</v>
      </c>
      <c r="AY12" s="5">
        <f t="shared" si="40"/>
        <v>1.0482357650955512E-5</v>
      </c>
      <c r="AZ12" s="5">
        <f t="shared" si="41"/>
        <v>5.0502601524568108E-6</v>
      </c>
      <c r="BA12" s="5">
        <f t="shared" si="42"/>
        <v>1.6220986700873981E-6</v>
      </c>
      <c r="BB12" s="5">
        <f t="shared" si="43"/>
        <v>3.9075275570991585E-7</v>
      </c>
      <c r="BC12" s="5">
        <f t="shared" si="44"/>
        <v>7.5303787080556081E-8</v>
      </c>
      <c r="BD12" s="5">
        <f t="shared" si="45"/>
        <v>2.3842288336773098E-4</v>
      </c>
      <c r="BE12" s="5">
        <f t="shared" si="46"/>
        <v>1.3733158081981304E-4</v>
      </c>
      <c r="BF12" s="5">
        <f t="shared" si="47"/>
        <v>3.9551495276106146E-5</v>
      </c>
      <c r="BG12" s="5">
        <f t="shared" si="48"/>
        <v>7.5938870930123802E-6</v>
      </c>
      <c r="BH12" s="5">
        <f t="shared" si="49"/>
        <v>1.0935197413937826E-6</v>
      </c>
      <c r="BI12" s="5">
        <f t="shared" si="50"/>
        <v>1.2597347420856382E-7</v>
      </c>
      <c r="BJ12" s="8">
        <f t="shared" si="51"/>
        <v>0.21284100681958032</v>
      </c>
      <c r="BK12" s="8">
        <f t="shared" si="52"/>
        <v>0.35109077524230148</v>
      </c>
      <c r="BL12" s="8">
        <f t="shared" si="53"/>
        <v>0.40403017881963893</v>
      </c>
      <c r="BM12" s="8">
        <f t="shared" si="54"/>
        <v>0.20108166087881493</v>
      </c>
      <c r="BN12" s="8">
        <f t="shared" si="55"/>
        <v>0.79884956499452764</v>
      </c>
    </row>
    <row r="13" spans="1:88" x14ac:dyDescent="0.25">
      <c r="A13" t="s">
        <v>10</v>
      </c>
      <c r="B13" t="s">
        <v>241</v>
      </c>
      <c r="C13" t="s">
        <v>47</v>
      </c>
      <c r="D13" t="s">
        <v>493</v>
      </c>
      <c r="E13">
        <f>VLOOKUP(A13,home!$A$2:$E$405,3,FALSE)</f>
        <v>1.498007968</v>
      </c>
      <c r="F13">
        <f>VLOOKUP(B13,home!$B$2:$E$405,3,FALSE)</f>
        <v>1.05</v>
      </c>
      <c r="G13">
        <f>VLOOKUP(C13,away!$B$2:$E$405,4,FALSE)</f>
        <v>1.29</v>
      </c>
      <c r="H13">
        <f>VLOOKUP(A13,away!$A$2:$E$405,3,FALSE)</f>
        <v>1.398406375</v>
      </c>
      <c r="I13">
        <f>VLOOKUP(C13,away!$B$2:$E$405,3,FALSE)</f>
        <v>0.91</v>
      </c>
      <c r="J13">
        <f>VLOOKUP(B13,home!$B$2:$E$405,4,FALSE)</f>
        <v>0.87</v>
      </c>
      <c r="K13" s="3">
        <f t="shared" si="56"/>
        <v>2.0290517926560003</v>
      </c>
      <c r="L13" s="3">
        <f t="shared" si="57"/>
        <v>1.1071183270875</v>
      </c>
      <c r="M13" s="5">
        <f t="shared" si="2"/>
        <v>4.3448883676399007E-2</v>
      </c>
      <c r="N13" s="5">
        <f t="shared" si="3"/>
        <v>8.8160035312499427E-2</v>
      </c>
      <c r="O13" s="5">
        <f t="shared" si="4"/>
        <v>4.8103055409634249E-2</v>
      </c>
      <c r="P13" s="5">
        <f t="shared" si="5"/>
        <v>9.7603590811149291E-2</v>
      </c>
      <c r="Q13" s="5">
        <f t="shared" si="6"/>
        <v>8.9440638845721662E-2</v>
      </c>
      <c r="R13" s="5">
        <f t="shared" si="7"/>
        <v>2.6627887116455806E-2</v>
      </c>
      <c r="S13" s="5">
        <f t="shared" si="8"/>
        <v>5.4814187000648711E-2</v>
      </c>
      <c r="T13" s="5">
        <f t="shared" si="9"/>
        <v>9.9021370452512622E-2</v>
      </c>
      <c r="U13" s="5">
        <f t="shared" si="10"/>
        <v>5.4029362088286265E-2</v>
      </c>
      <c r="V13" s="5">
        <f t="shared" si="11"/>
        <v>1.3681623671478771E-2</v>
      </c>
      <c r="W13" s="5">
        <f t="shared" si="12"/>
        <v>6.0493229528736467E-2</v>
      </c>
      <c r="X13" s="5">
        <f t="shared" si="13"/>
        <v>6.6973163075974868E-2</v>
      </c>
      <c r="Y13" s="5">
        <f t="shared" si="14"/>
        <v>3.707360813221583E-2</v>
      </c>
      <c r="Z13" s="5">
        <f t="shared" si="15"/>
        <v>9.8267406127484462E-3</v>
      </c>
      <c r="AA13" s="5">
        <f t="shared" si="16"/>
        <v>1.9938965656262755E-2</v>
      </c>
      <c r="AB13" s="5">
        <f t="shared" si="17"/>
        <v>2.022859700427319E-2</v>
      </c>
      <c r="AC13" s="5">
        <f t="shared" si="18"/>
        <v>1.9209003279704957E-3</v>
      </c>
      <c r="AD13" s="5">
        <f t="shared" si="19"/>
        <v>3.0685973954708408E-2</v>
      </c>
      <c r="AE13" s="5">
        <f t="shared" si="20"/>
        <v>3.3973004149787364E-2</v>
      </c>
      <c r="AF13" s="5">
        <f t="shared" si="21"/>
        <v>1.880606776022465E-2</v>
      </c>
      <c r="AG13" s="5">
        <f t="shared" si="22"/>
        <v>6.9401807592646926E-3</v>
      </c>
      <c r="AH13" s="5">
        <f t="shared" si="23"/>
        <v>2.719841156977214E-3</v>
      </c>
      <c r="AI13" s="5">
        <f t="shared" si="24"/>
        <v>5.5186985753041852E-3</v>
      </c>
      <c r="AJ13" s="5">
        <f t="shared" si="25"/>
        <v>5.5988626186745383E-3</v>
      </c>
      <c r="AK13" s="5">
        <f t="shared" si="26"/>
        <v>3.7867940777520795E-3</v>
      </c>
      <c r="AL13" s="5">
        <f t="shared" si="27"/>
        <v>1.7260445262217463E-4</v>
      </c>
      <c r="AM13" s="5">
        <f t="shared" si="28"/>
        <v>1.2452686092439286E-2</v>
      </c>
      <c r="AN13" s="5">
        <f t="shared" si="29"/>
        <v>1.3786596994407159E-2</v>
      </c>
      <c r="AO13" s="5">
        <f t="shared" si="30"/>
        <v>7.6316971003388082E-3</v>
      </c>
      <c r="AP13" s="5">
        <f t="shared" si="31"/>
        <v>2.8163972421885414E-3</v>
      </c>
      <c r="AQ13" s="5">
        <f t="shared" si="32"/>
        <v>7.7952125079640668E-4</v>
      </c>
      <c r="AR13" s="5">
        <f t="shared" si="33"/>
        <v>6.0223719833126866E-4</v>
      </c>
      <c r="AS13" s="5">
        <f t="shared" si="34"/>
        <v>1.2219704668781878E-3</v>
      </c>
      <c r="AT13" s="5">
        <f t="shared" si="35"/>
        <v>1.2397206831959388E-3</v>
      </c>
      <c r="AU13" s="5">
        <f t="shared" si="36"/>
        <v>8.3848582487714687E-4</v>
      </c>
      <c r="AV13" s="5">
        <f t="shared" si="37"/>
        <v>4.2533279152090503E-4</v>
      </c>
      <c r="AW13" s="5">
        <f t="shared" si="38"/>
        <v>1.077051988735249E-5</v>
      </c>
      <c r="AX13" s="5">
        <f t="shared" si="39"/>
        <v>4.2111908398743967E-3</v>
      </c>
      <c r="AY13" s="5">
        <f t="shared" si="40"/>
        <v>4.662286557687946E-3</v>
      </c>
      <c r="AZ13" s="5">
        <f t="shared" si="41"/>
        <v>2.5808514470750097E-3</v>
      </c>
      <c r="BA13" s="5">
        <f t="shared" si="42"/>
        <v>9.5243597884901254E-4</v>
      </c>
      <c r="BB13" s="5">
        <f t="shared" si="43"/>
        <v>2.6361483189031609E-4</v>
      </c>
      <c r="BC13" s="5">
        <f t="shared" si="44"/>
        <v>5.8370562335571857E-5</v>
      </c>
      <c r="BD13" s="5">
        <f t="shared" si="45"/>
        <v>1.1112463992106282E-4</v>
      </c>
      <c r="BE13" s="5">
        <f t="shared" si="46"/>
        <v>2.2547764984008506E-4</v>
      </c>
      <c r="BF13" s="5">
        <f t="shared" si="47"/>
        <v>2.2875291480594333E-4</v>
      </c>
      <c r="BG13" s="5">
        <f t="shared" si="48"/>
        <v>1.5471717062076151E-4</v>
      </c>
      <c r="BH13" s="5">
        <f t="shared" si="49"/>
        <v>7.8482288100680111E-5</v>
      </c>
      <c r="BI13" s="5">
        <f t="shared" si="50"/>
        <v>3.1848925472485936E-5</v>
      </c>
      <c r="BJ13" s="8">
        <f t="shared" si="51"/>
        <v>0.58176292086952852</v>
      </c>
      <c r="BK13" s="8">
        <f t="shared" si="52"/>
        <v>0.21630407649795638</v>
      </c>
      <c r="BL13" s="8">
        <f t="shared" si="53"/>
        <v>0.19171021425718471</v>
      </c>
      <c r="BM13" s="8">
        <f t="shared" si="54"/>
        <v>0.60156834502775791</v>
      </c>
      <c r="BN13" s="8">
        <f t="shared" si="55"/>
        <v>0.39338409117185946</v>
      </c>
    </row>
    <row r="14" spans="1:88" x14ac:dyDescent="0.25">
      <c r="A14" t="s">
        <v>13</v>
      </c>
      <c r="B14" t="s">
        <v>61</v>
      </c>
      <c r="C14" t="s">
        <v>52</v>
      </c>
      <c r="D14" t="s">
        <v>493</v>
      </c>
      <c r="E14">
        <f>VLOOKUP(A14,home!$A$2:$E$405,3,FALSE)</f>
        <v>1.578680203</v>
      </c>
      <c r="F14">
        <f>VLOOKUP(B14,home!$B$2:$E$405,3,FALSE)</f>
        <v>0.89</v>
      </c>
      <c r="G14">
        <f>VLOOKUP(C14,away!$B$2:$E$405,4,FALSE)</f>
        <v>1.38</v>
      </c>
      <c r="H14">
        <f>VLOOKUP(A14,away!$A$2:$E$405,3,FALSE)</f>
        <v>1.4568527920000001</v>
      </c>
      <c r="I14">
        <f>VLOOKUP(C14,away!$B$2:$E$405,3,FALSE)</f>
        <v>0.75</v>
      </c>
      <c r="J14">
        <f>VLOOKUP(B14,home!$B$2:$E$405,4,FALSE)</f>
        <v>1.1000000000000001</v>
      </c>
      <c r="K14" s="3">
        <f t="shared" si="56"/>
        <v>1.9389350253245998</v>
      </c>
      <c r="L14" s="3">
        <f t="shared" si="57"/>
        <v>1.2019035534</v>
      </c>
      <c r="M14" s="5">
        <f t="shared" si="2"/>
        <v>4.3246517082791799E-2</v>
      </c>
      <c r="N14" s="5">
        <f t="shared" si="3"/>
        <v>8.3852186695123648E-2</v>
      </c>
      <c r="O14" s="5">
        <f t="shared" si="4"/>
        <v>5.1978142553981262E-2</v>
      </c>
      <c r="P14" s="5">
        <f t="shared" si="5"/>
        <v>0.1007822411492293</v>
      </c>
      <c r="Q14" s="5">
        <f t="shared" si="6"/>
        <v>8.1291970866616339E-2</v>
      </c>
      <c r="R14" s="5">
        <f t="shared" si="7"/>
        <v>3.1236357117380924E-2</v>
      </c>
      <c r="S14" s="5">
        <f t="shared" si="8"/>
        <v>5.8716058634366922E-2</v>
      </c>
      <c r="T14" s="5">
        <f t="shared" si="9"/>
        <v>9.7705108647475433E-2</v>
      </c>
      <c r="U14" s="5">
        <f t="shared" si="10"/>
        <v>6.0565266878437218E-2</v>
      </c>
      <c r="V14" s="5">
        <f t="shared" si="11"/>
        <v>1.5203628920868883E-2</v>
      </c>
      <c r="W14" s="5">
        <f t="shared" si="12"/>
        <v>5.2539949863649779E-2</v>
      </c>
      <c r="X14" s="5">
        <f t="shared" si="13"/>
        <v>6.3147952436578517E-2</v>
      </c>
      <c r="Y14" s="5">
        <f t="shared" si="14"/>
        <v>3.7948874211728961E-2</v>
      </c>
      <c r="Z14" s="5">
        <f t="shared" si="15"/>
        <v>1.2514362871550501E-2</v>
      </c>
      <c r="AA14" s="5">
        <f t="shared" si="16"/>
        <v>2.4264536491270999E-2</v>
      </c>
      <c r="AB14" s="5">
        <f t="shared" si="17"/>
        <v>2.3523679838096112E-2</v>
      </c>
      <c r="AC14" s="5">
        <f t="shared" si="18"/>
        <v>2.2144208071615211E-3</v>
      </c>
      <c r="AD14" s="5">
        <f t="shared" si="19"/>
        <v>2.5467887254857248E-2</v>
      </c>
      <c r="AE14" s="5">
        <f t="shared" si="20"/>
        <v>3.0609944189203497E-2</v>
      </c>
      <c r="AF14" s="5">
        <f t="shared" si="21"/>
        <v>1.8395100345189687E-2</v>
      </c>
      <c r="AG14" s="5">
        <f t="shared" si="22"/>
        <v>7.3697121566776826E-3</v>
      </c>
      <c r="AH14" s="5">
        <f t="shared" si="23"/>
        <v>3.7602643009633941E-3</v>
      </c>
      <c r="AI14" s="5">
        <f t="shared" si="24"/>
        <v>7.2909081576156458E-3</v>
      </c>
      <c r="AJ14" s="5">
        <f t="shared" si="25"/>
        <v>7.0682985966129134E-3</v>
      </c>
      <c r="AK14" s="5">
        <f t="shared" si="26"/>
        <v>4.56832390614183E-3</v>
      </c>
      <c r="AL14" s="5">
        <f t="shared" si="27"/>
        <v>2.0642059231357318E-4</v>
      </c>
      <c r="AM14" s="5">
        <f t="shared" si="28"/>
        <v>9.876115723892142E-3</v>
      </c>
      <c r="AN14" s="5">
        <f t="shared" si="29"/>
        <v>1.1870138582335578E-2</v>
      </c>
      <c r="AO14" s="5">
        <f t="shared" si="30"/>
        <v>7.1333808707297877E-3</v>
      </c>
      <c r="AP14" s="5">
        <f t="shared" si="31"/>
        <v>2.8578786054285718E-3</v>
      </c>
      <c r="AQ14" s="5">
        <f t="shared" si="32"/>
        <v>8.5872361276260925E-4</v>
      </c>
      <c r="AR14" s="5">
        <f t="shared" si="33"/>
        <v>9.0389500501021429E-4</v>
      </c>
      <c r="AS14" s="5">
        <f t="shared" si="34"/>
        <v>1.7525936844302588E-3</v>
      </c>
      <c r="AT14" s="5">
        <f t="shared" si="35"/>
        <v>1.6990826399522591E-3</v>
      </c>
      <c r="AU14" s="5">
        <f t="shared" si="36"/>
        <v>1.0981369471748069E-3</v>
      </c>
      <c r="AV14" s="5">
        <f t="shared" si="37"/>
        <v>5.3230404737006581E-4</v>
      </c>
      <c r="AW14" s="5">
        <f t="shared" si="38"/>
        <v>1.3362366957838643E-5</v>
      </c>
      <c r="AX14" s="5">
        <f t="shared" si="39"/>
        <v>3.1915244485355796E-3</v>
      </c>
      <c r="AY14" s="5">
        <f t="shared" si="40"/>
        <v>3.8359045754578877E-3</v>
      </c>
      <c r="AZ14" s="5">
        <f t="shared" si="41"/>
        <v>2.3051936698730777E-3</v>
      </c>
      <c r="BA14" s="5">
        <f t="shared" si="42"/>
        <v>9.235401543652126E-4</v>
      </c>
      <c r="BB14" s="5">
        <f t="shared" si="43"/>
        <v>2.7750154830978341E-4</v>
      </c>
      <c r="BC14" s="5">
        <f t="shared" si="44"/>
        <v>6.6706019397506098E-5</v>
      </c>
      <c r="BD14" s="5">
        <f t="shared" si="45"/>
        <v>1.8106576973704776E-4</v>
      </c>
      <c r="BE14" s="5">
        <f t="shared" si="46"/>
        <v>3.510747628305208E-4</v>
      </c>
      <c r="BF14" s="5">
        <f t="shared" si="47"/>
        <v>3.4035557707981192E-4</v>
      </c>
      <c r="BG14" s="5">
        <f t="shared" si="48"/>
        <v>2.1997578315487127E-4</v>
      </c>
      <c r="BH14" s="5">
        <f t="shared" si="49"/>
        <v>1.0662968767054725E-4</v>
      </c>
      <c r="BI14" s="5">
        <f t="shared" si="50"/>
        <v>4.1349607232769357E-5</v>
      </c>
      <c r="BJ14" s="8">
        <f t="shared" si="51"/>
        <v>0.54152529447818853</v>
      </c>
      <c r="BK14" s="8">
        <f t="shared" si="52"/>
        <v>0.22420519176218986</v>
      </c>
      <c r="BL14" s="8">
        <f t="shared" si="53"/>
        <v>0.22148224135214351</v>
      </c>
      <c r="BM14" s="8">
        <f t="shared" si="54"/>
        <v>0.60351713279044883</v>
      </c>
      <c r="BN14" s="8">
        <f t="shared" si="55"/>
        <v>0.39238741546512323</v>
      </c>
    </row>
    <row r="15" spans="1:88" x14ac:dyDescent="0.25">
      <c r="A15" t="s">
        <v>16</v>
      </c>
      <c r="B15" t="s">
        <v>17</v>
      </c>
      <c r="C15" t="s">
        <v>65</v>
      </c>
      <c r="D15" t="s">
        <v>493</v>
      </c>
      <c r="E15">
        <f>VLOOKUP(A15,home!$A$2:$E$405,3,FALSE)</f>
        <v>1.6040609139999999</v>
      </c>
      <c r="F15">
        <f>VLOOKUP(B15,home!$B$2:$E$405,3,FALSE)</f>
        <v>1.1299999999999999</v>
      </c>
      <c r="G15">
        <f>VLOOKUP(C15,away!$B$2:$E$405,4,FALSE)</f>
        <v>0.91</v>
      </c>
      <c r="H15">
        <f>VLOOKUP(A15,away!$A$2:$E$405,3,FALSE)</f>
        <v>1.294416244</v>
      </c>
      <c r="I15">
        <f>VLOOKUP(C15,away!$B$2:$E$405,3,FALSE)</f>
        <v>0.62</v>
      </c>
      <c r="J15">
        <f>VLOOKUP(B15,home!$B$2:$E$405,4,FALSE)</f>
        <v>0.91</v>
      </c>
      <c r="K15" s="3">
        <f t="shared" si="56"/>
        <v>1.6494558378661999</v>
      </c>
      <c r="L15" s="3">
        <f t="shared" si="57"/>
        <v>0.73030964486479999</v>
      </c>
      <c r="M15" s="5">
        <f t="shared" si="2"/>
        <v>9.2572284764288859E-2</v>
      </c>
      <c r="N15" s="5">
        <f t="shared" si="3"/>
        <v>0.15269389552906854</v>
      </c>
      <c r="O15" s="5">
        <f t="shared" si="4"/>
        <v>6.7606432410530923E-2</v>
      </c>
      <c r="P15" s="5">
        <f t="shared" si="5"/>
        <v>0.1115138246168569</v>
      </c>
      <c r="Q15" s="5">
        <f t="shared" si="6"/>
        <v>0.12593091869347689</v>
      </c>
      <c r="R15" s="5">
        <f t="shared" si="7"/>
        <v>2.468681482215547E-2</v>
      </c>
      <c r="S15" s="5">
        <f t="shared" si="8"/>
        <v>3.3582764842475396E-2</v>
      </c>
      <c r="T15" s="5">
        <f t="shared" si="9"/>
        <v>9.1968564508531095E-2</v>
      </c>
      <c r="U15" s="5">
        <f t="shared" si="10"/>
        <v>4.0719810826726169E-2</v>
      </c>
      <c r="V15" s="5">
        <f t="shared" si="11"/>
        <v>4.4949169041594165E-3</v>
      </c>
      <c r="W15" s="5">
        <f t="shared" si="12"/>
        <v>6.9239163002269746E-2</v>
      </c>
      <c r="X15" s="5">
        <f t="shared" si="13"/>
        <v>5.0566028542923615E-2</v>
      </c>
      <c r="Y15" s="5">
        <f t="shared" si="14"/>
        <v>1.8464429173702942E-2</v>
      </c>
      <c r="Z15" s="5">
        <f t="shared" si="15"/>
        <v>6.0096729885371477E-3</v>
      </c>
      <c r="AA15" s="5">
        <f t="shared" si="16"/>
        <v>9.9126901946094102E-3</v>
      </c>
      <c r="AB15" s="5">
        <f t="shared" si="17"/>
        <v>8.1752723552287656E-3</v>
      </c>
      <c r="AC15" s="5">
        <f t="shared" si="18"/>
        <v>3.3841485102295235E-4</v>
      </c>
      <c r="AD15" s="5">
        <f t="shared" si="19"/>
        <v>2.8551735405765791E-2</v>
      </c>
      <c r="AE15" s="5">
        <f t="shared" si="20"/>
        <v>2.0851607744458548E-2</v>
      </c>
      <c r="AF15" s="5">
        <f t="shared" si="21"/>
        <v>7.6140651233578176E-3</v>
      </c>
      <c r="AG15" s="5">
        <f t="shared" si="22"/>
        <v>1.8535417320723025E-3</v>
      </c>
      <c r="AH15" s="5">
        <f t="shared" si="23"/>
        <v>1.0972305365030363E-3</v>
      </c>
      <c r="AI15" s="5">
        <f t="shared" si="24"/>
        <v>1.8098333139199957E-3</v>
      </c>
      <c r="AJ15" s="5">
        <f t="shared" si="25"/>
        <v>1.4926200626050341E-3</v>
      </c>
      <c r="AK15" s="5">
        <f t="shared" si="26"/>
        <v>8.2067029199336223E-4</v>
      </c>
      <c r="AL15" s="5">
        <f t="shared" si="27"/>
        <v>1.6306364022797118E-5</v>
      </c>
      <c r="AM15" s="5">
        <f t="shared" si="28"/>
        <v>9.4189653292502829E-3</v>
      </c>
      <c r="AN15" s="5">
        <f t="shared" si="29"/>
        <v>6.8787612245986372E-3</v>
      </c>
      <c r="AO15" s="5">
        <f t="shared" si="30"/>
        <v>2.5118128335231936E-3</v>
      </c>
      <c r="AP15" s="5">
        <f t="shared" si="31"/>
        <v>6.1146704613905685E-4</v>
      </c>
      <c r="AQ15" s="5">
        <f t="shared" si="32"/>
        <v>1.116400703280857E-4</v>
      </c>
      <c r="AR15" s="5">
        <f t="shared" si="33"/>
        <v>1.6026360868966931E-4</v>
      </c>
      <c r="AS15" s="5">
        <f t="shared" si="34"/>
        <v>2.6434774495067928E-4</v>
      </c>
      <c r="AT15" s="5">
        <f t="shared" si="35"/>
        <v>2.1801496556783163E-4</v>
      </c>
      <c r="AU15" s="5">
        <f t="shared" si="36"/>
        <v>1.1986868589935284E-4</v>
      </c>
      <c r="AV15" s="5">
        <f t="shared" si="37"/>
        <v>4.9429525933509312E-5</v>
      </c>
      <c r="AW15" s="5">
        <f t="shared" si="38"/>
        <v>5.456351765202447E-7</v>
      </c>
      <c r="AX15" s="5">
        <f t="shared" si="39"/>
        <v>2.5893612248318711E-3</v>
      </c>
      <c r="AY15" s="5">
        <f t="shared" si="40"/>
        <v>1.8910354765336471E-3</v>
      </c>
      <c r="AZ15" s="5">
        <f t="shared" si="41"/>
        <v>6.9052072364701278E-4</v>
      </c>
      <c r="BA15" s="5">
        <f t="shared" si="42"/>
        <v>1.6809798148614488E-4</v>
      </c>
      <c r="BB15" s="5">
        <f t="shared" si="43"/>
        <v>3.0690894290409046E-5</v>
      </c>
      <c r="BC15" s="5">
        <f t="shared" si="44"/>
        <v>4.4827712219623499E-6</v>
      </c>
      <c r="BD15" s="5">
        <f t="shared" si="45"/>
        <v>1.9507009857817268E-5</v>
      </c>
      <c r="BE15" s="5">
        <f t="shared" si="46"/>
        <v>3.2175951289290203E-5</v>
      </c>
      <c r="BF15" s="5">
        <f t="shared" si="47"/>
        <v>2.6536405346509109E-5</v>
      </c>
      <c r="BG15" s="5">
        <f t="shared" si="48"/>
        <v>1.4590209571594434E-5</v>
      </c>
      <c r="BH15" s="5">
        <f t="shared" si="49"/>
        <v>6.016476588389432E-6</v>
      </c>
      <c r="BI15" s="5">
        <f t="shared" si="50"/>
        <v>1.9847824864208515E-6</v>
      </c>
      <c r="BJ15" s="8">
        <f t="shared" si="51"/>
        <v>0.59264078503147766</v>
      </c>
      <c r="BK15" s="8">
        <f t="shared" si="52"/>
        <v>0.24440954781936</v>
      </c>
      <c r="BL15" s="8">
        <f t="shared" si="53"/>
        <v>0.15723411018045322</v>
      </c>
      <c r="BM15" s="8">
        <f t="shared" si="54"/>
        <v>0.42339945534209311</v>
      </c>
      <c r="BN15" s="8">
        <f t="shared" si="55"/>
        <v>0.57500417083637756</v>
      </c>
    </row>
    <row r="16" spans="1:88" x14ac:dyDescent="0.25">
      <c r="A16" t="s">
        <v>16</v>
      </c>
      <c r="B16" t="s">
        <v>19</v>
      </c>
      <c r="C16" t="s">
        <v>66</v>
      </c>
      <c r="D16" t="s">
        <v>493</v>
      </c>
      <c r="E16">
        <f>VLOOKUP(A16,home!$A$2:$E$405,3,FALSE)</f>
        <v>1.6040609139999999</v>
      </c>
      <c r="F16">
        <f>VLOOKUP(B16,home!$B$2:$E$405,3,FALSE)</f>
        <v>0.91</v>
      </c>
      <c r="G16">
        <f>VLOOKUP(C16,away!$B$2:$E$405,4,FALSE)</f>
        <v>0.96</v>
      </c>
      <c r="H16">
        <f>VLOOKUP(A16,away!$A$2:$E$405,3,FALSE)</f>
        <v>1.294416244</v>
      </c>
      <c r="I16">
        <f>VLOOKUP(C16,away!$B$2:$E$405,3,FALSE)</f>
        <v>0.74</v>
      </c>
      <c r="J16">
        <f>VLOOKUP(B16,home!$B$2:$E$405,4,FALSE)</f>
        <v>1.55</v>
      </c>
      <c r="K16" s="3">
        <f t="shared" si="56"/>
        <v>1.4013076144704</v>
      </c>
      <c r="L16" s="3">
        <f t="shared" si="57"/>
        <v>1.4846954318679999</v>
      </c>
      <c r="M16" s="5">
        <f t="shared" si="2"/>
        <v>5.5798792682772387E-2</v>
      </c>
      <c r="N16" s="5">
        <f t="shared" si="3"/>
        <v>7.8191273064624187E-2</v>
      </c>
      <c r="O16" s="5">
        <f t="shared" si="4"/>
        <v>8.284421259986173E-2</v>
      </c>
      <c r="P16" s="5">
        <f t="shared" si="5"/>
        <v>0.11609022593099091</v>
      </c>
      <c r="Q16" s="5">
        <f t="shared" si="6"/>
        <v>5.4785013165296097E-2</v>
      </c>
      <c r="R16" s="5">
        <f t="shared" si="7"/>
        <v>6.1499212001858081E-2</v>
      </c>
      <c r="S16" s="5">
        <f t="shared" si="8"/>
        <v>6.0381864502551612E-2</v>
      </c>
      <c r="T16" s="5">
        <f t="shared" si="9"/>
        <v>8.1339058781343343E-2</v>
      </c>
      <c r="U16" s="5">
        <f t="shared" si="10"/>
        <v>8.6179314062133139E-2</v>
      </c>
      <c r="V16" s="5">
        <f t="shared" si="11"/>
        <v>1.3958375073508474E-2</v>
      </c>
      <c r="W16" s="5">
        <f t="shared" si="12"/>
        <v>2.5590218702463498E-2</v>
      </c>
      <c r="X16" s="5">
        <f t="shared" si="13"/>
        <v>3.7993680808050614E-2</v>
      </c>
      <c r="Y16" s="5">
        <f t="shared" si="14"/>
        <v>2.8204522167781829E-2</v>
      </c>
      <c r="Z16" s="5">
        <f t="shared" si="15"/>
        <v>3.0435866374213454E-2</v>
      </c>
      <c r="AA16" s="5">
        <f t="shared" si="16"/>
        <v>4.265001130318892E-2</v>
      </c>
      <c r="AB16" s="5">
        <f t="shared" si="17"/>
        <v>2.988289279820364E-2</v>
      </c>
      <c r="AC16" s="5">
        <f t="shared" si="18"/>
        <v>1.8150380568330514E-3</v>
      </c>
      <c r="AD16" s="5">
        <f t="shared" si="19"/>
        <v>8.9649420809312392E-3</v>
      </c>
      <c r="AE16" s="5">
        <f t="shared" si="20"/>
        <v>1.3310208554519811E-2</v>
      </c>
      <c r="AF16" s="5">
        <f t="shared" si="21"/>
        <v>9.8808029190529719E-3</v>
      </c>
      <c r="AG16" s="5">
        <f t="shared" si="22"/>
        <v>4.8899943190353155E-3</v>
      </c>
      <c r="AH16" s="5">
        <f t="shared" si="23"/>
        <v>1.1296997942684898E-2</v>
      </c>
      <c r="AI16" s="5">
        <f t="shared" si="24"/>
        <v>1.5830569237740792E-2</v>
      </c>
      <c r="AJ16" s="5">
        <f t="shared" si="25"/>
        <v>1.1091748607123527E-2</v>
      </c>
      <c r="AK16" s="5">
        <f t="shared" si="26"/>
        <v>5.1809839269845483E-3</v>
      </c>
      <c r="AL16" s="5">
        <f t="shared" si="27"/>
        <v>1.5104855711772468E-4</v>
      </c>
      <c r="AM16" s="5">
        <f t="shared" si="28"/>
        <v>2.5125283202590116E-3</v>
      </c>
      <c r="AN16" s="5">
        <f t="shared" si="29"/>
        <v>3.7303393195275334E-3</v>
      </c>
      <c r="AO16" s="5">
        <f t="shared" si="30"/>
        <v>2.7692088735100568E-3</v>
      </c>
      <c r="AP16" s="5">
        <f t="shared" si="31"/>
        <v>1.3704772547962372E-3</v>
      </c>
      <c r="AQ16" s="5">
        <f t="shared" si="32"/>
        <v>5.0868532991874276E-4</v>
      </c>
      <c r="AR16" s="5">
        <f t="shared" si="33"/>
        <v>3.3545202478652905E-3</v>
      </c>
      <c r="AS16" s="5">
        <f t="shared" si="34"/>
        <v>4.7007147662287661E-3</v>
      </c>
      <c r="AT16" s="5">
        <f t="shared" si="35"/>
        <v>3.2935736976849087E-3</v>
      </c>
      <c r="AU16" s="5">
        <f t="shared" si="36"/>
        <v>1.5384366337950974E-3</v>
      </c>
      <c r="AV16" s="5">
        <f t="shared" si="37"/>
        <v>5.3895574232932023E-4</v>
      </c>
      <c r="AW16" s="5">
        <f t="shared" si="38"/>
        <v>8.7294108584224408E-6</v>
      </c>
      <c r="AX16" s="5">
        <f t="shared" si="39"/>
        <v>5.8680417779191174E-4</v>
      </c>
      <c r="AY16" s="5">
        <f t="shared" si="40"/>
        <v>8.7122548216870893E-4</v>
      </c>
      <c r="AZ16" s="5">
        <f t="shared" si="41"/>
        <v>6.4675224675143916E-4</v>
      </c>
      <c r="BA16" s="5">
        <f t="shared" si="42"/>
        <v>3.2007670210074238E-4</v>
      </c>
      <c r="BB16" s="5">
        <f t="shared" si="43"/>
        <v>1.1880410436408675E-4</v>
      </c>
      <c r="BC16" s="5">
        <f t="shared" si="44"/>
        <v>3.5277582207305723E-5</v>
      </c>
      <c r="BD16" s="5">
        <f t="shared" si="45"/>
        <v>8.3007348135238467E-4</v>
      </c>
      <c r="BE16" s="5">
        <f t="shared" si="46"/>
        <v>1.1631882899890502E-3</v>
      </c>
      <c r="BF16" s="5">
        <f t="shared" si="47"/>
        <v>8.1499230391223019E-4</v>
      </c>
      <c r="BG16" s="5">
        <f t="shared" si="48"/>
        <v>3.8068497373566068E-4</v>
      </c>
      <c r="BH16" s="5">
        <f t="shared" si="49"/>
        <v>1.3336418810256146E-4</v>
      </c>
      <c r="BI16" s="5">
        <f t="shared" si="50"/>
        <v>3.7376850457156415E-5</v>
      </c>
      <c r="BJ16" s="8">
        <f t="shared" si="51"/>
        <v>0.35661989395649468</v>
      </c>
      <c r="BK16" s="8">
        <f t="shared" si="52"/>
        <v>0.24906657028594287</v>
      </c>
      <c r="BL16" s="8">
        <f t="shared" si="53"/>
        <v>0.36324182365523183</v>
      </c>
      <c r="BM16" s="8">
        <f t="shared" si="54"/>
        <v>0.54929292875516889</v>
      </c>
      <c r="BN16" s="8">
        <f t="shared" si="55"/>
        <v>0.44920872944540347</v>
      </c>
    </row>
    <row r="17" spans="1:66" x14ac:dyDescent="0.25">
      <c r="A17" t="s">
        <v>80</v>
      </c>
      <c r="B17" t="s">
        <v>412</v>
      </c>
      <c r="C17" t="s">
        <v>85</v>
      </c>
      <c r="D17" t="s">
        <v>493</v>
      </c>
      <c r="E17">
        <f>VLOOKUP(A17,home!$A$2:$E$405,3,FALSE)</f>
        <v>1.2158469949999999</v>
      </c>
      <c r="F17">
        <f>VLOOKUP(B17,home!$B$2:$E$405,3,FALSE)</f>
        <v>1.23</v>
      </c>
      <c r="G17">
        <f>VLOOKUP(C17,away!$B$2:$E$405,4,FALSE)</f>
        <v>0.82</v>
      </c>
      <c r="H17">
        <f>VLOOKUP(A17,away!$A$2:$E$405,3,FALSE)</f>
        <v>1.021857923</v>
      </c>
      <c r="I17">
        <f>VLOOKUP(C17,away!$B$2:$E$405,3,FALSE)</f>
        <v>0.98</v>
      </c>
      <c r="J17">
        <f>VLOOKUP(B17,home!$B$2:$E$405,4,FALSE)</f>
        <v>1.22</v>
      </c>
      <c r="K17" s="3">
        <f t="shared" si="56"/>
        <v>1.2263032791569997</v>
      </c>
      <c r="L17" s="3">
        <f t="shared" si="57"/>
        <v>1.2217333327388</v>
      </c>
      <c r="M17" s="5">
        <f t="shared" si="2"/>
        <v>8.646318073574466E-2</v>
      </c>
      <c r="N17" s="5">
        <f t="shared" si="3"/>
        <v>0.10603008206258799</v>
      </c>
      <c r="O17" s="5">
        <f t="shared" si="4"/>
        <v>0.10563494995947852</v>
      </c>
      <c r="P17" s="5">
        <f t="shared" si="5"/>
        <v>0.12954048552889408</v>
      </c>
      <c r="Q17" s="5">
        <f t="shared" si="6"/>
        <v>6.5012518661318699E-2</v>
      </c>
      <c r="R17" s="5">
        <f t="shared" si="7"/>
        <v>6.4528869733845043E-2</v>
      </c>
      <c r="S17" s="5">
        <f t="shared" si="8"/>
        <v>4.851989380991021E-2</v>
      </c>
      <c r="T17" s="5">
        <f t="shared" si="9"/>
        <v>7.9427961093836319E-2</v>
      </c>
      <c r="U17" s="5">
        <f t="shared" si="10"/>
        <v>7.9131964554909034E-2</v>
      </c>
      <c r="V17" s="5">
        <f t="shared" si="11"/>
        <v>8.0770290486173457E-3</v>
      </c>
      <c r="W17" s="5">
        <f t="shared" si="12"/>
        <v>2.6575021606876931E-2</v>
      </c>
      <c r="X17" s="5">
        <f t="shared" si="13"/>
        <v>3.2467589715375375E-2</v>
      </c>
      <c r="Y17" s="5">
        <f t="shared" si="14"/>
        <v>1.9833368294480777E-2</v>
      </c>
      <c r="Z17" s="5">
        <f t="shared" si="15"/>
        <v>2.6279023692599452E-2</v>
      </c>
      <c r="AA17" s="5">
        <f t="shared" si="16"/>
        <v>3.2226052927279189E-2</v>
      </c>
      <c r="AB17" s="5">
        <f t="shared" si="17"/>
        <v>1.975945718950475E-2</v>
      </c>
      <c r="AC17" s="5">
        <f t="shared" si="18"/>
        <v>7.5632067870214418E-4</v>
      </c>
      <c r="AD17" s="5">
        <f t="shared" si="19"/>
        <v>8.1472590350453247E-3</v>
      </c>
      <c r="AE17" s="5">
        <f t="shared" si="20"/>
        <v>9.9537779335722235E-3</v>
      </c>
      <c r="AF17" s="5">
        <f t="shared" si="21"/>
        <v>6.0804311440625603E-3</v>
      </c>
      <c r="AG17" s="5">
        <f t="shared" si="22"/>
        <v>2.4762218020414478E-3</v>
      </c>
      <c r="AH17" s="5">
        <f t="shared" si="23"/>
        <v>8.0264897992703577E-3</v>
      </c>
      <c r="AI17" s="5">
        <f t="shared" si="24"/>
        <v>9.8429107609654468E-3</v>
      </c>
      <c r="AJ17" s="5">
        <f t="shared" si="25"/>
        <v>6.0351968713108235E-3</v>
      </c>
      <c r="AK17" s="5">
        <f t="shared" si="26"/>
        <v>2.4669939045488436E-3</v>
      </c>
      <c r="AL17" s="5">
        <f t="shared" si="27"/>
        <v>4.5325257341181795E-5</v>
      </c>
      <c r="AM17" s="5">
        <f t="shared" si="28"/>
        <v>1.9982020941635152E-3</v>
      </c>
      <c r="AN17" s="5">
        <f t="shared" si="29"/>
        <v>2.4412701039880406E-3</v>
      </c>
      <c r="AO17" s="5">
        <f t="shared" si="30"/>
        <v>1.4912905301304531E-3</v>
      </c>
      <c r="AP17" s="5">
        <f t="shared" si="31"/>
        <v>6.073197831526966E-4</v>
      </c>
      <c r="AQ17" s="5">
        <f t="shared" si="32"/>
        <v>1.854957056773374E-4</v>
      </c>
      <c r="AR17" s="5">
        <f t="shared" si="33"/>
        <v>1.9612460265313113E-3</v>
      </c>
      <c r="AS17" s="5">
        <f t="shared" si="34"/>
        <v>2.4050824335689826E-3</v>
      </c>
      <c r="AT17" s="5">
        <f t="shared" si="35"/>
        <v>1.4746802374642702E-3</v>
      </c>
      <c r="AU17" s="5">
        <f t="shared" si="36"/>
        <v>6.0280173697015269E-4</v>
      </c>
      <c r="AV17" s="5">
        <f t="shared" si="37"/>
        <v>1.8480443668200834E-4</v>
      </c>
      <c r="AW17" s="5">
        <f t="shared" si="38"/>
        <v>1.8863057574644094E-6</v>
      </c>
      <c r="AX17" s="5">
        <f t="shared" si="39"/>
        <v>4.0840029674851677E-4</v>
      </c>
      <c r="AY17" s="5">
        <f t="shared" si="40"/>
        <v>4.9895625563808031E-4</v>
      </c>
      <c r="AZ17" s="5">
        <f t="shared" si="41"/>
        <v>3.0479574454579233E-4</v>
      </c>
      <c r="BA17" s="5">
        <f t="shared" si="42"/>
        <v>1.241263735961782E-4</v>
      </c>
      <c r="BB17" s="5">
        <f t="shared" si="43"/>
        <v>3.7912332023610068E-5</v>
      </c>
      <c r="BC17" s="5">
        <f t="shared" si="44"/>
        <v>9.2637519510210107E-6</v>
      </c>
      <c r="BD17" s="5">
        <f t="shared" si="45"/>
        <v>3.9935327405247112E-4</v>
      </c>
      <c r="BE17" s="5">
        <f t="shared" si="46"/>
        <v>4.8972822951262921E-4</v>
      </c>
      <c r="BF17" s="5">
        <f t="shared" si="47"/>
        <v>3.002776668735445E-4</v>
      </c>
      <c r="BG17" s="5">
        <f t="shared" si="48"/>
        <v>1.2274382918154697E-4</v>
      </c>
      <c r="BH17" s="5">
        <f t="shared" si="49"/>
        <v>3.7630290055404415E-5</v>
      </c>
      <c r="BI17" s="5">
        <f t="shared" si="50"/>
        <v>9.2292296181142946E-6</v>
      </c>
      <c r="BJ17" s="8">
        <f t="shared" si="51"/>
        <v>0.36411126432081281</v>
      </c>
      <c r="BK17" s="8">
        <f t="shared" si="52"/>
        <v>0.27390119131484769</v>
      </c>
      <c r="BL17" s="8">
        <f t="shared" si="53"/>
        <v>0.33564046309162238</v>
      </c>
      <c r="BM17" s="8">
        <f t="shared" si="54"/>
        <v>0.44222478578813273</v>
      </c>
      <c r="BN17" s="8">
        <f t="shared" si="55"/>
        <v>0.557210086681869</v>
      </c>
    </row>
    <row r="18" spans="1:66" x14ac:dyDescent="0.25">
      <c r="A18" t="s">
        <v>122</v>
      </c>
      <c r="B18" t="s">
        <v>129</v>
      </c>
      <c r="C18" t="s">
        <v>124</v>
      </c>
      <c r="D18" t="s">
        <v>493</v>
      </c>
      <c r="E18">
        <f>VLOOKUP(A18,home!$A$2:$E$405,3,FALSE)</f>
        <v>1.3392857140000001</v>
      </c>
      <c r="F18">
        <f>VLOOKUP(B18,home!$B$2:$E$405,3,FALSE)</f>
        <v>1.1499999999999999</v>
      </c>
      <c r="G18">
        <f>VLOOKUP(C18,away!$B$2:$E$405,4,FALSE)</f>
        <v>0.92</v>
      </c>
      <c r="H18">
        <f>VLOOKUP(A18,away!$A$2:$E$405,3,FALSE)</f>
        <v>1.1726190480000001</v>
      </c>
      <c r="I18">
        <f>VLOOKUP(C18,away!$B$2:$E$405,3,FALSE)</f>
        <v>0.75</v>
      </c>
      <c r="J18">
        <f>VLOOKUP(B18,home!$B$2:$E$405,4,FALSE)</f>
        <v>0.92</v>
      </c>
      <c r="K18" s="3">
        <f t="shared" si="56"/>
        <v>1.4169642854120001</v>
      </c>
      <c r="L18" s="3">
        <f t="shared" si="57"/>
        <v>0.80910714312000009</v>
      </c>
      <c r="M18" s="5">
        <f t="shared" si="2"/>
        <v>0.10795169412546549</v>
      </c>
      <c r="N18" s="5">
        <f t="shared" si="3"/>
        <v>0.15296369512550501</v>
      </c>
      <c r="O18" s="5">
        <f t="shared" si="4"/>
        <v>8.7344486828819484E-2</v>
      </c>
      <c r="P18" s="5">
        <f t="shared" si="5"/>
        <v>0.12376401836407605</v>
      </c>
      <c r="Q18" s="5">
        <f t="shared" si="6"/>
        <v>0.10837204647874514</v>
      </c>
      <c r="R18" s="5">
        <f t="shared" si="7"/>
        <v>3.53355241026743E-2</v>
      </c>
      <c r="S18" s="5">
        <f t="shared" si="8"/>
        <v>3.5473116854981328E-2</v>
      </c>
      <c r="T18" s="5">
        <f t="shared" si="9"/>
        <v>8.7684596920485344E-2</v>
      </c>
      <c r="U18" s="5">
        <f t="shared" si="10"/>
        <v>5.0069175659804392E-2</v>
      </c>
      <c r="V18" s="5">
        <f t="shared" si="11"/>
        <v>4.5187860504927527E-3</v>
      </c>
      <c r="W18" s="5">
        <f t="shared" si="12"/>
        <v>5.1186439799130394E-2</v>
      </c>
      <c r="X18" s="5">
        <f t="shared" si="13"/>
        <v>4.1415314072358267E-2</v>
      </c>
      <c r="Y18" s="5">
        <f t="shared" si="14"/>
        <v>1.6754713225251665E-2</v>
      </c>
      <c r="Z18" s="5">
        <f t="shared" si="15"/>
        <v>9.5300749857875691E-3</v>
      </c>
      <c r="AA18" s="5">
        <f t="shared" si="16"/>
        <v>1.3503775892159261E-2</v>
      </c>
      <c r="AB18" s="5">
        <f t="shared" si="17"/>
        <v>9.5671840786986217E-3</v>
      </c>
      <c r="AC18" s="5">
        <f t="shared" si="18"/>
        <v>3.2379246353380503E-4</v>
      </c>
      <c r="AD18" s="5">
        <f t="shared" si="19"/>
        <v>1.8132339273189808E-2</v>
      </c>
      <c r="AE18" s="5">
        <f t="shared" si="20"/>
        <v>1.4671005227413186E-2</v>
      </c>
      <c r="AF18" s="5">
        <f t="shared" si="21"/>
        <v>5.9352075631254339E-3</v>
      </c>
      <c r="AG18" s="5">
        <f t="shared" si="22"/>
        <v>1.6007396117415462E-3</v>
      </c>
      <c r="AH18" s="5">
        <f t="shared" si="23"/>
        <v>1.9277129363674884E-3</v>
      </c>
      <c r="AI18" s="5">
        <f t="shared" si="24"/>
        <v>2.7315003833594267E-3</v>
      </c>
      <c r="AJ18" s="5">
        <f t="shared" si="25"/>
        <v>1.9352192444047475E-3</v>
      </c>
      <c r="AK18" s="5">
        <f t="shared" si="26"/>
        <v>9.1404551792117464E-4</v>
      </c>
      <c r="AL18" s="5">
        <f t="shared" si="27"/>
        <v>1.4848810563870138E-5</v>
      </c>
      <c r="AM18" s="5">
        <f t="shared" si="28"/>
        <v>5.1385754322166638E-3</v>
      </c>
      <c r="AN18" s="5">
        <f t="shared" si="29"/>
        <v>4.1576580876674452E-3</v>
      </c>
      <c r="AO18" s="5">
        <f t="shared" si="30"/>
        <v>1.6819954286911843E-3</v>
      </c>
      <c r="AP18" s="5">
        <f t="shared" si="31"/>
        <v>4.5363817201640803E-4</v>
      </c>
      <c r="AQ18" s="5">
        <f t="shared" si="32"/>
        <v>9.1760471342593742E-5</v>
      </c>
      <c r="AR18" s="5">
        <f t="shared" si="33"/>
        <v>3.1194526133995315E-4</v>
      </c>
      <c r="AS18" s="5">
        <f t="shared" si="34"/>
        <v>4.4201529432222634E-4</v>
      </c>
      <c r="AT18" s="5">
        <f t="shared" si="35"/>
        <v>3.1315994283023422E-4</v>
      </c>
      <c r="AU18" s="5">
        <f t="shared" si="36"/>
        <v>1.4791215153736855E-4</v>
      </c>
      <c r="AV18" s="5">
        <f t="shared" si="37"/>
        <v>5.2396559026724777E-5</v>
      </c>
      <c r="AW18" s="5">
        <f t="shared" si="38"/>
        <v>4.7288343956871223E-7</v>
      </c>
      <c r="AX18" s="5">
        <f t="shared" si="39"/>
        <v>1.213529644224423E-3</v>
      </c>
      <c r="AY18" s="5">
        <f t="shared" si="40"/>
        <v>9.8187550352985312E-4</v>
      </c>
      <c r="AZ18" s="5">
        <f t="shared" si="41"/>
        <v>3.9722124178027544E-4</v>
      </c>
      <c r="BA18" s="5">
        <f t="shared" si="42"/>
        <v>1.0713151470780585E-4</v>
      </c>
      <c r="BB18" s="5">
        <f t="shared" si="43"/>
        <v>2.1670218450837759E-5</v>
      </c>
      <c r="BC18" s="5">
        <f t="shared" si="44"/>
        <v>3.5067057083087318E-6</v>
      </c>
      <c r="BD18" s="5">
        <f t="shared" si="45"/>
        <v>4.2066189868765201E-5</v>
      </c>
      <c r="BE18" s="5">
        <f t="shared" si="46"/>
        <v>5.9606288667400399E-5</v>
      </c>
      <c r="BF18" s="5">
        <f t="shared" si="47"/>
        <v>4.2229991113832212E-5</v>
      </c>
      <c r="BG18" s="5">
        <f t="shared" si="48"/>
        <v>1.9946129727188791E-5</v>
      </c>
      <c r="BH18" s="5">
        <f t="shared" si="49"/>
        <v>7.0657383639052871E-6</v>
      </c>
      <c r="BI18" s="5">
        <f t="shared" si="50"/>
        <v>2.0023797823438401E-6</v>
      </c>
      <c r="BJ18" s="8">
        <f t="shared" si="51"/>
        <v>0.51296465971728156</v>
      </c>
      <c r="BK18" s="8">
        <f t="shared" si="52"/>
        <v>0.27302813217264316</v>
      </c>
      <c r="BL18" s="8">
        <f t="shared" si="53"/>
        <v>0.20476897057078883</v>
      </c>
      <c r="BM18" s="8">
        <f t="shared" si="54"/>
        <v>0.38357896980112538</v>
      </c>
      <c r="BN18" s="8">
        <f t="shared" si="55"/>
        <v>0.61573146502528531</v>
      </c>
    </row>
    <row r="19" spans="1:66" x14ac:dyDescent="0.25">
      <c r="A19" t="s">
        <v>21</v>
      </c>
      <c r="B19" t="s">
        <v>274</v>
      </c>
      <c r="C19" t="s">
        <v>269</v>
      </c>
      <c r="D19" t="s">
        <v>493</v>
      </c>
      <c r="E19">
        <f>VLOOKUP(A19,home!$A$2:$E$405,3,FALSE)</f>
        <v>1.3914728679999999</v>
      </c>
      <c r="F19">
        <f>VLOOKUP(B19,home!$B$2:$E$405,3,FALSE)</f>
        <v>1.55</v>
      </c>
      <c r="G19">
        <f>VLOOKUP(C19,away!$B$2:$E$405,4,FALSE)</f>
        <v>1.05</v>
      </c>
      <c r="H19">
        <f>VLOOKUP(A19,away!$A$2:$E$405,3,FALSE)</f>
        <v>1.3410852710000001</v>
      </c>
      <c r="I19">
        <f>VLOOKUP(C19,away!$B$2:$E$405,3,FALSE)</f>
        <v>0.83</v>
      </c>
      <c r="J19">
        <f>VLOOKUP(B19,home!$B$2:$E$405,4,FALSE)</f>
        <v>0.69</v>
      </c>
      <c r="K19" s="3">
        <f t="shared" si="56"/>
        <v>2.2646220926699998</v>
      </c>
      <c r="L19" s="3">
        <f t="shared" si="57"/>
        <v>0.76803953470169994</v>
      </c>
      <c r="M19" s="5">
        <f t="shared" si="2"/>
        <v>4.8187210889691759E-2</v>
      </c>
      <c r="N19" s="5">
        <f t="shared" si="3"/>
        <v>0.10912582236494435</v>
      </c>
      <c r="O19" s="5">
        <f t="shared" si="4"/>
        <v>3.7009683030291542E-2</v>
      </c>
      <c r="P19" s="5">
        <f t="shared" si="5"/>
        <v>8.3812945833112218E-2</v>
      </c>
      <c r="Q19" s="5">
        <f t="shared" si="6"/>
        <v>0.1235643741042175</v>
      </c>
      <c r="R19" s="5">
        <f t="shared" si="7"/>
        <v>1.4212449867021257E-2</v>
      </c>
      <c r="S19" s="5">
        <f t="shared" si="8"/>
        <v>3.644436853434338E-2</v>
      </c>
      <c r="T19" s="5">
        <f t="shared" si="9"/>
        <v>9.4902324392709986E-2</v>
      </c>
      <c r="U19" s="5">
        <f t="shared" si="10"/>
        <v>3.2185827959821139E-2</v>
      </c>
      <c r="V19" s="5">
        <f t="shared" si="11"/>
        <v>7.0431548341349185E-3</v>
      </c>
      <c r="W19" s="5">
        <f t="shared" si="12"/>
        <v>9.3275537154450583E-2</v>
      </c>
      <c r="X19" s="5">
        <f t="shared" si="13"/>
        <v>7.163930015515535E-2</v>
      </c>
      <c r="Y19" s="5">
        <f t="shared" si="14"/>
        <v>2.7510907378760462E-2</v>
      </c>
      <c r="Z19" s="5">
        <f t="shared" si="15"/>
        <v>3.638574460946082E-3</v>
      </c>
      <c r="AA19" s="5">
        <f t="shared" si="16"/>
        <v>8.2399961100833325E-3</v>
      </c>
      <c r="AB19" s="5">
        <f t="shared" si="17"/>
        <v>9.3302386172047901E-3</v>
      </c>
      <c r="AC19" s="5">
        <f t="shared" si="18"/>
        <v>7.65643445258329E-4</v>
      </c>
      <c r="AD19" s="5">
        <f t="shared" si="19"/>
        <v>5.2808460536407552E-2</v>
      </c>
      <c r="AE19" s="5">
        <f t="shared" si="20"/>
        <v>4.0558985458695539E-2</v>
      </c>
      <c r="AF19" s="5">
        <f t="shared" si="21"/>
        <v>1.5575452159834765E-2</v>
      </c>
      <c r="AG19" s="5">
        <f t="shared" si="22"/>
        <v>3.9875210098693614E-3</v>
      </c>
      <c r="AH19" s="5">
        <f t="shared" si="23"/>
        <v>6.9864225899062915E-4</v>
      </c>
      <c r="AI19" s="5">
        <f t="shared" si="24"/>
        <v>1.5821606945830547E-3</v>
      </c>
      <c r="AJ19" s="5">
        <f t="shared" si="25"/>
        <v>1.7914980315534494E-3</v>
      </c>
      <c r="AK19" s="5">
        <f t="shared" si="26"/>
        <v>1.3523553404102525E-3</v>
      </c>
      <c r="AL19" s="5">
        <f t="shared" si="27"/>
        <v>5.3267936799090568E-5</v>
      </c>
      <c r="AM19" s="5">
        <f t="shared" si="28"/>
        <v>2.3918241282128064E-2</v>
      </c>
      <c r="AN19" s="5">
        <f t="shared" si="29"/>
        <v>1.8370154905208626E-2</v>
      </c>
      <c r="AO19" s="5">
        <f t="shared" si="30"/>
        <v>7.0545026128972918E-3</v>
      </c>
      <c r="AP19" s="5">
        <f t="shared" si="31"/>
        <v>1.8060456347871881E-3</v>
      </c>
      <c r="AQ19" s="5">
        <f t="shared" si="32"/>
        <v>3.4677861224799694E-4</v>
      </c>
      <c r="AR19" s="5">
        <f t="shared" si="33"/>
        <v>1.0731697510362151E-4</v>
      </c>
      <c r="AS19" s="5">
        <f t="shared" si="34"/>
        <v>2.430323927381776E-4</v>
      </c>
      <c r="AT19" s="5">
        <f t="shared" si="35"/>
        <v>2.7518826291466459E-4</v>
      </c>
      <c r="AU19" s="5">
        <f t="shared" si="36"/>
        <v>2.0773247328000991E-4</v>
      </c>
      <c r="AV19" s="5">
        <f t="shared" si="37"/>
        <v>1.1760888708872273E-4</v>
      </c>
      <c r="AW19" s="5">
        <f t="shared" si="38"/>
        <v>2.573609734912557E-6</v>
      </c>
      <c r="AX19" s="5">
        <f t="shared" si="39"/>
        <v>9.0276296042198067E-3</v>
      </c>
      <c r="AY19" s="5">
        <f t="shared" si="40"/>
        <v>6.9335764406842715E-3</v>
      </c>
      <c r="AZ19" s="5">
        <f t="shared" si="41"/>
        <v>2.6626304116609081E-3</v>
      </c>
      <c r="BA19" s="5">
        <f t="shared" si="42"/>
        <v>6.8166847415154677E-4</v>
      </c>
      <c r="BB19" s="5">
        <f t="shared" si="43"/>
        <v>1.3088708442704291E-4</v>
      </c>
      <c r="BC19" s="5">
        <f t="shared" si="44"/>
        <v>2.0105291084361633E-5</v>
      </c>
      <c r="BD19" s="5">
        <f t="shared" si="45"/>
        <v>1.3737279937363226E-5</v>
      </c>
      <c r="BE19" s="5">
        <f t="shared" si="46"/>
        <v>3.1109747639345117E-5</v>
      </c>
      <c r="BF19" s="5">
        <f t="shared" si="47"/>
        <v>3.522591090072467E-5</v>
      </c>
      <c r="BG19" s="5">
        <f t="shared" si="48"/>
        <v>2.6591125353402019E-5</v>
      </c>
      <c r="BH19" s="5">
        <f t="shared" si="49"/>
        <v>1.5054712486067893E-5</v>
      </c>
      <c r="BI19" s="5">
        <f t="shared" si="50"/>
        <v>6.8186468989488462E-6</v>
      </c>
      <c r="BJ19" s="8">
        <f t="shared" si="51"/>
        <v>0.7039009050685423</v>
      </c>
      <c r="BK19" s="8">
        <f t="shared" si="52"/>
        <v>0.18324016791402395</v>
      </c>
      <c r="BL19" s="8">
        <f t="shared" si="53"/>
        <v>0.1074822683243005</v>
      </c>
      <c r="BM19" s="8">
        <f t="shared" si="54"/>
        <v>0.5754184268475846</v>
      </c>
      <c r="BN19" s="8">
        <f t="shared" si="55"/>
        <v>0.41591248608927861</v>
      </c>
    </row>
    <row r="20" spans="1:66" x14ac:dyDescent="0.25">
      <c r="A20" t="s">
        <v>24</v>
      </c>
      <c r="B20" t="s">
        <v>182</v>
      </c>
      <c r="C20" t="s">
        <v>287</v>
      </c>
      <c r="D20" t="s">
        <v>493</v>
      </c>
      <c r="E20">
        <f>VLOOKUP(A20,home!$A$2:$E$405,3,FALSE)</f>
        <v>1.589519651</v>
      </c>
      <c r="F20">
        <f>VLOOKUP(B20,home!$B$2:$E$405,3,FALSE)</f>
        <v>0.8</v>
      </c>
      <c r="G20">
        <f>VLOOKUP(C20,away!$B$2:$E$405,4,FALSE)</f>
        <v>1.37</v>
      </c>
      <c r="H20">
        <f>VLOOKUP(A20,away!$A$2:$E$405,3,FALSE)</f>
        <v>1.406113537</v>
      </c>
      <c r="I20">
        <f>VLOOKUP(C20,away!$B$2:$E$405,3,FALSE)</f>
        <v>0.63</v>
      </c>
      <c r="J20">
        <f>VLOOKUP(B20,home!$B$2:$E$405,4,FALSE)</f>
        <v>1.23</v>
      </c>
      <c r="K20" s="3">
        <f t="shared" si="56"/>
        <v>1.7421135374960002</v>
      </c>
      <c r="L20" s="3">
        <f t="shared" si="57"/>
        <v>1.0895973798213001</v>
      </c>
      <c r="M20" s="5">
        <f t="shared" si="2"/>
        <v>5.8911973879259741E-2</v>
      </c>
      <c r="N20" s="5">
        <f t="shared" si="3"/>
        <v>0.10263134721566915</v>
      </c>
      <c r="O20" s="5">
        <f t="shared" si="4"/>
        <v>6.4190332378942283E-2</v>
      </c>
      <c r="P20" s="5">
        <f t="shared" si="5"/>
        <v>0.11182684701372318</v>
      </c>
      <c r="Q20" s="5">
        <f t="shared" si="6"/>
        <v>8.9397729677934828E-2</v>
      </c>
      <c r="R20" s="5">
        <f t="shared" si="7"/>
        <v>3.4970808984976932E-2</v>
      </c>
      <c r="S20" s="5">
        <f t="shared" si="8"/>
        <v>5.3067495831408497E-2</v>
      </c>
      <c r="T20" s="5">
        <f t="shared" si="9"/>
        <v>9.7407532019050683E-2</v>
      </c>
      <c r="U20" s="5">
        <f t="shared" si="10"/>
        <v>6.0923119749915072E-2</v>
      </c>
      <c r="V20" s="5">
        <f t="shared" si="11"/>
        <v>1.1192538341475034E-2</v>
      </c>
      <c r="W20" s="5">
        <f t="shared" si="12"/>
        <v>5.1913665031112756E-2</v>
      </c>
      <c r="X20" s="5">
        <f t="shared" si="13"/>
        <v>5.6564993394821114E-2</v>
      </c>
      <c r="Y20" s="5">
        <f t="shared" si="14"/>
        <v>3.081653429630311E-2</v>
      </c>
      <c r="Z20" s="5">
        <f t="shared" si="15"/>
        <v>1.2701367280087351E-2</v>
      </c>
      <c r="AA20" s="5">
        <f t="shared" si="16"/>
        <v>2.2127223883348923E-2</v>
      </c>
      <c r="AB20" s="5">
        <f t="shared" si="17"/>
        <v>1.9274068137193491E-2</v>
      </c>
      <c r="AC20" s="5">
        <f t="shared" si="18"/>
        <v>1.3278564084575686E-3</v>
      </c>
      <c r="AD20" s="5">
        <f t="shared" si="19"/>
        <v>2.2609874657933543E-2</v>
      </c>
      <c r="AE20" s="5">
        <f t="shared" si="20"/>
        <v>2.4635660185372405E-2</v>
      </c>
      <c r="AF20" s="5">
        <f t="shared" si="21"/>
        <v>1.3421475394074846E-2</v>
      </c>
      <c r="AG20" s="5">
        <f t="shared" si="22"/>
        <v>4.8746681409066678E-3</v>
      </c>
      <c r="AH20" s="5">
        <f t="shared" si="23"/>
        <v>3.4598441271327927E-3</v>
      </c>
      <c r="AI20" s="5">
        <f t="shared" si="24"/>
        <v>6.0274412915040706E-3</v>
      </c>
      <c r="AJ20" s="5">
        <f t="shared" si="25"/>
        <v>5.2502435351958086E-3</v>
      </c>
      <c r="AK20" s="5">
        <f t="shared" si="26"/>
        <v>3.0488401126051597E-3</v>
      </c>
      <c r="AL20" s="5">
        <f t="shared" si="27"/>
        <v>1.0082160597715298E-4</v>
      </c>
      <c r="AM20" s="5">
        <f t="shared" si="28"/>
        <v>7.8777937445347491E-3</v>
      </c>
      <c r="AN20" s="5">
        <f t="shared" si="29"/>
        <v>8.5836234228176909E-3</v>
      </c>
      <c r="AO20" s="5">
        <f t="shared" si="30"/>
        <v>4.6763467954374473E-3</v>
      </c>
      <c r="AP20" s="5">
        <f t="shared" si="31"/>
        <v>1.698445071814792E-3</v>
      </c>
      <c r="AQ20" s="5">
        <f t="shared" si="32"/>
        <v>4.6265532500494935E-4</v>
      </c>
      <c r="AR20" s="5">
        <f t="shared" si="33"/>
        <v>7.5396741910280099E-4</v>
      </c>
      <c r="AS20" s="5">
        <f t="shared" si="34"/>
        <v>1.3134968476499098E-3</v>
      </c>
      <c r="AT20" s="5">
        <f t="shared" si="35"/>
        <v>1.1441303198746148E-3</v>
      </c>
      <c r="AU20" s="5">
        <f t="shared" si="36"/>
        <v>6.6440163963773201E-4</v>
      </c>
      <c r="AV20" s="5">
        <f t="shared" si="37"/>
        <v>2.8936577268685778E-4</v>
      </c>
      <c r="AW20" s="5">
        <f t="shared" si="38"/>
        <v>5.3161058048290726E-6</v>
      </c>
      <c r="AX20" s="5">
        <f t="shared" si="39"/>
        <v>2.2873351879925505E-3</v>
      </c>
      <c r="AY20" s="5">
        <f t="shared" si="40"/>
        <v>2.4922744276097441E-3</v>
      </c>
      <c r="AZ20" s="5">
        <f t="shared" si="41"/>
        <v>1.3577878430596035E-3</v>
      </c>
      <c r="BA20" s="5">
        <f t="shared" si="42"/>
        <v>4.9314735871698622E-4</v>
      </c>
      <c r="BB20" s="5">
        <f t="shared" si="43"/>
        <v>1.3433301748095577E-4</v>
      </c>
      <c r="BC20" s="5">
        <f t="shared" si="44"/>
        <v>2.9273780774147666E-5</v>
      </c>
      <c r="BD20" s="5">
        <f t="shared" si="45"/>
        <v>1.3692015405417329E-4</v>
      </c>
      <c r="BE20" s="5">
        <f t="shared" si="46"/>
        <v>2.3853045393381313E-4</v>
      </c>
      <c r="BF20" s="5">
        <f t="shared" si="47"/>
        <v>2.0777356645158097E-4</v>
      </c>
      <c r="BG20" s="5">
        <f t="shared" si="48"/>
        <v>1.2065504761637471E-4</v>
      </c>
      <c r="BH20" s="5">
        <f t="shared" si="49"/>
        <v>5.2548697954927685E-5</v>
      </c>
      <c r="BI20" s="5">
        <f t="shared" si="50"/>
        <v>1.8309159617013563E-5</v>
      </c>
      <c r="BJ20" s="8">
        <f t="shared" si="51"/>
        <v>0.52436649598842289</v>
      </c>
      <c r="BK20" s="8">
        <f t="shared" si="52"/>
        <v>0.23891980750791092</v>
      </c>
      <c r="BL20" s="8">
        <f t="shared" si="53"/>
        <v>0.22421202127939435</v>
      </c>
      <c r="BM20" s="8">
        <f t="shared" si="54"/>
        <v>0.53578369458350461</v>
      </c>
      <c r="BN20" s="8">
        <f t="shared" si="55"/>
        <v>0.46192903915050609</v>
      </c>
    </row>
    <row r="21" spans="1:66" x14ac:dyDescent="0.25">
      <c r="A21" t="s">
        <v>27</v>
      </c>
      <c r="B21" t="s">
        <v>30</v>
      </c>
      <c r="C21" t="s">
        <v>193</v>
      </c>
      <c r="D21" t="s">
        <v>493</v>
      </c>
      <c r="E21">
        <f>VLOOKUP(A21,home!$A$2:$E$405,3,FALSE)</f>
        <v>1.2916666670000001</v>
      </c>
      <c r="F21">
        <f>VLOOKUP(B21,home!$B$2:$E$405,3,FALSE)</f>
        <v>0.9</v>
      </c>
      <c r="G21">
        <f>VLOOKUP(C21,away!$B$2:$E$405,4,FALSE)</f>
        <v>0.71</v>
      </c>
      <c r="H21">
        <f>VLOOKUP(A21,away!$A$2:$E$405,3,FALSE)</f>
        <v>1.129166667</v>
      </c>
      <c r="I21">
        <f>VLOOKUP(C21,away!$B$2:$E$405,3,FALSE)</f>
        <v>0.9</v>
      </c>
      <c r="J21">
        <f>VLOOKUP(B21,home!$B$2:$E$405,4,FALSE)</f>
        <v>1.1100000000000001</v>
      </c>
      <c r="K21" s="3">
        <f t="shared" si="56"/>
        <v>0.82537500021300003</v>
      </c>
      <c r="L21" s="3">
        <f t="shared" si="57"/>
        <v>1.1280375003330003</v>
      </c>
      <c r="M21" s="5">
        <f t="shared" si="2"/>
        <v>0.14178938870020072</v>
      </c>
      <c r="N21" s="5">
        <f t="shared" si="3"/>
        <v>0.11702941672862932</v>
      </c>
      <c r="O21" s="5">
        <f t="shared" si="4"/>
        <v>0.15994374760311855</v>
      </c>
      <c r="P21" s="5">
        <f t="shared" si="5"/>
        <v>0.13201357071199202</v>
      </c>
      <c r="Q21" s="5">
        <f t="shared" si="6"/>
        <v>4.8296577428659844E-2</v>
      </c>
      <c r="R21" s="5">
        <f t="shared" si="7"/>
        <v>9.0211272620057112E-2</v>
      </c>
      <c r="S21" s="5">
        <f t="shared" si="8"/>
        <v>3.0727939184819704E-2</v>
      </c>
      <c r="T21" s="5">
        <f t="shared" si="9"/>
        <v>5.4480350477264648E-2</v>
      </c>
      <c r="U21" s="5">
        <f t="shared" si="10"/>
        <v>7.4458129157994643E-2</v>
      </c>
      <c r="V21" s="5">
        <f t="shared" si="11"/>
        <v>3.178818801914134E-3</v>
      </c>
      <c r="W21" s="5">
        <f t="shared" si="12"/>
        <v>1.3287595868489096E-2</v>
      </c>
      <c r="X21" s="5">
        <f t="shared" si="13"/>
        <v>1.4988906428925541E-2</v>
      </c>
      <c r="Y21" s="5">
        <f t="shared" si="14"/>
        <v>8.4540242704052044E-3</v>
      </c>
      <c r="Z21" s="5">
        <f t="shared" si="15"/>
        <v>3.3920566156062683E-2</v>
      </c>
      <c r="AA21" s="5">
        <f t="shared" si="16"/>
        <v>2.7997187298285316E-2</v>
      </c>
      <c r="AB21" s="5">
        <f t="shared" si="17"/>
        <v>1.1554089236142822E-2</v>
      </c>
      <c r="AC21" s="5">
        <f t="shared" si="18"/>
        <v>1.8497823802880042E-4</v>
      </c>
      <c r="AD21" s="5">
        <f t="shared" si="19"/>
        <v>2.7418123606961112E-3</v>
      </c>
      <c r="AE21" s="5">
        <f t="shared" si="20"/>
        <v>3.0928671617417637E-3</v>
      </c>
      <c r="AF21" s="5">
        <f t="shared" si="21"/>
        <v>1.7444350709966007E-3</v>
      </c>
      <c r="AG21" s="5">
        <f t="shared" si="22"/>
        <v>6.5592939232674171E-4</v>
      </c>
      <c r="AH21" s="5">
        <f t="shared" si="23"/>
        <v>9.5659176641412803E-3</v>
      </c>
      <c r="AI21" s="5">
        <f t="shared" si="24"/>
        <v>7.8954692940781494E-3</v>
      </c>
      <c r="AJ21" s="5">
        <f t="shared" si="25"/>
        <v>3.258361485140744E-3</v>
      </c>
      <c r="AK21" s="5">
        <f t="shared" si="26"/>
        <v>8.964567038306909E-4</v>
      </c>
      <c r="AL21" s="5">
        <f t="shared" si="27"/>
        <v>6.8889887826027942E-6</v>
      </c>
      <c r="AM21" s="5">
        <f t="shared" si="28"/>
        <v>4.5260467555871195E-4</v>
      </c>
      <c r="AN21" s="5">
        <f t="shared" si="29"/>
        <v>5.1055504685627797E-4</v>
      </c>
      <c r="AO21" s="5">
        <f t="shared" si="30"/>
        <v>2.8796261941907691E-4</v>
      </c>
      <c r="AP21" s="5">
        <f t="shared" si="31"/>
        <v>1.0827754446627952E-4</v>
      </c>
      <c r="AQ21" s="5">
        <f t="shared" si="32"/>
        <v>3.0535282650484315E-5</v>
      </c>
      <c r="AR21" s="5">
        <f t="shared" si="33"/>
        <v>2.1581427700498451E-3</v>
      </c>
      <c r="AS21" s="5">
        <f t="shared" si="34"/>
        <v>1.7812770892895757E-3</v>
      </c>
      <c r="AT21" s="5">
        <f t="shared" si="35"/>
        <v>7.3511078897589772E-4</v>
      </c>
      <c r="AU21" s="5">
        <f t="shared" si="36"/>
        <v>2.0224735586918673E-4</v>
      </c>
      <c r="AV21" s="5">
        <f t="shared" si="37"/>
        <v>4.1732477848402164E-5</v>
      </c>
      <c r="AW21" s="5">
        <f t="shared" si="38"/>
        <v>1.781672286627979E-7</v>
      </c>
      <c r="AX21" s="5">
        <f t="shared" si="39"/>
        <v>6.2261430697612753E-5</v>
      </c>
      <c r="AY21" s="5">
        <f t="shared" si="40"/>
        <v>7.0233228651291413E-5</v>
      </c>
      <c r="AZ21" s="5">
        <f t="shared" si="41"/>
        <v>3.9612857844059425E-5</v>
      </c>
      <c r="BA21" s="5">
        <f t="shared" si="42"/>
        <v>1.4894929714486424E-5</v>
      </c>
      <c r="BB21" s="5">
        <f t="shared" si="43"/>
        <v>4.2005098206912495E-6</v>
      </c>
      <c r="BC21" s="5">
        <f t="shared" si="44"/>
        <v>9.4766651965135557E-7</v>
      </c>
      <c r="BD21" s="5">
        <f t="shared" si="45"/>
        <v>4.0574432928146005E-4</v>
      </c>
      <c r="BE21" s="5">
        <f t="shared" si="46"/>
        <v>3.3489122586710863E-4</v>
      </c>
      <c r="BF21" s="5">
        <f t="shared" si="47"/>
        <v>1.3820542281069831E-4</v>
      </c>
      <c r="BG21" s="5">
        <f t="shared" si="48"/>
        <v>3.8023766960605958E-5</v>
      </c>
      <c r="BH21" s="5">
        <f t="shared" si="49"/>
        <v>7.8459666658023007E-6</v>
      </c>
      <c r="BI21" s="5">
        <f t="shared" si="50"/>
        <v>1.2951729476915534E-6</v>
      </c>
      <c r="BJ21" s="8">
        <f t="shared" si="51"/>
        <v>0.26635400098033341</v>
      </c>
      <c r="BK21" s="8">
        <f t="shared" si="52"/>
        <v>0.30797181785438926</v>
      </c>
      <c r="BL21" s="8">
        <f t="shared" si="53"/>
        <v>0.39162514742935561</v>
      </c>
      <c r="BM21" s="8">
        <f t="shared" si="54"/>
        <v>0.31051750356606073</v>
      </c>
      <c r="BN21" s="8">
        <f t="shared" si="55"/>
        <v>0.68928397379265771</v>
      </c>
    </row>
    <row r="22" spans="1:66" x14ac:dyDescent="0.25">
      <c r="A22" t="s">
        <v>340</v>
      </c>
      <c r="B22" t="s">
        <v>429</v>
      </c>
      <c r="C22" t="s">
        <v>390</v>
      </c>
      <c r="D22" t="s">
        <v>493</v>
      </c>
      <c r="E22">
        <f>VLOOKUP(A22,home!$A$2:$E$405,3,FALSE)</f>
        <v>1.3628691980000001</v>
      </c>
      <c r="F22">
        <f>VLOOKUP(B22,home!$B$2:$E$405,3,FALSE)</f>
        <v>0.73</v>
      </c>
      <c r="G22">
        <f>VLOOKUP(C22,away!$B$2:$E$405,4,FALSE)</f>
        <v>1.28</v>
      </c>
      <c r="H22">
        <f>VLOOKUP(A22,away!$A$2:$E$405,3,FALSE)</f>
        <v>1.1434599160000001</v>
      </c>
      <c r="I22">
        <f>VLOOKUP(C22,away!$B$2:$E$405,3,FALSE)</f>
        <v>0.73</v>
      </c>
      <c r="J22">
        <f>VLOOKUP(B22,home!$B$2:$E$405,4,FALSE)</f>
        <v>1.46</v>
      </c>
      <c r="K22" s="3">
        <f t="shared" si="56"/>
        <v>1.2734649786112</v>
      </c>
      <c r="L22" s="3">
        <f t="shared" si="57"/>
        <v>1.2186995784727999</v>
      </c>
      <c r="M22" s="5">
        <f t="shared" si="2"/>
        <v>8.2730697308962556E-2</v>
      </c>
      <c r="N22" s="5">
        <f t="shared" si="3"/>
        <v>0.10535464567904765</v>
      </c>
      <c r="O22" s="5">
        <f t="shared" si="4"/>
        <v>0.10082386593719346</v>
      </c>
      <c r="P22" s="5">
        <f t="shared" si="5"/>
        <v>0.12839566227920654</v>
      </c>
      <c r="Q22" s="5">
        <f t="shared" si="6"/>
        <v>6.7082725803129517E-2</v>
      </c>
      <c r="R22" s="5">
        <f t="shared" si="7"/>
        <v>6.1437001458827904E-2</v>
      </c>
      <c r="S22" s="5">
        <f t="shared" si="8"/>
        <v>4.9816593563058689E-2</v>
      </c>
      <c r="T22" s="5">
        <f t="shared" si="9"/>
        <v>8.175368965908035E-2</v>
      </c>
      <c r="U22" s="5">
        <f t="shared" si="10"/>
        <v>7.8237869748702532E-2</v>
      </c>
      <c r="V22" s="5">
        <f t="shared" si="11"/>
        <v>8.5904355686282682E-3</v>
      </c>
      <c r="W22" s="5">
        <f t="shared" si="12"/>
        <v>2.847583399335445E-2</v>
      </c>
      <c r="X22" s="5">
        <f t="shared" si="13"/>
        <v>3.4703486884362492E-2</v>
      </c>
      <c r="Y22" s="5">
        <f t="shared" si="14"/>
        <v>2.1146562418754462E-2</v>
      </c>
      <c r="Z22" s="5">
        <f t="shared" si="15"/>
        <v>2.4957749260168777E-2</v>
      </c>
      <c r="AA22" s="5">
        <f t="shared" si="16"/>
        <v>3.1782819627784523E-2</v>
      </c>
      <c r="AB22" s="5">
        <f t="shared" si="17"/>
        <v>2.0237153858750131E-2</v>
      </c>
      <c r="AC22" s="5">
        <f t="shared" si="18"/>
        <v>8.3325680489383278E-4</v>
      </c>
      <c r="AD22" s="5">
        <f t="shared" si="19"/>
        <v>9.0657443318207988E-3</v>
      </c>
      <c r="AE22" s="5">
        <f t="shared" si="20"/>
        <v>1.1048418795732182E-2</v>
      </c>
      <c r="AF22" s="5">
        <f t="shared" si="21"/>
        <v>6.7323516645748874E-3</v>
      </c>
      <c r="AG22" s="5">
        <f t="shared" si="22"/>
        <v>2.7349047119160216E-3</v>
      </c>
      <c r="AH22" s="5">
        <f t="shared" si="23"/>
        <v>7.6039996257493839E-3</v>
      </c>
      <c r="AI22" s="5">
        <f t="shared" si="24"/>
        <v>9.6834272207645105E-3</v>
      </c>
      <c r="AJ22" s="5">
        <f t="shared" si="25"/>
        <v>6.1657527192869981E-3</v>
      </c>
      <c r="AK22" s="5">
        <f t="shared" si="26"/>
        <v>2.6172900515962555E-3</v>
      </c>
      <c r="AL22" s="5">
        <f t="shared" si="27"/>
        <v>5.1727623623648044E-5</v>
      </c>
      <c r="AM22" s="5">
        <f t="shared" si="28"/>
        <v>2.3089815823233556E-3</v>
      </c>
      <c r="AN22" s="5">
        <f t="shared" si="29"/>
        <v>2.8139548810789321E-3</v>
      </c>
      <c r="AO22" s="5">
        <f t="shared" si="30"/>
        <v>1.7146828137061868E-3</v>
      </c>
      <c r="AP22" s="5">
        <f t="shared" si="31"/>
        <v>6.9656107409276117E-4</v>
      </c>
      <c r="AQ22" s="5">
        <f t="shared" si="32"/>
        <v>2.1222467184435229E-4</v>
      </c>
      <c r="AR22" s="5">
        <f t="shared" si="33"/>
        <v>1.8533982277216189E-3</v>
      </c>
      <c r="AS22" s="5">
        <f t="shared" si="34"/>
        <v>2.3602377344235474E-3</v>
      </c>
      <c r="AT22" s="5">
        <f t="shared" si="35"/>
        <v>1.5028400479925156E-3</v>
      </c>
      <c r="AU22" s="5">
        <f t="shared" si="36"/>
        <v>6.3793805652428135E-4</v>
      </c>
      <c r="AV22" s="5">
        <f t="shared" si="37"/>
        <v>2.0309794337674107E-4</v>
      </c>
      <c r="AW22" s="5">
        <f t="shared" si="38"/>
        <v>2.2299939943440731E-6</v>
      </c>
      <c r="AX22" s="5">
        <f t="shared" si="39"/>
        <v>4.9006786355784444E-4</v>
      </c>
      <c r="AY22" s="5">
        <f t="shared" si="40"/>
        <v>5.9724549874101056E-4</v>
      </c>
      <c r="AZ22" s="5">
        <f t="shared" si="41"/>
        <v>3.6393141878022351E-4</v>
      </c>
      <c r="BA22" s="5">
        <f t="shared" si="42"/>
        <v>1.4784102222015541E-4</v>
      </c>
      <c r="BB22" s="5">
        <f t="shared" si="43"/>
        <v>4.5043447865172834E-5</v>
      </c>
      <c r="BC22" s="5">
        <f t="shared" si="44"/>
        <v>1.0978886185249525E-5</v>
      </c>
      <c r="BD22" s="5">
        <f t="shared" si="45"/>
        <v>3.7645593981109514E-4</v>
      </c>
      <c r="BE22" s="5">
        <f t="shared" si="46"/>
        <v>4.7940345533959539E-4</v>
      </c>
      <c r="BF22" s="5">
        <f t="shared" si="47"/>
        <v>3.0525175550008673E-4</v>
      </c>
      <c r="BG22" s="5">
        <f t="shared" si="48"/>
        <v>1.295758067629831E-4</v>
      </c>
      <c r="BH22" s="5">
        <f t="shared" si="49"/>
        <v>4.1252562996987806E-5</v>
      </c>
      <c r="BI22" s="5">
        <f t="shared" si="50"/>
        <v>1.0506738850923249E-5</v>
      </c>
      <c r="BJ22" s="8">
        <f t="shared" si="51"/>
        <v>0.37749987710216792</v>
      </c>
      <c r="BK22" s="8">
        <f t="shared" si="52"/>
        <v>0.27101561864711454</v>
      </c>
      <c r="BL22" s="8">
        <f t="shared" si="53"/>
        <v>0.32648913851795613</v>
      </c>
      <c r="BM22" s="8">
        <f t="shared" si="54"/>
        <v>0.45354276955629308</v>
      </c>
      <c r="BN22" s="8">
        <f t="shared" si="55"/>
        <v>0.54582459846636755</v>
      </c>
    </row>
    <row r="23" spans="1:66" x14ac:dyDescent="0.25">
      <c r="A23" t="s">
        <v>342</v>
      </c>
      <c r="B23" t="s">
        <v>436</v>
      </c>
      <c r="C23" t="s">
        <v>409</v>
      </c>
      <c r="D23" t="s">
        <v>493</v>
      </c>
      <c r="E23">
        <f>VLOOKUP(A23,home!$A$2:$E$405,3,FALSE)</f>
        <v>1.153846154</v>
      </c>
      <c r="F23">
        <f>VLOOKUP(B23,home!$B$2:$E$405,3,FALSE)</f>
        <v>0.87</v>
      </c>
      <c r="G23">
        <f>VLOOKUP(C23,away!$B$2:$E$405,4,FALSE)</f>
        <v>1</v>
      </c>
      <c r="H23">
        <f>VLOOKUP(A23,away!$A$2:$E$405,3,FALSE)</f>
        <v>0.85314685300000004</v>
      </c>
      <c r="I23">
        <f>VLOOKUP(C23,away!$B$2:$E$405,3,FALSE)</f>
        <v>0.73</v>
      </c>
      <c r="J23">
        <f>VLOOKUP(B23,home!$B$2:$E$405,4,FALSE)</f>
        <v>0.99</v>
      </c>
      <c r="K23" s="3">
        <f t="shared" si="56"/>
        <v>1.0038461539800001</v>
      </c>
      <c r="L23" s="3">
        <f t="shared" si="57"/>
        <v>0.6165692306631001</v>
      </c>
      <c r="M23" s="5">
        <f t="shared" si="2"/>
        <v>0.19781651207391843</v>
      </c>
      <c r="N23" s="5">
        <f t="shared" si="3"/>
        <v>0.19857734483914125</v>
      </c>
      <c r="O23" s="5">
        <f t="shared" si="4"/>
        <v>0.12196757466187373</v>
      </c>
      <c r="P23" s="5">
        <f t="shared" si="5"/>
        <v>0.12243668073459045</v>
      </c>
      <c r="Q23" s="5">
        <f t="shared" si="6"/>
        <v>9.9670551942166091E-2</v>
      </c>
      <c r="R23" s="5">
        <f t="shared" si="7"/>
        <v>3.760072683755785E-2</v>
      </c>
      <c r="S23" s="5">
        <f t="shared" si="8"/>
        <v>1.8945259715860346E-2</v>
      </c>
      <c r="T23" s="5">
        <f t="shared" si="9"/>
        <v>6.1453795530747903E-2</v>
      </c>
      <c r="U23" s="5">
        <f t="shared" si="10"/>
        <v>3.7745345022735022E-2</v>
      </c>
      <c r="V23" s="5">
        <f t="shared" si="11"/>
        <v>1.3028879310348666E-3</v>
      </c>
      <c r="W23" s="5">
        <f t="shared" si="12"/>
        <v>3.3351300077402425E-2</v>
      </c>
      <c r="X23" s="5">
        <f t="shared" si="13"/>
        <v>2.0563385430338203E-2</v>
      </c>
      <c r="Y23" s="5">
        <f t="shared" si="14"/>
        <v>6.3393753673062136E-3</v>
      </c>
      <c r="Z23" s="5">
        <f t="shared" si="15"/>
        <v>7.7278170728688087E-3</v>
      </c>
      <c r="AA23" s="5">
        <f t="shared" si="16"/>
        <v>7.7575394472603355E-3</v>
      </c>
      <c r="AB23" s="5">
        <f t="shared" si="17"/>
        <v>3.8936880692402123E-3</v>
      </c>
      <c r="AC23" s="5">
        <f t="shared" si="18"/>
        <v>5.0400644002312366E-5</v>
      </c>
      <c r="AD23" s="5">
        <f t="shared" si="19"/>
        <v>8.3698935782333238E-3</v>
      </c>
      <c r="AE23" s="5">
        <f t="shared" si="20"/>
        <v>5.160618844263342E-3</v>
      </c>
      <c r="AF23" s="5">
        <f t="shared" si="21"/>
        <v>1.590939395276473E-3</v>
      </c>
      <c r="AG23" s="5">
        <f t="shared" si="22"/>
        <v>3.2697475965907756E-4</v>
      </c>
      <c r="AH23" s="5">
        <f t="shared" si="23"/>
        <v>1.1911835568309728E-3</v>
      </c>
      <c r="AI23" s="5">
        <f t="shared" si="24"/>
        <v>1.1957650322089888E-3</v>
      </c>
      <c r="AJ23" s="5">
        <f t="shared" si="25"/>
        <v>6.0018206432338223E-4</v>
      </c>
      <c r="AK23" s="5">
        <f t="shared" si="26"/>
        <v>2.0083015231960144E-4</v>
      </c>
      <c r="AL23" s="5">
        <f t="shared" si="27"/>
        <v>1.2478002961093536E-6</v>
      </c>
      <c r="AM23" s="5">
        <f t="shared" si="28"/>
        <v>1.6804170955462851E-3</v>
      </c>
      <c r="AN23" s="5">
        <f t="shared" si="29"/>
        <v>1.0360934757940941E-3</v>
      </c>
      <c r="AO23" s="5">
        <f t="shared" si="30"/>
        <v>3.1941167863271098E-4</v>
      </c>
      <c r="AP23" s="5">
        <f t="shared" si="31"/>
        <v>6.5646470986459998E-5</v>
      </c>
      <c r="AQ23" s="5">
        <f t="shared" si="32"/>
        <v>1.0118898527967288E-5</v>
      </c>
      <c r="AR23" s="5">
        <f t="shared" si="33"/>
        <v>1.4688942584276164E-4</v>
      </c>
      <c r="AS23" s="5">
        <f t="shared" si="34"/>
        <v>1.4745438519258669E-4</v>
      </c>
      <c r="AT23" s="5">
        <f t="shared" si="35"/>
        <v>7.4010758731531831E-5</v>
      </c>
      <c r="AU23" s="5">
        <f t="shared" si="36"/>
        <v>2.4765138501929981E-5</v>
      </c>
      <c r="AV23" s="5">
        <f t="shared" si="37"/>
        <v>6.2150972594861066E-6</v>
      </c>
      <c r="AW23" s="5">
        <f t="shared" si="38"/>
        <v>2.1453175761712956E-8</v>
      </c>
      <c r="AX23" s="5">
        <f t="shared" si="39"/>
        <v>2.8114670640772997E-4</v>
      </c>
      <c r="AY23" s="5">
        <f t="shared" si="40"/>
        <v>1.7334640847327853E-4</v>
      </c>
      <c r="AZ23" s="5">
        <f t="shared" si="41"/>
        <v>5.3440030855290419E-5</v>
      </c>
      <c r="BA23" s="5">
        <f t="shared" si="42"/>
        <v>1.0983159570352916E-5</v>
      </c>
      <c r="BB23" s="5">
        <f t="shared" si="43"/>
        <v>1.6929695616356401E-6</v>
      </c>
      <c r="BC23" s="5">
        <f t="shared" si="44"/>
        <v>2.0876658803074655E-7</v>
      </c>
      <c r="BD23" s="5">
        <f t="shared" si="45"/>
        <v>1.5094583380736002E-5</v>
      </c>
      <c r="BE23" s="5">
        <f t="shared" si="46"/>
        <v>1.5152639472682262E-5</v>
      </c>
      <c r="BF23" s="5">
        <f t="shared" si="47"/>
        <v>7.6054594286488138E-6</v>
      </c>
      <c r="BG23" s="5">
        <f t="shared" si="48"/>
        <v>2.5449037322333474E-6</v>
      </c>
      <c r="BH23" s="5">
        <f t="shared" si="49"/>
        <v>6.386729559629482E-7</v>
      </c>
      <c r="BI23" s="5">
        <f t="shared" si="50"/>
        <v>1.2822587809888875E-7</v>
      </c>
      <c r="BJ23" s="8">
        <f t="shared" si="51"/>
        <v>0.43903668542547819</v>
      </c>
      <c r="BK23" s="8">
        <f t="shared" si="52"/>
        <v>0.34072633530817581</v>
      </c>
      <c r="BL23" s="8">
        <f t="shared" si="53"/>
        <v>0.21259333413472681</v>
      </c>
      <c r="BM23" s="8">
        <f t="shared" si="54"/>
        <v>0.22184145589670415</v>
      </c>
      <c r="BN23" s="8">
        <f t="shared" si="55"/>
        <v>0.77806939108924789</v>
      </c>
    </row>
    <row r="24" spans="1:66" x14ac:dyDescent="0.25">
      <c r="A24" t="s">
        <v>40</v>
      </c>
      <c r="B24" t="s">
        <v>318</v>
      </c>
      <c r="C24" t="s">
        <v>42</v>
      </c>
      <c r="D24" t="s">
        <v>493</v>
      </c>
      <c r="E24">
        <f>VLOOKUP(A24,home!$A$2:$E$405,3,FALSE)</f>
        <v>1.4692307689999999</v>
      </c>
      <c r="F24">
        <f>VLOOKUP(B24,home!$B$2:$E$405,3,FALSE)</f>
        <v>0.94</v>
      </c>
      <c r="G24">
        <f>VLOOKUP(C24,away!$B$2:$E$405,4,FALSE)</f>
        <v>1.05</v>
      </c>
      <c r="H24">
        <f>VLOOKUP(A24,away!$A$2:$E$405,3,FALSE)</f>
        <v>1.180769231</v>
      </c>
      <c r="I24">
        <f>VLOOKUP(C24,away!$B$2:$E$405,3,FALSE)</f>
        <v>0.84</v>
      </c>
      <c r="J24">
        <f>VLOOKUP(B24,home!$B$2:$E$405,4,FALSE)</f>
        <v>0.98</v>
      </c>
      <c r="K24" s="3">
        <f t="shared" si="56"/>
        <v>1.4501307690030001</v>
      </c>
      <c r="L24" s="3">
        <f t="shared" si="57"/>
        <v>0.9720092309592</v>
      </c>
      <c r="M24" s="5">
        <f t="shared" ref="M24:M87" si="58">_xlfn.POISSON.DIST(0,K24,FALSE) * _xlfn.POISSON.DIST(0,L24,FALSE)</f>
        <v>8.8731528668930873E-2</v>
      </c>
      <c r="N24" s="5">
        <f t="shared" ref="N24:N87" si="59">_xlfn.POISSON.DIST(1,K24,FALSE) * _xlfn.POISSON.DIST(0,L24,FALSE)</f>
        <v>0.12867231990348849</v>
      </c>
      <c r="O24" s="5">
        <f t="shared" ref="O24:O87" si="60">_xlfn.POISSON.DIST(0,K24,FALSE) * _xlfn.POISSON.DIST(1,L24,FALSE)</f>
        <v>8.624786494332172E-2</v>
      </c>
      <c r="P24" s="5">
        <f t="shared" ref="P24:P87" si="61">_xlfn.POISSON.DIST(1,K24,FALSE) * _xlfn.POISSON.DIST(1,L24,FALSE)</f>
        <v>0.125070682715126</v>
      </c>
      <c r="Q24" s="5">
        <f t="shared" ref="Q24:Q87" si="62">_xlfn.POISSON.DIST(2,K24,FALSE) * _xlfn.POISSON.DIST(0,L24,FALSE)</f>
        <v>9.3295845105522898E-2</v>
      </c>
      <c r="R24" s="5">
        <f t="shared" ref="R24:R87" si="63">_xlfn.POISSON.DIST(0,K24,FALSE) * _xlfn.POISSON.DIST(2,L24,FALSE)</f>
        <v>4.1916860437715538E-2</v>
      </c>
      <c r="S24" s="5">
        <f t="shared" ref="S24:S87" si="64">_xlfn.POISSON.DIST(2,K24,FALSE) * _xlfn.POISSON.DIST(2,L24,FALSE)</f>
        <v>4.4073047961318855E-2</v>
      </c>
      <c r="T24" s="5">
        <f t="shared" ref="T24:T87" si="65">_xlfn.POISSON.DIST(2,K24,FALSE) * _xlfn.POISSON.DIST(1,L24,FALSE)</f>
        <v>9.0684422652707972E-2</v>
      </c>
      <c r="U24" s="5">
        <f t="shared" ref="U24:U87" si="66">_xlfn.POISSON.DIST(1,K24,FALSE) * _xlfn.POISSON.DIST(2,L24,FALSE)</f>
        <v>6.0784929060735855E-2</v>
      </c>
      <c r="V24" s="5">
        <f t="shared" ref="V24:V87" si="67">_xlfn.POISSON.DIST(3,K24,FALSE) * _xlfn.POISSON.DIST(3,L24,FALSE)</f>
        <v>6.9025273084980304E-3</v>
      </c>
      <c r="W24" s="5">
        <f t="shared" ref="W24:W87" si="68">_xlfn.POISSON.DIST(3,K24,FALSE) * _xlfn.POISSON.DIST(0,L24,FALSE)</f>
        <v>4.5097058535885554E-2</v>
      </c>
      <c r="X24" s="5">
        <f t="shared" ref="X24:X87" si="69">_xlfn.POISSON.DIST(3,K24,FALSE) * _xlfn.POISSON.DIST(1,L24,FALSE)</f>
        <v>4.383475718598815E-2</v>
      </c>
      <c r="Y24" s="5">
        <f t="shared" ref="Y24:Y87" si="70">_xlfn.POISSON.DIST(3,K24,FALSE) * _xlfn.POISSON.DIST(2,L24,FALSE)</f>
        <v>2.1303894310817799E-2</v>
      </c>
      <c r="Z24" s="5">
        <f t="shared" ref="Z24:Z87" si="71">_xlfn.POISSON.DIST(0,K24,FALSE) * _xlfn.POISSON.DIST(3,L24,FALSE)</f>
        <v>1.3581191759429335E-2</v>
      </c>
      <c r="AA24" s="5">
        <f t="shared" ref="AA24:AA87" si="72">_xlfn.POISSON.DIST(1,K24,FALSE) * _xlfn.POISSON.DIST(3,L24,FALSE)</f>
        <v>1.9694504050078467E-2</v>
      </c>
      <c r="AB24" s="5">
        <f t="shared" ref="AB24:AB87" si="73">_xlfn.POISSON.DIST(2,K24,FALSE) * _xlfn.POISSON.DIST(3,L24,FALSE)</f>
        <v>1.4279803151636497E-2</v>
      </c>
      <c r="AC24" s="5">
        <f t="shared" ref="AC24:AC87" si="74">_xlfn.POISSON.DIST(4,K24,FALSE) * _xlfn.POISSON.DIST(4,L24,FALSE)</f>
        <v>6.080869843308115E-4</v>
      </c>
      <c r="AD24" s="5">
        <f t="shared" ref="AD24:AD87" si="75">_xlfn.POISSON.DIST(4,K24,FALSE) * _xlfn.POISSON.DIST(0,L24,FALSE)</f>
        <v>1.6349158043604265E-2</v>
      </c>
      <c r="AE24" s="5">
        <f t="shared" ref="AE24:AE87" si="76">_xlfn.POISSON.DIST(4,K24,FALSE) * _xlfn.POISSON.DIST(1,L24,FALSE)</f>
        <v>1.5891532536794203E-2</v>
      </c>
      <c r="AF24" s="5">
        <f t="shared" ref="AF24:AF87" si="77">_xlfn.POISSON.DIST(4,K24,FALSE) * _xlfn.POISSON.DIST(2,L24,FALSE)</f>
        <v>7.7233581599262177E-3</v>
      </c>
      <c r="AG24" s="5">
        <f t="shared" ref="AG24:AG87" si="78">_xlfn.POISSON.DIST(4,K24,FALSE) * _xlfn.POISSON.DIST(3,L24,FALSE)</f>
        <v>2.5023918084841157E-3</v>
      </c>
      <c r="AH24" s="5">
        <f t="shared" ref="AH24:AH87" si="79">_xlfn.POISSON.DIST(0,K24,FALSE) * _xlfn.POISSON.DIST(4,L24,FALSE)</f>
        <v>3.3002609393980816E-3</v>
      </c>
      <c r="AI24" s="5">
        <f t="shared" ref="AI24:AI87" si="80">_xlfn.POISSON.DIST(1,K24,FALSE) * _xlfn.POISSON.DIST(4,L24,FALSE)</f>
        <v>4.7858099339599036E-3</v>
      </c>
      <c r="AJ24" s="5">
        <f t="shared" ref="AJ24:AJ87" si="81">_xlfn.POISSON.DIST(2,K24,FALSE) * _xlfn.POISSON.DIST(4,L24,FALSE)</f>
        <v>3.4700251199177366E-3</v>
      </c>
      <c r="AK24" s="5">
        <f t="shared" ref="AK24:AK87" si="82">_xlfn.POISSON.DIST(3,K24,FALSE) * _xlfn.POISSON.DIST(4,L24,FALSE)</f>
        <v>1.6773300652020112E-3</v>
      </c>
      <c r="AL24" s="5">
        <f t="shared" ref="AL24:AL87" si="83">_xlfn.POISSON.DIST(5,K24,FALSE) * _xlfn.POISSON.DIST(5,L24,FALSE)</f>
        <v>3.4284929121058512E-5</v>
      </c>
      <c r="AM24" s="5">
        <f t="shared" ref="AM24:AM87" si="84">_xlfn.POISSON.DIST(5,K24,FALSE) * _xlfn.POISSON.DIST(0,L24,FALSE)</f>
        <v>4.7416834252646811E-3</v>
      </c>
      <c r="AN24" s="5">
        <f t="shared" ref="AN24:AN87" si="85">_xlfn.POISSON.DIST(5,K24,FALSE) * _xlfn.POISSON.DIST(1,L24,FALSE)</f>
        <v>4.6089600596435094E-3</v>
      </c>
      <c r="AO24" s="5">
        <f t="shared" ref="AO24:AO87" si="86">_xlfn.POISSON.DIST(5,K24,FALSE) * _xlfn.POISSON.DIST(2,L24,FALSE)</f>
        <v>2.2399758615478773E-3</v>
      </c>
      <c r="AP24" s="5">
        <f t="shared" ref="AP24:AP87" si="87">_xlfn.POISSON.DIST(5,K24,FALSE) * _xlfn.POISSON.DIST(3,L24,FALSE)</f>
        <v>7.2575907151677479E-4</v>
      </c>
      <c r="AQ24" s="5">
        <f t="shared" ref="AQ24:AQ87" si="88">_xlfn.POISSON.DIST(5,K24,FALSE) * _xlfn.POISSON.DIST(4,L24,FALSE)</f>
        <v>1.7636112924167077E-4</v>
      </c>
      <c r="AR24" s="5">
        <f t="shared" ref="AR24:AR87" si="89">_xlfn.POISSON.DIST(0,K24,FALSE) * _xlfn.POISSON.DIST(5,L24,FALSE)</f>
        <v>6.4157681953380349E-4</v>
      </c>
      <c r="AS24" s="5">
        <f t="shared" ref="AS24:AS87" si="90">_xlfn.POISSON.DIST(1,K24,FALSE) * _xlfn.POISSON.DIST(5,L24,FALSE)</f>
        <v>9.3037028668505354E-4</v>
      </c>
      <c r="AT24" s="5">
        <f t="shared" ref="AT24:AT87" si="91">_xlfn.POISSON.DIST(2,K24,FALSE) * _xlfn.POISSON.DIST(5,L24,FALSE)</f>
        <v>6.7457928964406927E-4</v>
      </c>
      <c r="AU24" s="5">
        <f t="shared" ref="AU24:AU87" si="92">_xlfn.POISSON.DIST(3,K24,FALSE) * _xlfn.POISSON.DIST(5,L24,FALSE)</f>
        <v>3.2607606134835046E-4</v>
      </c>
      <c r="AV24" s="5">
        <f t="shared" ref="AV24:AV87" si="93">_xlfn.POISSON.DIST(4,K24,FALSE) * _xlfn.POISSON.DIST(5,L24,FALSE)</f>
        <v>1.1821323239913829E-4</v>
      </c>
      <c r="AW24" s="5">
        <f t="shared" ref="AW24:AW87" si="94">_xlfn.POISSON.DIST(6,K24,FALSE) * _xlfn.POISSON.DIST(6,L24,FALSE)</f>
        <v>1.3423887754241912E-6</v>
      </c>
      <c r="AX24" s="5">
        <f t="shared" ref="AX24:AX87" si="95">_xlfn.POISSON.DIST(6,K24,FALSE) * _xlfn.POISSON.DIST(0,L24,FALSE)</f>
        <v>1.1460101719746433E-3</v>
      </c>
      <c r="AY24" s="5">
        <f t="shared" ref="AY24:AY87" si="96">_xlfn.POISSON.DIST(6,K24,FALSE) * _xlfn.POISSON.DIST(1,L24,FALSE)</f>
        <v>1.1139324659324937E-3</v>
      </c>
      <c r="AZ24" s="5">
        <f t="shared" ref="AZ24:AZ87" si="97">_xlfn.POISSON.DIST(6,K24,FALSE) * _xlfn.POISSON.DIST(2,L24,FALSE)</f>
        <v>5.4137631977576412E-4</v>
      </c>
      <c r="BA24" s="5">
        <f t="shared" ref="BA24:BA87" si="98">_xlfn.POISSON.DIST(6,K24,FALSE) * _xlfn.POISSON.DIST(3,L24,FALSE)</f>
        <v>1.7540759341492084E-4</v>
      </c>
      <c r="BB24" s="5">
        <f t="shared" ref="BB24:BB87" si="99">_xlfn.POISSON.DIST(6,K24,FALSE) * _xlfn.POISSON.DIST(4,L24,FALSE)</f>
        <v>4.2624449994910296E-5</v>
      </c>
      <c r="BC24" s="5">
        <f t="shared" ref="BC24:BC87" si="100">_xlfn.POISSON.DIST(6,K24,FALSE) * _xlfn.POISSON.DIST(5,L24,FALSE)</f>
        <v>8.2862717719223307E-6</v>
      </c>
      <c r="BD24" s="5">
        <f t="shared" ref="BD24:BD87" si="101">_xlfn.POISSON.DIST(0,K24,FALSE) * _xlfn.POISSON.DIST(6,L24,FALSE)</f>
        <v>1.0393643182605025E-4</v>
      </c>
      <c r="BE24" s="5">
        <f t="shared" ref="BE24:BE87" si="102">_xlfn.POISSON.DIST(1,K24,FALSE) * _xlfn.POISSON.DIST(6,L24,FALSE)</f>
        <v>1.5072141781133814E-4</v>
      </c>
      <c r="BF24" s="5">
        <f t="shared" ref="BF24:BF87" si="103">_xlfn.POISSON.DIST(2,K24,FALSE) * _xlfn.POISSON.DIST(6,L24,FALSE)</f>
        <v>1.0928288275798915E-4</v>
      </c>
      <c r="BG24" s="5">
        <f t="shared" ref="BG24:BG87" si="104">_xlfn.POISSON.DIST(3,K24,FALSE) * _xlfn.POISSON.DIST(6,L24,FALSE)</f>
        <v>5.2824823604235817E-5</v>
      </c>
      <c r="BH24" s="5">
        <f t="shared" ref="BH24:BH87" si="105">_xlfn.POISSON.DIST(4,K24,FALSE) * _xlfn.POISSON.DIST(6,L24,FALSE)</f>
        <v>1.9150725518914591E-5</v>
      </c>
      <c r="BI24" s="5">
        <f t="shared" ref="BI24:BI87" si="106">_xlfn.POISSON.DIST(5,K24,FALSE) * _xlfn.POISSON.DIST(6,L24,FALSE)</f>
        <v>5.5542112647417903E-6</v>
      </c>
      <c r="BJ24" s="8">
        <f t="shared" ref="BJ24:BJ87" si="107">SUM(N24,Q24,T24,W24,X24,Y24,AD24,AE24,AF24,AG24,AM24,AN24,AO24,AP24,AQ24,AX24,AY24,AZ24,BA24,BB24,BC24)</f>
        <v>0.48087511506329894</v>
      </c>
      <c r="BK24" s="8">
        <f t="shared" ref="BK24:BK87" si="108">SUM(M24,P24,S24,V24,AC24,AL24,AY24)</f>
        <v>0.26653409103325809</v>
      </c>
      <c r="BL24" s="8">
        <f t="shared" ref="BL24:BL87" si="109">SUM(O24,R24,U24,AA24,AB24,AH24,AI24,AJ24,AK24,AR24,AS24,AT24,AU24,AV24,BD24,BE24,BF24,BG24,BH24,BI24)</f>
        <v>0.23928967388435951</v>
      </c>
      <c r="BM24" s="8">
        <f t="shared" ref="BM24:BM87" si="110">SUM(S24:BI24)</f>
        <v>0.43523237988908309</v>
      </c>
      <c r="BN24" s="8">
        <f t="shared" ref="BN24:BN87" si="111">SUM(M24:R24)</f>
        <v>0.56393510177410555</v>
      </c>
    </row>
    <row r="25" spans="1:66" x14ac:dyDescent="0.25">
      <c r="A25" t="s">
        <v>40</v>
      </c>
      <c r="B25" t="s">
        <v>236</v>
      </c>
      <c r="C25" t="s">
        <v>321</v>
      </c>
      <c r="D25" t="s">
        <v>493</v>
      </c>
      <c r="E25">
        <f>VLOOKUP(A25,home!$A$2:$E$405,3,FALSE)</f>
        <v>1.4692307689999999</v>
      </c>
      <c r="F25">
        <f>VLOOKUP(B25,home!$B$2:$E$405,3,FALSE)</f>
        <v>1.2</v>
      </c>
      <c r="G25">
        <f>VLOOKUP(C25,away!$B$2:$E$405,4,FALSE)</f>
        <v>0.63</v>
      </c>
      <c r="H25">
        <f>VLOOKUP(A25,away!$A$2:$E$405,3,FALSE)</f>
        <v>1.180769231</v>
      </c>
      <c r="I25">
        <f>VLOOKUP(C25,away!$B$2:$E$405,3,FALSE)</f>
        <v>1.1000000000000001</v>
      </c>
      <c r="J25">
        <f>VLOOKUP(B25,home!$B$2:$E$405,4,FALSE)</f>
        <v>0.78</v>
      </c>
      <c r="K25" s="3">
        <f t="shared" si="56"/>
        <v>1.1107384613639999</v>
      </c>
      <c r="L25" s="3">
        <f t="shared" si="57"/>
        <v>1.0131000001980002</v>
      </c>
      <c r="M25" s="5">
        <f t="shared" si="58"/>
        <v>0.11957177484911014</v>
      </c>
      <c r="N25" s="5">
        <f t="shared" si="59"/>
        <v>0.13281296921846319</v>
      </c>
      <c r="O25" s="5">
        <f t="shared" si="60"/>
        <v>0.1211381651233087</v>
      </c>
      <c r="P25" s="5">
        <f t="shared" si="61"/>
        <v>0.13455281914152206</v>
      </c>
      <c r="Q25" s="5">
        <f t="shared" si="62"/>
        <v>7.3760236539450061E-2</v>
      </c>
      <c r="R25" s="5">
        <f t="shared" si="63"/>
        <v>6.1362537555204717E-2</v>
      </c>
      <c r="S25" s="5">
        <f t="shared" si="64"/>
        <v>3.785270638028395E-2</v>
      </c>
      <c r="T25" s="5">
        <f t="shared" si="65"/>
        <v>7.4726495652721395E-2</v>
      </c>
      <c r="U25" s="5">
        <f t="shared" si="66"/>
        <v>6.8157730549458742E-2</v>
      </c>
      <c r="V25" s="5">
        <f t="shared" si="67"/>
        <v>4.732804359585765E-3</v>
      </c>
      <c r="W25" s="5">
        <f t="shared" si="68"/>
        <v>2.7309443881224475E-2</v>
      </c>
      <c r="X25" s="5">
        <f t="shared" si="69"/>
        <v>2.7667197601475787E-2</v>
      </c>
      <c r="Y25" s="5">
        <f t="shared" si="70"/>
        <v>1.4014818947766615E-2</v>
      </c>
      <c r="Z25" s="5">
        <f t="shared" si="71"/>
        <v>2.0722128936442562E-2</v>
      </c>
      <c r="AA25" s="5">
        <f t="shared" si="72"/>
        <v>2.3016865611050631E-2</v>
      </c>
      <c r="AB25" s="5">
        <f t="shared" si="73"/>
        <v>1.2782858947120172E-2</v>
      </c>
      <c r="AC25" s="5">
        <f t="shared" si="74"/>
        <v>3.3286083287169781E-4</v>
      </c>
      <c r="AD25" s="5">
        <f t="shared" si="75"/>
        <v>7.5834124193344468E-3</v>
      </c>
      <c r="AE25" s="5">
        <f t="shared" si="76"/>
        <v>7.6827551235292444E-3</v>
      </c>
      <c r="AF25" s="5">
        <f t="shared" si="77"/>
        <v>3.8916996085843324E-3</v>
      </c>
      <c r="AG25" s="5">
        <f t="shared" si="78"/>
        <v>1.3142269580757814E-3</v>
      </c>
      <c r="AH25" s="5">
        <f t="shared" si="79"/>
        <v>5.2483972074032353E-3</v>
      </c>
      <c r="AI25" s="5">
        <f t="shared" si="80"/>
        <v>5.8295966387781834E-3</v>
      </c>
      <c r="AJ25" s="5">
        <f t="shared" si="81"/>
        <v>3.237578600464613E-3</v>
      </c>
      <c r="AK25" s="5">
        <f t="shared" si="82"/>
        <v>1.1987010244083585E-3</v>
      </c>
      <c r="AL25" s="5">
        <f t="shared" si="83"/>
        <v>1.4982587153598743E-5</v>
      </c>
      <c r="AM25" s="5">
        <f t="shared" si="84"/>
        <v>1.6846375685080381E-3</v>
      </c>
      <c r="AN25" s="5">
        <f t="shared" si="85"/>
        <v>1.7067063209890516E-3</v>
      </c>
      <c r="AO25" s="5">
        <f t="shared" si="86"/>
        <v>8.6453208706596825E-4</v>
      </c>
      <c r="AP25" s="5">
        <f t="shared" si="87"/>
        <v>2.9195248585923663E-4</v>
      </c>
      <c r="AQ25" s="5">
        <f t="shared" si="88"/>
        <v>7.394426587044981E-5</v>
      </c>
      <c r="AR25" s="5">
        <f t="shared" si="89"/>
        <v>1.0634302423718808E-3</v>
      </c>
      <c r="AS25" s="5">
        <f t="shared" si="90"/>
        <v>1.1811928711800883E-3</v>
      </c>
      <c r="AT25" s="5">
        <f t="shared" si="91"/>
        <v>6.5599817615434846E-4</v>
      </c>
      <c r="AU25" s="5">
        <f t="shared" si="92"/>
        <v>2.4288080161309034E-4</v>
      </c>
      <c r="AV25" s="5">
        <f t="shared" si="93"/>
        <v>6.7444261969644735E-5</v>
      </c>
      <c r="AW25" s="5">
        <f t="shared" si="94"/>
        <v>4.6832618179290868E-7</v>
      </c>
      <c r="AX25" s="5">
        <f t="shared" si="95"/>
        <v>3.1186529013343484E-4</v>
      </c>
      <c r="AY25" s="5">
        <f t="shared" si="96"/>
        <v>3.1595072549593217E-4</v>
      </c>
      <c r="AZ25" s="5">
        <f t="shared" si="97"/>
        <v>1.600448400312436E-4</v>
      </c>
      <c r="BA25" s="5">
        <f t="shared" si="98"/>
        <v>5.4047142489113932E-5</v>
      </c>
      <c r="BB25" s="5">
        <f t="shared" si="99"/>
        <v>1.3688790016605665E-5</v>
      </c>
      <c r="BC25" s="5">
        <f t="shared" si="100"/>
        <v>2.773622633706718E-6</v>
      </c>
      <c r="BD25" s="5">
        <f t="shared" si="101"/>
        <v>1.7956019645958522E-4</v>
      </c>
      <c r="BE25" s="5">
        <f t="shared" si="102"/>
        <v>1.9944441633773722E-4</v>
      </c>
      <c r="BF25" s="5">
        <f t="shared" si="103"/>
        <v>1.1076529206530964E-4</v>
      </c>
      <c r="BG25" s="5">
        <f t="shared" si="104"/>
        <v>4.1010423360385352E-5</v>
      </c>
      <c r="BH25" s="5">
        <f t="shared" si="105"/>
        <v>1.1387963635800171E-5</v>
      </c>
      <c r="BI25" s="5">
        <f t="shared" si="106"/>
        <v>2.5298098413795723E-6</v>
      </c>
      <c r="BJ25" s="8">
        <f t="shared" si="107"/>
        <v>0.37624339908971821</v>
      </c>
      <c r="BK25" s="8">
        <f t="shared" si="108"/>
        <v>0.29737389887602317</v>
      </c>
      <c r="BL25" s="8">
        <f t="shared" si="109"/>
        <v>0.30572807571218663</v>
      </c>
      <c r="BM25" s="8">
        <f t="shared" si="110"/>
        <v>0.35655351778799749</v>
      </c>
      <c r="BN25" s="8">
        <f t="shared" si="111"/>
        <v>0.64319850242705889</v>
      </c>
    </row>
    <row r="26" spans="1:66" x14ac:dyDescent="0.25">
      <c r="A26" t="s">
        <v>10</v>
      </c>
      <c r="B26" t="s">
        <v>50</v>
      </c>
      <c r="C26" t="s">
        <v>46</v>
      </c>
      <c r="D26" t="s">
        <v>494</v>
      </c>
      <c r="E26">
        <f>VLOOKUP(A26,home!$A$2:$E$405,3,FALSE)</f>
        <v>1.498007968</v>
      </c>
      <c r="F26">
        <f>VLOOKUP(B26,home!$B$2:$E$405,3,FALSE)</f>
        <v>1.02</v>
      </c>
      <c r="G26">
        <f>VLOOKUP(C26,away!$B$2:$E$405,4,FALSE)</f>
        <v>1.05</v>
      </c>
      <c r="H26">
        <f>VLOOKUP(A26,away!$A$2:$E$405,3,FALSE)</f>
        <v>1.398406375</v>
      </c>
      <c r="I26">
        <f>VLOOKUP(C26,away!$B$2:$E$405,3,FALSE)</f>
        <v>1.05</v>
      </c>
      <c r="J26">
        <f>VLOOKUP(B26,home!$B$2:$E$405,4,FALSE)</f>
        <v>1.24</v>
      </c>
      <c r="K26" s="3">
        <f t="shared" si="56"/>
        <v>1.6043665337280002</v>
      </c>
      <c r="L26" s="3">
        <f t="shared" si="57"/>
        <v>1.8207251002500002</v>
      </c>
      <c r="M26" s="5">
        <f t="shared" si="58"/>
        <v>3.2546298505655838E-2</v>
      </c>
      <c r="N26" s="5">
        <f t="shared" si="59"/>
        <v>5.2216192119195856E-2</v>
      </c>
      <c r="O26" s="5">
        <f t="shared" si="60"/>
        <v>5.9257862609476665E-2</v>
      </c>
      <c r="P26" s="5">
        <f t="shared" si="61"/>
        <v>9.507133163089615E-2</v>
      </c>
      <c r="Q26" s="5">
        <f t="shared" si="62"/>
        <v>4.1886955577374797E-2</v>
      </c>
      <c r="R26" s="5">
        <f t="shared" si="63"/>
        <v>5.3946138920120075E-2</v>
      </c>
      <c r="S26" s="5">
        <f t="shared" si="64"/>
        <v>6.9428464319077107E-2</v>
      </c>
      <c r="T26" s="5">
        <f t="shared" si="65"/>
        <v>7.6264631392783028E-2</v>
      </c>
      <c r="U26" s="5">
        <f t="shared" si="66"/>
        <v>8.6549379907282203E-2</v>
      </c>
      <c r="V26" s="5">
        <f t="shared" si="67"/>
        <v>2.2534245602821835E-2</v>
      </c>
      <c r="W26" s="5">
        <f t="shared" si="68"/>
        <v>2.2400676576030502E-2</v>
      </c>
      <c r="X26" s="5">
        <f t="shared" si="69"/>
        <v>4.0785474104560966E-2</v>
      </c>
      <c r="Y26" s="5">
        <f t="shared" si="70"/>
        <v>3.7129568213885279E-2</v>
      </c>
      <c r="Z26" s="5">
        <f t="shared" si="71"/>
        <v>3.2740363064478688E-2</v>
      </c>
      <c r="AA26" s="5">
        <f t="shared" si="72"/>
        <v>5.2527542802753922E-2</v>
      </c>
      <c r="AB26" s="5">
        <f t="shared" si="73"/>
        <v>4.2136715885851744E-2</v>
      </c>
      <c r="AC26" s="5">
        <f t="shared" si="74"/>
        <v>4.1140637244540335E-3</v>
      </c>
      <c r="AD26" s="5">
        <f t="shared" si="75"/>
        <v>8.9847239578620189E-3</v>
      </c>
      <c r="AE26" s="5">
        <f t="shared" si="76"/>
        <v>1.6358712428896902E-2</v>
      </c>
      <c r="AF26" s="5">
        <f t="shared" si="77"/>
        <v>1.4892359163532119E-2</v>
      </c>
      <c r="AG26" s="5">
        <f t="shared" si="78"/>
        <v>9.0382973769936766E-3</v>
      </c>
      <c r="AH26" s="5">
        <f t="shared" si="79"/>
        <v>1.4902800205698598E-2</v>
      </c>
      <c r="AI26" s="5">
        <f t="shared" si="80"/>
        <v>2.3909553908857586E-2</v>
      </c>
      <c r="AJ26" s="5">
        <f t="shared" si="81"/>
        <v>1.9179844063868308E-2</v>
      </c>
      <c r="AK26" s="5">
        <f t="shared" si="82"/>
        <v>1.0257166646063982E-2</v>
      </c>
      <c r="AL26" s="5">
        <f t="shared" si="83"/>
        <v>4.8070537622610311E-4</v>
      </c>
      <c r="AM26" s="5">
        <f t="shared" si="84"/>
        <v>2.8829580865556001E-3</v>
      </c>
      <c r="AN26" s="5">
        <f t="shared" si="85"/>
        <v>5.2490741511604941E-3</v>
      </c>
      <c r="AO26" s="5">
        <f t="shared" si="86"/>
        <v>4.7785605300456882E-3</v>
      </c>
      <c r="AP26" s="5">
        <f t="shared" si="87"/>
        <v>2.9001483667060435E-3</v>
      </c>
      <c r="AQ26" s="5">
        <f t="shared" si="88"/>
        <v>1.3200932314276844E-3</v>
      </c>
      <c r="AR26" s="5">
        <f t="shared" si="89"/>
        <v>5.4267804797052564E-3</v>
      </c>
      <c r="AS26" s="5">
        <f t="shared" si="90"/>
        <v>8.7065449875274956E-3</v>
      </c>
      <c r="AT26" s="5">
        <f t="shared" si="91"/>
        <v>6.9842447011931935E-3</v>
      </c>
      <c r="AU26" s="5">
        <f t="shared" si="92"/>
        <v>3.7350961539871575E-3</v>
      </c>
      <c r="AV26" s="5">
        <f t="shared" si="93"/>
        <v>1.4981158174282906E-3</v>
      </c>
      <c r="AW26" s="5">
        <f t="shared" si="94"/>
        <v>3.9005374512869146E-5</v>
      </c>
      <c r="AX26" s="5">
        <f t="shared" si="95"/>
        <v>7.7088691203505287E-4</v>
      </c>
      <c r="AY26" s="5">
        <f t="shared" si="96"/>
        <v>1.4035731501964347E-3</v>
      </c>
      <c r="AZ26" s="5">
        <f t="shared" si="97"/>
        <v>1.2777604322998062E-3</v>
      </c>
      <c r="BA26" s="5">
        <f t="shared" si="98"/>
        <v>7.7548349706484945E-4</v>
      </c>
      <c r="BB26" s="5">
        <f t="shared" si="99"/>
        <v>3.5298556698390486E-4</v>
      </c>
      <c r="BC26" s="5">
        <f t="shared" si="100"/>
        <v>1.2853793636671457E-4</v>
      </c>
      <c r="BD26" s="5">
        <f t="shared" si="101"/>
        <v>1.6467792388243519E-3</v>
      </c>
      <c r="BE26" s="5">
        <f t="shared" si="102"/>
        <v>2.6420374992078598E-3</v>
      </c>
      <c r="BF26" s="5">
        <f t="shared" si="103"/>
        <v>2.1193982722917545E-3</v>
      </c>
      <c r="BG26" s="5">
        <f t="shared" si="104"/>
        <v>1.1334305532352778E-3</v>
      </c>
      <c r="BH26" s="5">
        <f t="shared" si="105"/>
        <v>4.5460951197887322E-4</v>
      </c>
      <c r="BI26" s="5">
        <f t="shared" si="106"/>
        <v>1.4587205738666447E-4</v>
      </c>
      <c r="BJ26" s="8">
        <f t="shared" si="107"/>
        <v>0.34179765277195745</v>
      </c>
      <c r="BK26" s="8">
        <f t="shared" si="108"/>
        <v>0.22557868230932748</v>
      </c>
      <c r="BL26" s="8">
        <f t="shared" si="109"/>
        <v>0.39715991422273916</v>
      </c>
      <c r="BM26" s="8">
        <f t="shared" si="110"/>
        <v>0.66098726523009999</v>
      </c>
      <c r="BN26" s="8">
        <f t="shared" si="111"/>
        <v>0.33492477936271936</v>
      </c>
    </row>
    <row r="27" spans="1:66" x14ac:dyDescent="0.25">
      <c r="A27" t="s">
        <v>10</v>
      </c>
      <c r="B27" t="s">
        <v>11</v>
      </c>
      <c r="C27" t="s">
        <v>45</v>
      </c>
      <c r="D27" t="s">
        <v>494</v>
      </c>
      <c r="E27">
        <f>VLOOKUP(A27,home!$A$2:$E$405,3,FALSE)</f>
        <v>1.498007968</v>
      </c>
      <c r="F27">
        <f>VLOOKUP(B27,home!$B$2:$E$405,3,FALSE)</f>
        <v>0.91</v>
      </c>
      <c r="G27">
        <f>VLOOKUP(C27,away!$B$2:$E$405,4,FALSE)</f>
        <v>1.19</v>
      </c>
      <c r="H27">
        <f>VLOOKUP(A27,away!$A$2:$E$405,3,FALSE)</f>
        <v>1.398406375</v>
      </c>
      <c r="I27">
        <f>VLOOKUP(C27,away!$B$2:$E$405,3,FALSE)</f>
        <v>0.48</v>
      </c>
      <c r="J27">
        <f>VLOOKUP(B27,home!$B$2:$E$405,4,FALSE)</f>
        <v>1.17</v>
      </c>
      <c r="K27" s="3">
        <f t="shared" si="56"/>
        <v>1.6221928285472</v>
      </c>
      <c r="L27" s="3">
        <f t="shared" si="57"/>
        <v>0.78534502019999997</v>
      </c>
      <c r="M27" s="5">
        <f t="shared" si="58"/>
        <v>9.0036705874503839E-2</v>
      </c>
      <c r="N27" s="5">
        <f t="shared" si="59"/>
        <v>0.1460568985756337</v>
      </c>
      <c r="O27" s="5">
        <f t="shared" si="60"/>
        <v>7.0709878593753675E-2</v>
      </c>
      <c r="P27" s="5">
        <f t="shared" si="61"/>
        <v>0.11470505796223038</v>
      </c>
      <c r="Q27" s="5">
        <f t="shared" si="62"/>
        <v>0.11846622671461939</v>
      </c>
      <c r="R27" s="5">
        <f t="shared" si="63"/>
        <v>2.7765825516275506E-2</v>
      </c>
      <c r="S27" s="5">
        <f t="shared" si="64"/>
        <v>3.6533017824024031E-2</v>
      </c>
      <c r="T27" s="5">
        <f t="shared" si="65"/>
        <v>9.3036861212210525E-2</v>
      </c>
      <c r="U27" s="5">
        <f t="shared" si="66"/>
        <v>4.5041523031194991E-2</v>
      </c>
      <c r="V27" s="5">
        <f t="shared" si="67"/>
        <v>5.1713747512915735E-3</v>
      </c>
      <c r="W27" s="5">
        <f t="shared" si="68"/>
        <v>6.4058354467167442E-2</v>
      </c>
      <c r="X27" s="5">
        <f t="shared" si="69"/>
        <v>5.0307909682996366E-2</v>
      </c>
      <c r="Y27" s="5">
        <f t="shared" si="70"/>
        <v>1.9754533173106277E-2</v>
      </c>
      <c r="Z27" s="5">
        <f t="shared" si="71"/>
        <v>7.2685842669830223E-3</v>
      </c>
      <c r="AA27" s="5">
        <f t="shared" si="72"/>
        <v>1.1791045271590866E-2</v>
      </c>
      <c r="AB27" s="5">
        <f t="shared" si="73"/>
        <v>9.5636745403250394E-3</v>
      </c>
      <c r="AC27" s="5">
        <f t="shared" si="74"/>
        <v>4.1176459286096113E-4</v>
      </c>
      <c r="AD27" s="5">
        <f t="shared" si="75"/>
        <v>2.5978750806293392E-2</v>
      </c>
      <c r="AE27" s="5">
        <f t="shared" si="76"/>
        <v>2.0402282576739247E-2</v>
      </c>
      <c r="AF27" s="5">
        <f t="shared" si="77"/>
        <v>8.0114155111776948E-3</v>
      </c>
      <c r="AG27" s="5">
        <f t="shared" si="78"/>
        <v>2.0972417588188135E-3</v>
      </c>
      <c r="AH27" s="5">
        <f t="shared" si="79"/>
        <v>1.4270866144947957E-3</v>
      </c>
      <c r="AI27" s="5">
        <f t="shared" si="80"/>
        <v>2.3150096717491605E-3</v>
      </c>
      <c r="AJ27" s="5">
        <f t="shared" si="81"/>
        <v>1.8776960437644481E-3</v>
      </c>
      <c r="AK27" s="5">
        <f t="shared" si="82"/>
        <v>1.0153283521287125E-3</v>
      </c>
      <c r="AL27" s="5">
        <f t="shared" si="83"/>
        <v>2.0983211694458718E-5</v>
      </c>
      <c r="AM27" s="5">
        <f t="shared" si="84"/>
        <v>8.4285086505167806E-3</v>
      </c>
      <c r="AN27" s="5">
        <f t="shared" si="85"/>
        <v>6.6192872963959761E-3</v>
      </c>
      <c r="AO27" s="5">
        <f t="shared" si="86"/>
        <v>2.5992121577488501E-3</v>
      </c>
      <c r="AP27" s="5">
        <f t="shared" si="87"/>
        <v>6.8042610817711888E-4</v>
      </c>
      <c r="AQ27" s="5">
        <f t="shared" si="88"/>
        <v>1.3359231391774169E-4</v>
      </c>
      <c r="AR27" s="5">
        <f t="shared" si="89"/>
        <v>2.2415107321751301E-4</v>
      </c>
      <c r="AS27" s="5">
        <f t="shared" si="90"/>
        <v>3.6361626348460798E-4</v>
      </c>
      <c r="AT27" s="5">
        <f t="shared" si="91"/>
        <v>2.9492784748393015E-4</v>
      </c>
      <c r="AU27" s="5">
        <f t="shared" si="92"/>
        <v>1.594766130424313E-4</v>
      </c>
      <c r="AV27" s="5">
        <f t="shared" si="93"/>
        <v>6.4675454499607261E-5</v>
      </c>
      <c r="AW27" s="5">
        <f t="shared" si="94"/>
        <v>7.4256150751370803E-7</v>
      </c>
      <c r="AX27" s="5">
        <f t="shared" si="95"/>
        <v>2.2787777147027267E-3</v>
      </c>
      <c r="AY27" s="5">
        <f t="shared" si="96"/>
        <v>1.7896267303845225E-3</v>
      </c>
      <c r="AZ27" s="5">
        <f t="shared" si="97"/>
        <v>7.0273722036214633E-4</v>
      </c>
      <c r="BA27" s="5">
        <f t="shared" si="98"/>
        <v>1.8396372550686724E-4</v>
      </c>
      <c r="BB27" s="5">
        <f t="shared" si="99"/>
        <v>3.6118748931064472E-5</v>
      </c>
      <c r="BC27" s="5">
        <f t="shared" si="100"/>
        <v>5.6731359217731117E-6</v>
      </c>
      <c r="BD27" s="5">
        <f t="shared" si="101"/>
        <v>2.9339321520643227E-5</v>
      </c>
      <c r="BE27" s="5">
        <f t="shared" si="102"/>
        <v>4.7594036965227983E-5</v>
      </c>
      <c r="BF27" s="5">
        <f t="shared" si="103"/>
        <v>3.8603352723301592E-5</v>
      </c>
      <c r="BG27" s="5">
        <f t="shared" si="104"/>
        <v>2.0874027315205958E-5</v>
      </c>
      <c r="BH27" s="5">
        <f t="shared" si="105"/>
        <v>8.4654243534063717E-6</v>
      </c>
      <c r="BI27" s="5">
        <f t="shared" si="106"/>
        <v>2.7465101353409252E-6</v>
      </c>
      <c r="BJ27" s="8">
        <f t="shared" si="107"/>
        <v>0.5716283982813285</v>
      </c>
      <c r="BK27" s="8">
        <f t="shared" si="108"/>
        <v>0.24866853094698974</v>
      </c>
      <c r="BL27" s="8">
        <f t="shared" si="109"/>
        <v>0.17276153756001839</v>
      </c>
      <c r="BM27" s="8">
        <f t="shared" si="110"/>
        <v>0.43079757364942611</v>
      </c>
      <c r="BN27" s="8">
        <f t="shared" si="111"/>
        <v>0.56774059323701642</v>
      </c>
    </row>
    <row r="28" spans="1:66" x14ac:dyDescent="0.25">
      <c r="A28" t="s">
        <v>10</v>
      </c>
      <c r="B28" t="s">
        <v>247</v>
      </c>
      <c r="C28" t="s">
        <v>244</v>
      </c>
      <c r="D28" t="s">
        <v>494</v>
      </c>
      <c r="E28">
        <f>VLOOKUP(A28,home!$A$2:$E$405,3,FALSE)</f>
        <v>1.498007968</v>
      </c>
      <c r="F28">
        <f>VLOOKUP(B28,home!$B$2:$E$405,3,FALSE)</f>
        <v>0.91</v>
      </c>
      <c r="G28">
        <f>VLOOKUP(C28,away!$B$2:$E$405,4,FALSE)</f>
        <v>1.38</v>
      </c>
      <c r="H28">
        <f>VLOOKUP(A28,away!$A$2:$E$405,3,FALSE)</f>
        <v>1.398406375</v>
      </c>
      <c r="I28">
        <f>VLOOKUP(C28,away!$B$2:$E$405,3,FALSE)</f>
        <v>1.1000000000000001</v>
      </c>
      <c r="J28">
        <f>VLOOKUP(B28,home!$B$2:$E$405,4,FALSE)</f>
        <v>0.92</v>
      </c>
      <c r="K28" s="3">
        <f t="shared" si="56"/>
        <v>1.8811984062143998</v>
      </c>
      <c r="L28" s="3">
        <f t="shared" si="57"/>
        <v>1.4151872515000001</v>
      </c>
      <c r="M28" s="5">
        <f t="shared" si="58"/>
        <v>3.7016716994390984E-2</v>
      </c>
      <c r="N28" s="5">
        <f t="shared" si="59"/>
        <v>6.9635789013137814E-2</v>
      </c>
      <c r="O28" s="5">
        <f t="shared" si="60"/>
        <v>5.2385585982845526E-2</v>
      </c>
      <c r="P28" s="5">
        <f t="shared" si="61"/>
        <v>9.8547680859536399E-2</v>
      </c>
      <c r="Q28" s="5">
        <f t="shared" si="62"/>
        <v>6.549936765349855E-2</v>
      </c>
      <c r="R28" s="5">
        <f t="shared" si="63"/>
        <v>3.7067706722640051E-2</v>
      </c>
      <c r="S28" s="5">
        <f t="shared" si="64"/>
        <v>6.5589591617920981E-2</v>
      </c>
      <c r="T28" s="5">
        <f t="shared" si="65"/>
        <v>9.2693870084542621E-2</v>
      </c>
      <c r="U28" s="5">
        <f t="shared" si="66"/>
        <v>6.9731710808653258E-2</v>
      </c>
      <c r="V28" s="5">
        <f t="shared" si="67"/>
        <v>1.940175102643376E-2</v>
      </c>
      <c r="W28" s="5">
        <f t="shared" si="68"/>
        <v>4.1072435345937491E-2</v>
      </c>
      <c r="X28" s="5">
        <f t="shared" si="69"/>
        <v>5.8125186889628734E-2</v>
      </c>
      <c r="Y28" s="5">
        <f t="shared" si="70"/>
        <v>4.1129011738628769E-2</v>
      </c>
      <c r="Z28" s="5">
        <f t="shared" si="71"/>
        <v>1.7485915332073679E-2</v>
      </c>
      <c r="AA28" s="5">
        <f t="shared" si="72"/>
        <v>3.2894476053896948E-2</v>
      </c>
      <c r="AB28" s="5">
        <f t="shared" si="73"/>
        <v>3.0940517962924345E-2</v>
      </c>
      <c r="AC28" s="5">
        <f t="shared" si="74"/>
        <v>3.2282670566093439E-3</v>
      </c>
      <c r="AD28" s="5">
        <f t="shared" si="75"/>
        <v>1.93163499780304E-2</v>
      </c>
      <c r="AE28" s="5">
        <f t="shared" si="76"/>
        <v>2.7336252234420932E-2</v>
      </c>
      <c r="AF28" s="5">
        <f t="shared" si="77"/>
        <v>1.934295783297045E-2</v>
      </c>
      <c r="AG28" s="5">
        <f t="shared" si="78"/>
        <v>9.1246357771739492E-3</v>
      </c>
      <c r="AH28" s="5">
        <f t="shared" si="79"/>
        <v>6.1864611146897697E-3</v>
      </c>
      <c r="AI28" s="5">
        <f t="shared" si="80"/>
        <v>1.1637960789061754E-2</v>
      </c>
      <c r="AJ28" s="5">
        <f t="shared" si="81"/>
        <v>1.0946656643984328E-2</v>
      </c>
      <c r="AK28" s="5">
        <f t="shared" si="82"/>
        <v>6.8642776773465289E-3</v>
      </c>
      <c r="AL28" s="5">
        <f t="shared" si="83"/>
        <v>3.437779008573866E-4</v>
      </c>
      <c r="AM28" s="5">
        <f t="shared" si="84"/>
        <v>7.2675773585100653E-3</v>
      </c>
      <c r="AN28" s="5">
        <f t="shared" si="85"/>
        <v>1.028498282705349E-2</v>
      </c>
      <c r="AO28" s="5">
        <f t="shared" si="86"/>
        <v>7.2775882893712654E-3</v>
      </c>
      <c r="AP28" s="5">
        <f t="shared" si="87"/>
        <v>3.4330500562613025E-3</v>
      </c>
      <c r="AQ28" s="5">
        <f t="shared" si="88"/>
        <v>1.2146021683455892E-3</v>
      </c>
      <c r="AR28" s="5">
        <f t="shared" si="89"/>
        <v>1.7510001802818866E-3</v>
      </c>
      <c r="AS28" s="5">
        <f t="shared" si="90"/>
        <v>3.293978748427412E-3</v>
      </c>
      <c r="AT28" s="5">
        <f t="shared" si="91"/>
        <v>3.0983137858228761E-3</v>
      </c>
      <c r="AU28" s="5">
        <f t="shared" si="92"/>
        <v>1.9428476519473656E-3</v>
      </c>
      <c r="AV28" s="5">
        <f t="shared" si="93"/>
        <v>9.1372047659019355E-4</v>
      </c>
      <c r="AW28" s="5">
        <f t="shared" si="94"/>
        <v>2.542283415819685E-5</v>
      </c>
      <c r="AX28" s="5">
        <f t="shared" si="95"/>
        <v>2.2786258239781646E-3</v>
      </c>
      <c r="AY28" s="5">
        <f t="shared" si="96"/>
        <v>3.224682217032582E-3</v>
      </c>
      <c r="AZ28" s="5">
        <f t="shared" si="97"/>
        <v>2.2817645818416338E-3</v>
      </c>
      <c r="BA28" s="5">
        <f t="shared" si="98"/>
        <v>1.0763747157155027E-3</v>
      </c>
      <c r="BB28" s="5">
        <f t="shared" si="99"/>
        <v>3.8081794387937932E-4</v>
      </c>
      <c r="BC28" s="5">
        <f t="shared" si="100"/>
        <v>1.077857398641079E-4</v>
      </c>
      <c r="BD28" s="5">
        <f t="shared" si="101"/>
        <v>4.1299885541818857E-4</v>
      </c>
      <c r="BE28" s="5">
        <f t="shared" si="102"/>
        <v>7.7693278858106778E-4</v>
      </c>
      <c r="BF28" s="5">
        <f t="shared" si="103"/>
        <v>7.3078236180720705E-4</v>
      </c>
      <c r="BG28" s="5">
        <f t="shared" si="104"/>
        <v>4.5824887144043757E-4</v>
      </c>
      <c r="BH28" s="5">
        <f t="shared" si="105"/>
        <v>2.1551426165082469E-4</v>
      </c>
      <c r="BI28" s="5">
        <f t="shared" si="106"/>
        <v>8.1085017106800867E-5</v>
      </c>
      <c r="BJ28" s="8">
        <f t="shared" si="107"/>
        <v>0.48210370826982279</v>
      </c>
      <c r="BK28" s="8">
        <f t="shared" si="108"/>
        <v>0.22735246767278144</v>
      </c>
      <c r="BL28" s="8">
        <f t="shared" si="109"/>
        <v>0.27233077675511674</v>
      </c>
      <c r="BM28" s="8">
        <f t="shared" si="110"/>
        <v>0.63592076142087095</v>
      </c>
      <c r="BN28" s="8">
        <f t="shared" si="111"/>
        <v>0.36015284722604934</v>
      </c>
    </row>
    <row r="29" spans="1:66" x14ac:dyDescent="0.25">
      <c r="A29" t="s">
        <v>10</v>
      </c>
      <c r="B29" t="s">
        <v>44</v>
      </c>
      <c r="C29" t="s">
        <v>49</v>
      </c>
      <c r="D29" t="s">
        <v>494</v>
      </c>
      <c r="E29">
        <f>VLOOKUP(A29,home!$A$2:$E$405,3,FALSE)</f>
        <v>1.498007968</v>
      </c>
      <c r="F29">
        <f>VLOOKUP(B29,home!$B$2:$E$405,3,FALSE)</f>
        <v>1</v>
      </c>
      <c r="G29">
        <f>VLOOKUP(C29,away!$B$2:$E$405,4,FALSE)</f>
        <v>1.2</v>
      </c>
      <c r="H29">
        <f>VLOOKUP(A29,away!$A$2:$E$405,3,FALSE)</f>
        <v>1.398406375</v>
      </c>
      <c r="I29">
        <f>VLOOKUP(C29,away!$B$2:$E$405,3,FALSE)</f>
        <v>1.2</v>
      </c>
      <c r="J29">
        <f>VLOOKUP(B29,home!$B$2:$E$405,4,FALSE)</f>
        <v>1.38</v>
      </c>
      <c r="K29" s="3">
        <f t="shared" si="56"/>
        <v>1.7976095616000001</v>
      </c>
      <c r="L29" s="3">
        <f t="shared" si="57"/>
        <v>2.3157609569999997</v>
      </c>
      <c r="M29" s="5">
        <f t="shared" si="58"/>
        <v>1.6352564911850276E-2</v>
      </c>
      <c r="N29" s="5">
        <f t="shared" si="59"/>
        <v>2.939552704222672E-2</v>
      </c>
      <c r="O29" s="5">
        <f t="shared" si="60"/>
        <v>3.7868631369671009E-2</v>
      </c>
      <c r="P29" s="5">
        <f t="shared" si="61"/>
        <v>6.8073013834826321E-2</v>
      </c>
      <c r="Q29" s="5">
        <f t="shared" si="62"/>
        <v>2.6420840239689072E-2</v>
      </c>
      <c r="R29" s="5">
        <f t="shared" si="63"/>
        <v>4.3847349010454784E-2</v>
      </c>
      <c r="S29" s="5">
        <f t="shared" si="64"/>
        <v>7.0844164776841315E-2</v>
      </c>
      <c r="T29" s="5">
        <f t="shared" si="65"/>
        <v>6.1184350278206463E-2</v>
      </c>
      <c r="U29" s="5">
        <f t="shared" si="66"/>
        <v>7.8820413832005817E-2</v>
      </c>
      <c r="V29" s="5">
        <f t="shared" si="67"/>
        <v>3.2768055619457108E-2</v>
      </c>
      <c r="W29" s="5">
        <f t="shared" si="68"/>
        <v>1.58314516801237E-2</v>
      </c>
      <c r="X29" s="5">
        <f t="shared" si="69"/>
        <v>3.6661857693462516E-2</v>
      </c>
      <c r="Y29" s="5">
        <f t="shared" si="70"/>
        <v>4.2450049328805285E-2</v>
      </c>
      <c r="Z29" s="5">
        <f t="shared" si="71"/>
        <v>3.3846659635454586E-2</v>
      </c>
      <c r="AA29" s="5">
        <f t="shared" si="72"/>
        <v>6.0843078988913939E-2</v>
      </c>
      <c r="AB29" s="5">
        <f t="shared" si="73"/>
        <v>5.4686050273827905E-2</v>
      </c>
      <c r="AC29" s="5">
        <f t="shared" si="74"/>
        <v>8.5254985821337018E-3</v>
      </c>
      <c r="AD29" s="5">
        <f t="shared" si="75"/>
        <v>7.1146922285496876E-3</v>
      </c>
      <c r="AE29" s="5">
        <f t="shared" si="76"/>
        <v>1.6475926483946683E-2</v>
      </c>
      <c r="AF29" s="5">
        <f t="shared" si="77"/>
        <v>1.9077153640963011E-2</v>
      </c>
      <c r="AG29" s="5">
        <f t="shared" si="78"/>
        <v>1.4726042524144178E-2</v>
      </c>
      <c r="AH29" s="5">
        <f t="shared" si="79"/>
        <v>1.9595193227163393E-2</v>
      </c>
      <c r="AI29" s="5">
        <f t="shared" si="80"/>
        <v>3.5224506706548482E-2</v>
      </c>
      <c r="AJ29" s="5">
        <f t="shared" si="81"/>
        <v>3.165995502916745E-2</v>
      </c>
      <c r="AK29" s="5">
        <f t="shared" si="82"/>
        <v>1.8970745960085803E-2</v>
      </c>
      <c r="AL29" s="5">
        <f t="shared" si="83"/>
        <v>1.4196094277780496E-3</v>
      </c>
      <c r="AM29" s="5">
        <f t="shared" si="84"/>
        <v>2.5578877555764265E-3</v>
      </c>
      <c r="AN29" s="5">
        <f t="shared" si="85"/>
        <v>5.9234565967522463E-3</v>
      </c>
      <c r="AO29" s="5">
        <f t="shared" si="86"/>
        <v>6.8586547586214734E-3</v>
      </c>
      <c r="AP29" s="5">
        <f t="shared" si="87"/>
        <v>5.2943349691859549E-3</v>
      </c>
      <c r="AQ29" s="5">
        <f t="shared" si="88"/>
        <v>3.0651035537301577E-3</v>
      </c>
      <c r="AR29" s="5">
        <f t="shared" si="89"/>
        <v>9.0755566840671608E-3</v>
      </c>
      <c r="AS29" s="5">
        <f t="shared" si="90"/>
        <v>1.6314307472121918E-2</v>
      </c>
      <c r="AT29" s="5">
        <f t="shared" si="91"/>
        <v>1.466337755138435E-2</v>
      </c>
      <c r="AU29" s="5">
        <f t="shared" si="92"/>
        <v>8.7863425639064328E-3</v>
      </c>
      <c r="AV29" s="5">
        <f t="shared" si="93"/>
        <v>3.9486033510928156E-3</v>
      </c>
      <c r="AW29" s="5">
        <f t="shared" si="94"/>
        <v>1.641555124330556E-4</v>
      </c>
      <c r="AX29" s="5">
        <f t="shared" si="95"/>
        <v>7.6634724782062547E-4</v>
      </c>
      <c r="AY29" s="5">
        <f t="shared" si="96"/>
        <v>1.7746770360074075E-3</v>
      </c>
      <c r="AZ29" s="5">
        <f t="shared" si="97"/>
        <v>2.0548638956352189E-3</v>
      </c>
      <c r="BA29" s="5">
        <f t="shared" si="98"/>
        <v>1.5861911938203205E-3</v>
      </c>
      <c r="BB29" s="5">
        <f t="shared" si="99"/>
        <v>9.1830990924657936E-4</v>
      </c>
      <c r="BC29" s="5">
        <f t="shared" si="100"/>
        <v>4.2531724685188819E-4</v>
      </c>
      <c r="BD29" s="5">
        <f t="shared" si="101"/>
        <v>3.5028033053338516E-3</v>
      </c>
      <c r="BE29" s="5">
        <f t="shared" si="102"/>
        <v>6.296672714072216E-3</v>
      </c>
      <c r="BF29" s="5">
        <f t="shared" si="103"/>
        <v>5.6594795385410219E-3</v>
      </c>
      <c r="BG29" s="5">
        <f t="shared" si="104"/>
        <v>3.3911781773869653E-3</v>
      </c>
      <c r="BH29" s="5">
        <f t="shared" si="105"/>
        <v>1.5240035791900172E-3</v>
      </c>
      <c r="BI29" s="5">
        <f t="shared" si="106"/>
        <v>5.4791268117291962E-4</v>
      </c>
      <c r="BJ29" s="8">
        <f t="shared" si="107"/>
        <v>0.30056303530336553</v>
      </c>
      <c r="BK29" s="8">
        <f t="shared" si="108"/>
        <v>0.19975758418889417</v>
      </c>
      <c r="BL29" s="8">
        <f t="shared" si="109"/>
        <v>0.45522616201610833</v>
      </c>
      <c r="BM29" s="8">
        <f t="shared" si="110"/>
        <v>0.76582499321153019</v>
      </c>
      <c r="BN29" s="8">
        <f t="shared" si="111"/>
        <v>0.22195792640871817</v>
      </c>
    </row>
    <row r="30" spans="1:66" x14ac:dyDescent="0.25">
      <c r="A30" t="s">
        <v>13</v>
      </c>
      <c r="B30" t="s">
        <v>248</v>
      </c>
      <c r="C30" t="s">
        <v>55</v>
      </c>
      <c r="D30" t="s">
        <v>494</v>
      </c>
      <c r="E30">
        <f>VLOOKUP(A30,home!$A$2:$E$405,3,FALSE)</f>
        <v>1.578680203</v>
      </c>
      <c r="F30">
        <f>VLOOKUP(B30,home!$B$2:$E$405,3,FALSE)</f>
        <v>2.34</v>
      </c>
      <c r="G30">
        <f>VLOOKUP(C30,away!$B$2:$E$405,4,FALSE)</f>
        <v>1.32</v>
      </c>
      <c r="H30">
        <f>VLOOKUP(A30,away!$A$2:$E$405,3,FALSE)</f>
        <v>1.4568527920000001</v>
      </c>
      <c r="I30">
        <f>VLOOKUP(C30,away!$B$2:$E$405,3,FALSE)</f>
        <v>0.92</v>
      </c>
      <c r="J30">
        <f>VLOOKUP(B30,home!$B$2:$E$405,4,FALSE)</f>
        <v>1.03</v>
      </c>
      <c r="K30" s="3">
        <f t="shared" si="56"/>
        <v>4.8762274110263997</v>
      </c>
      <c r="L30" s="3">
        <f t="shared" si="57"/>
        <v>1.3805137056992003</v>
      </c>
      <c r="M30" s="5">
        <f t="shared" si="58"/>
        <v>1.917484483647531E-3</v>
      </c>
      <c r="N30" s="5">
        <f t="shared" si="59"/>
        <v>9.3500903993798921E-3</v>
      </c>
      <c r="O30" s="5">
        <f t="shared" si="60"/>
        <v>2.6471136101409703E-3</v>
      </c>
      <c r="P30" s="5">
        <f t="shared" si="61"/>
        <v>1.2907927945870449E-2</v>
      </c>
      <c r="Q30" s="5">
        <f t="shared" si="62"/>
        <v>2.279658355051551E-2</v>
      </c>
      <c r="R30" s="5">
        <f t="shared" si="63"/>
        <v>1.8271883096712498E-3</v>
      </c>
      <c r="S30" s="5">
        <f t="shared" si="64"/>
        <v>2.1723070678887728E-2</v>
      </c>
      <c r="T30" s="5">
        <f t="shared" si="65"/>
        <v>3.1470996034603599E-2</v>
      </c>
      <c r="U30" s="5">
        <f t="shared" si="66"/>
        <v>8.9097857207259407E-3</v>
      </c>
      <c r="V30" s="5">
        <f t="shared" si="67"/>
        <v>1.6248129803941167E-2</v>
      </c>
      <c r="W30" s="5">
        <f t="shared" si="68"/>
        <v>3.7053775195592407E-2</v>
      </c>
      <c r="X30" s="5">
        <f t="shared" si="69"/>
        <v>5.1153244505412379E-2</v>
      </c>
      <c r="Y30" s="5">
        <f t="shared" si="70"/>
        <v>3.5308877565352052E-2</v>
      </c>
      <c r="Z30" s="5">
        <f t="shared" si="71"/>
        <v>8.40819501464838E-4</v>
      </c>
      <c r="AA30" s="5">
        <f t="shared" si="72"/>
        <v>4.1000271007683945E-3</v>
      </c>
      <c r="AB30" s="5">
        <f t="shared" si="73"/>
        <v>9.9963322673589754E-3</v>
      </c>
      <c r="AC30" s="5">
        <f t="shared" si="74"/>
        <v>6.8360947165744838E-3</v>
      </c>
      <c r="AD30" s="5">
        <f t="shared" si="75"/>
        <v>4.5170658572689454E-2</v>
      </c>
      <c r="AE30" s="5">
        <f t="shared" si="76"/>
        <v>6.2358713255056868E-2</v>
      </c>
      <c r="AF30" s="5">
        <f t="shared" si="77"/>
        <v>4.3043529159186203E-2</v>
      </c>
      <c r="AG30" s="5">
        <f t="shared" si="78"/>
        <v>1.9807393981973235E-2</v>
      </c>
      <c r="AH30" s="5">
        <f t="shared" si="79"/>
        <v>2.9019071144784471E-4</v>
      </c>
      <c r="AI30" s="5">
        <f t="shared" si="80"/>
        <v>1.4150359015872326E-3</v>
      </c>
      <c r="AJ30" s="5">
        <f t="shared" si="81"/>
        <v>3.4500184254530604E-3</v>
      </c>
      <c r="AK30" s="5">
        <f t="shared" si="82"/>
        <v>5.6076914715801158E-3</v>
      </c>
      <c r="AL30" s="5">
        <f t="shared" si="83"/>
        <v>1.8407412166347255E-3</v>
      </c>
      <c r="AM30" s="5">
        <f t="shared" si="84"/>
        <v>4.4052480701252582E-2</v>
      </c>
      <c r="AN30" s="5">
        <f t="shared" si="85"/>
        <v>6.0815053378128703E-2</v>
      </c>
      <c r="AO30" s="5">
        <f t="shared" si="86"/>
        <v>4.1978007350667569E-2</v>
      </c>
      <c r="AP30" s="5">
        <f t="shared" si="87"/>
        <v>1.9317071495179444E-2</v>
      </c>
      <c r="AQ30" s="5">
        <f t="shared" si="88"/>
        <v>6.6668704882666477E-3</v>
      </c>
      <c r="AR30" s="5">
        <f t="shared" si="89"/>
        <v>8.0122450884070304E-5</v>
      </c>
      <c r="AS30" s="5">
        <f t="shared" si="90"/>
        <v>3.906952912395199E-4</v>
      </c>
      <c r="AT30" s="5">
        <f t="shared" si="91"/>
        <v>9.5255954425054509E-4</v>
      </c>
      <c r="AU30" s="5">
        <f t="shared" si="92"/>
        <v>1.5482989867697738E-3</v>
      </c>
      <c r="AV30" s="5">
        <f t="shared" si="93"/>
        <v>1.8874644899377932E-3</v>
      </c>
      <c r="AW30" s="5">
        <f t="shared" si="94"/>
        <v>3.4420320526339375E-4</v>
      </c>
      <c r="AX30" s="5">
        <f t="shared" si="95"/>
        <v>3.5801652319859885E-2</v>
      </c>
      <c r="AY30" s="5">
        <f t="shared" si="96"/>
        <v>4.9424671714244132E-2</v>
      </c>
      <c r="AZ30" s="5">
        <f t="shared" si="97"/>
        <v>3.411571835059881E-2</v>
      </c>
      <c r="BA30" s="5">
        <f t="shared" si="98"/>
        <v>1.5699072254258453E-2</v>
      </c>
      <c r="BB30" s="5">
        <f t="shared" si="99"/>
        <v>5.4181961034414639E-3</v>
      </c>
      <c r="BC30" s="5">
        <f t="shared" si="100"/>
        <v>1.4959787961933888E-3</v>
      </c>
      <c r="BD30" s="5">
        <f t="shared" si="101"/>
        <v>1.8435023596611663E-5</v>
      </c>
      <c r="BE30" s="5">
        <f t="shared" si="102"/>
        <v>8.9893367384716265E-5</v>
      </c>
      <c r="BF30" s="5">
        <f t="shared" si="103"/>
        <v>2.1917025105541008E-4</v>
      </c>
      <c r="BG30" s="5">
        <f t="shared" si="104"/>
        <v>3.5624132862597602E-4</v>
      </c>
      <c r="BH30" s="5">
        <f t="shared" si="105"/>
        <v>4.3427843289661202E-4</v>
      </c>
      <c r="BI30" s="5">
        <f t="shared" si="106"/>
        <v>4.2352807970160963E-4</v>
      </c>
      <c r="BJ30" s="8">
        <f t="shared" si="107"/>
        <v>0.67229863517185262</v>
      </c>
      <c r="BK30" s="8">
        <f t="shared" si="108"/>
        <v>0.11089812055980021</v>
      </c>
      <c r="BL30" s="8">
        <f t="shared" si="109"/>
        <v>4.4644070765076413E-2</v>
      </c>
      <c r="BM30" s="8">
        <f t="shared" si="110"/>
        <v>0.72815478918998799</v>
      </c>
      <c r="BN30" s="8">
        <f t="shared" si="111"/>
        <v>5.1446388299225598E-2</v>
      </c>
    </row>
    <row r="31" spans="1:66" x14ac:dyDescent="0.25">
      <c r="A31" t="s">
        <v>13</v>
      </c>
      <c r="B31" t="s">
        <v>51</v>
      </c>
      <c r="C31" t="s">
        <v>58</v>
      </c>
      <c r="D31" t="s">
        <v>494</v>
      </c>
      <c r="E31">
        <f>VLOOKUP(A31,home!$A$2:$E$405,3,FALSE)</f>
        <v>1.578680203</v>
      </c>
      <c r="F31">
        <f>VLOOKUP(B31,home!$B$2:$E$405,3,FALSE)</f>
        <v>1.39</v>
      </c>
      <c r="G31">
        <f>VLOOKUP(C31,away!$B$2:$E$405,4,FALSE)</f>
        <v>0.95</v>
      </c>
      <c r="H31">
        <f>VLOOKUP(A31,away!$A$2:$E$405,3,FALSE)</f>
        <v>1.4568527920000001</v>
      </c>
      <c r="I31">
        <f>VLOOKUP(C31,away!$B$2:$E$405,3,FALSE)</f>
        <v>0.63</v>
      </c>
      <c r="J31">
        <f>VLOOKUP(B31,home!$B$2:$E$405,4,FALSE)</f>
        <v>0.96</v>
      </c>
      <c r="K31" s="3">
        <f t="shared" si="56"/>
        <v>2.0846472080614999</v>
      </c>
      <c r="L31" s="3">
        <f t="shared" si="57"/>
        <v>0.88110456860159991</v>
      </c>
      <c r="M31" s="5">
        <f t="shared" si="58"/>
        <v>5.1521721854114286E-2</v>
      </c>
      <c r="N31" s="5">
        <f t="shared" si="59"/>
        <v>0.10740461361770053</v>
      </c>
      <c r="O31" s="5">
        <f t="shared" si="60"/>
        <v>4.5396024507880994E-2</v>
      </c>
      <c r="P31" s="5">
        <f t="shared" si="61"/>
        <v>9.4634695747445555E-2</v>
      </c>
      <c r="Q31" s="5">
        <f t="shared" si="62"/>
        <v>0.11195036395553179</v>
      </c>
      <c r="R31" s="5">
        <f t="shared" si="63"/>
        <v>1.9999322295122069E-2</v>
      </c>
      <c r="S31" s="5">
        <f t="shared" si="64"/>
        <v>4.3456067251450105E-2</v>
      </c>
      <c r="T31" s="5">
        <f t="shared" si="65"/>
        <v>9.8639977137830945E-2</v>
      </c>
      <c r="U31" s="5">
        <f t="shared" si="66"/>
        <v>4.1691531385648337E-2</v>
      </c>
      <c r="V31" s="5">
        <f t="shared" si="67"/>
        <v>8.8688627172439707E-3</v>
      </c>
      <c r="W31" s="5">
        <f t="shared" si="68"/>
        <v>7.7792337887122712E-2</v>
      </c>
      <c r="X31" s="5">
        <f t="shared" si="69"/>
        <v>6.8543184314543162E-2</v>
      </c>
      <c r="Y31" s="5">
        <f t="shared" si="70"/>
        <v>3.019685642302275E-2</v>
      </c>
      <c r="Z31" s="5">
        <f t="shared" si="71"/>
        <v>5.8738314143892967E-3</v>
      </c>
      <c r="AA31" s="5">
        <f t="shared" si="72"/>
        <v>1.2244866258630581E-2</v>
      </c>
      <c r="AB31" s="5">
        <f t="shared" si="73"/>
        <v>1.2763113129570352E-2</v>
      </c>
      <c r="AC31" s="5">
        <f t="shared" si="74"/>
        <v>1.0181411046984727E-3</v>
      </c>
      <c r="AD31" s="5">
        <f t="shared" si="75"/>
        <v>4.0542394996241793E-2</v>
      </c>
      <c r="AE31" s="5">
        <f t="shared" si="76"/>
        <v>3.5722089453239292E-2</v>
      </c>
      <c r="AF31" s="5">
        <f t="shared" si="77"/>
        <v>1.5737448108622081E-2</v>
      </c>
      <c r="AG31" s="5">
        <f t="shared" si="78"/>
        <v>4.6221124755458417E-3</v>
      </c>
      <c r="AH31" s="5">
        <f t="shared" si="79"/>
        <v>1.2938649236035014E-3</v>
      </c>
      <c r="AI31" s="5">
        <f t="shared" si="80"/>
        <v>2.6972519005987457E-3</v>
      </c>
      <c r="AJ31" s="5">
        <f t="shared" si="81"/>
        <v>2.811409322010875E-3</v>
      </c>
      <c r="AK31" s="5">
        <f t="shared" si="82"/>
        <v>1.953598864616015E-3</v>
      </c>
      <c r="AL31" s="5">
        <f t="shared" si="83"/>
        <v>7.4804544726925849E-5</v>
      </c>
      <c r="AM31" s="5">
        <f t="shared" si="84"/>
        <v>1.6903318107408402E-2</v>
      </c>
      <c r="AN31" s="5">
        <f t="shared" si="85"/>
        <v>1.4893590808963693E-2</v>
      </c>
      <c r="AO31" s="5">
        <f t="shared" si="86"/>
        <v>6.561405452330353E-3</v>
      </c>
      <c r="AP31" s="5">
        <f t="shared" si="87"/>
        <v>1.9270947734985739E-3</v>
      </c>
      <c r="AQ31" s="5">
        <f t="shared" si="88"/>
        <v>4.2449300226446462E-4</v>
      </c>
      <c r="AR31" s="5">
        <f t="shared" si="89"/>
        <v>2.2800605906808115E-4</v>
      </c>
      <c r="AS31" s="5">
        <f t="shared" si="90"/>
        <v>4.7531219445738084E-4</v>
      </c>
      <c r="AT31" s="5">
        <f t="shared" si="91"/>
        <v>4.9542911956658193E-4</v>
      </c>
      <c r="AU31" s="5">
        <f t="shared" si="92"/>
        <v>3.4426497696561404E-4</v>
      </c>
      <c r="AV31" s="5">
        <f t="shared" si="93"/>
        <v>1.7941775576618091E-4</v>
      </c>
      <c r="AW31" s="5">
        <f t="shared" si="94"/>
        <v>3.8166778528889009E-6</v>
      </c>
      <c r="AX31" s="5">
        <f t="shared" si="95"/>
        <v>5.872909149930718E-3</v>
      </c>
      <c r="AY31" s="5">
        <f t="shared" si="96"/>
        <v>5.1746470829860947E-3</v>
      </c>
      <c r="AZ31" s="5">
        <f t="shared" si="97"/>
        <v>2.2797025928599948E-3</v>
      </c>
      <c r="BA31" s="5">
        <f t="shared" si="98"/>
        <v>6.6955212320728489E-4</v>
      </c>
      <c r="BB31" s="5">
        <f t="shared" si="99"/>
        <v>1.4748635866870997E-4</v>
      </c>
      <c r="BC31" s="5">
        <f t="shared" si="100"/>
        <v>2.5990180885882922E-5</v>
      </c>
      <c r="BD31" s="5">
        <f t="shared" si="101"/>
        <v>3.3482863385622073E-5</v>
      </c>
      <c r="BE31" s="5">
        <f t="shared" si="102"/>
        <v>6.9799957674741673E-5</v>
      </c>
      <c r="BF31" s="5">
        <f t="shared" si="103"/>
        <v>7.2754143444730556E-5</v>
      </c>
      <c r="BG31" s="5">
        <f t="shared" si="104"/>
        <v>5.0555574002321151E-5</v>
      </c>
      <c r="BH31" s="5">
        <f t="shared" si="105"/>
        <v>2.6347634048971326E-5</v>
      </c>
      <c r="BI31" s="5">
        <f t="shared" si="106"/>
        <v>1.0985104351842841E-5</v>
      </c>
      <c r="BJ31" s="8">
        <f t="shared" si="107"/>
        <v>0.64603156800240513</v>
      </c>
      <c r="BK31" s="8">
        <f t="shared" si="108"/>
        <v>0.20474894030266538</v>
      </c>
      <c r="BL31" s="8">
        <f t="shared" si="109"/>
        <v>0.14283733797041354</v>
      </c>
      <c r="BM31" s="8">
        <f t="shared" si="110"/>
        <v>0.56341410530694491</v>
      </c>
      <c r="BN31" s="8">
        <f t="shared" si="111"/>
        <v>0.43090674197779527</v>
      </c>
    </row>
    <row r="32" spans="1:66" x14ac:dyDescent="0.25">
      <c r="A32" t="s">
        <v>13</v>
      </c>
      <c r="B32" t="s">
        <v>250</v>
      </c>
      <c r="C32" t="s">
        <v>54</v>
      </c>
      <c r="D32" t="s">
        <v>494</v>
      </c>
      <c r="E32">
        <f>VLOOKUP(A32,home!$A$2:$E$405,3,FALSE)</f>
        <v>1.578680203</v>
      </c>
      <c r="F32">
        <f>VLOOKUP(B32,home!$B$2:$E$405,3,FALSE)</f>
        <v>1.21</v>
      </c>
      <c r="G32">
        <f>VLOOKUP(C32,away!$B$2:$E$405,4,FALSE)</f>
        <v>0.98</v>
      </c>
      <c r="H32">
        <f>VLOOKUP(A32,away!$A$2:$E$405,3,FALSE)</f>
        <v>1.4568527920000001</v>
      </c>
      <c r="I32">
        <f>VLOOKUP(C32,away!$B$2:$E$405,3,FALSE)</f>
        <v>0.86</v>
      </c>
      <c r="J32">
        <f>VLOOKUP(B32,home!$B$2:$E$405,4,FALSE)</f>
        <v>0.75</v>
      </c>
      <c r="K32" s="3">
        <f t="shared" si="56"/>
        <v>1.8719989847173999</v>
      </c>
      <c r="L32" s="3">
        <f t="shared" si="57"/>
        <v>0.9396700508400001</v>
      </c>
      <c r="M32" s="5">
        <f t="shared" si="58"/>
        <v>6.0104591928616627E-2</v>
      </c>
      <c r="N32" s="5">
        <f t="shared" si="59"/>
        <v>0.11251573506722395</v>
      </c>
      <c r="O32" s="5">
        <f t="shared" si="60"/>
        <v>5.6478484953280644E-2</v>
      </c>
      <c r="P32" s="5">
        <f t="shared" si="61"/>
        <v>0.10572766649091832</v>
      </c>
      <c r="Q32" s="5">
        <f t="shared" si="62"/>
        <v>0.10531467090528762</v>
      </c>
      <c r="R32" s="5">
        <f t="shared" si="63"/>
        <v>2.6535570413707701E-2</v>
      </c>
      <c r="S32" s="5">
        <f t="shared" si="64"/>
        <v>4.6495363760604341E-2</v>
      </c>
      <c r="T32" s="5">
        <f t="shared" si="65"/>
        <v>9.8961042163769497E-2</v>
      </c>
      <c r="U32" s="5">
        <f t="shared" si="66"/>
        <v>4.9674560873357892E-2</v>
      </c>
      <c r="V32" s="5">
        <f t="shared" si="67"/>
        <v>9.0875776437133737E-3</v>
      </c>
      <c r="W32" s="5">
        <f t="shared" si="68"/>
        <v>6.5716319003515183E-2</v>
      </c>
      <c r="X32" s="5">
        <f t="shared" si="69"/>
        <v>6.1751656819050774E-2</v>
      </c>
      <c r="Y32" s="5">
        <f t="shared" si="70"/>
        <v>2.9013091251305842E-2</v>
      </c>
      <c r="Z32" s="5">
        <f t="shared" si="71"/>
        <v>8.3115602665723726E-3</v>
      </c>
      <c r="AA32" s="5">
        <f t="shared" si="72"/>
        <v>1.5559232380440964E-2</v>
      </c>
      <c r="AB32" s="5">
        <f t="shared" si="73"/>
        <v>1.4563433609583794E-2</v>
      </c>
      <c r="AC32" s="5">
        <f t="shared" si="74"/>
        <v>9.9910043007400305E-4</v>
      </c>
      <c r="AD32" s="5">
        <f t="shared" si="75"/>
        <v>3.075522061348631E-2</v>
      </c>
      <c r="AE32" s="5">
        <f t="shared" si="76"/>
        <v>2.8899759717470098E-2</v>
      </c>
      <c r="AF32" s="5">
        <f t="shared" si="77"/>
        <v>1.3578119341489458E-2</v>
      </c>
      <c r="AG32" s="5">
        <f t="shared" si="78"/>
        <v>4.2529840306429955E-3</v>
      </c>
      <c r="AH32" s="5">
        <f t="shared" si="79"/>
        <v>1.9525310645624465E-3</v>
      </c>
      <c r="AI32" s="5">
        <f t="shared" si="80"/>
        <v>3.6551361704900841E-3</v>
      </c>
      <c r="AJ32" s="5">
        <f t="shared" si="81"/>
        <v>3.4212056000806419E-3</v>
      </c>
      <c r="AK32" s="5">
        <f t="shared" si="82"/>
        <v>2.1348311366201486E-3</v>
      </c>
      <c r="AL32" s="5">
        <f t="shared" si="83"/>
        <v>7.029915929701476E-5</v>
      </c>
      <c r="AM32" s="5">
        <f t="shared" si="84"/>
        <v>1.1514748352641197E-2</v>
      </c>
      <c r="AN32" s="5">
        <f t="shared" si="85"/>
        <v>1.0820064169936161E-2</v>
      </c>
      <c r="AO32" s="5">
        <f t="shared" si="86"/>
        <v>5.0836451243279875E-3</v>
      </c>
      <c r="AP32" s="5">
        <f t="shared" si="87"/>
        <v>1.5923163574765996E-3</v>
      </c>
      <c r="AQ32" s="5">
        <f t="shared" si="88"/>
        <v>3.7406299814585003E-4</v>
      </c>
      <c r="AR32" s="5">
        <f t="shared" si="89"/>
        <v>3.669469929408148E-4</v>
      </c>
      <c r="AS32" s="5">
        <f t="shared" si="90"/>
        <v>6.8692439823030821E-4</v>
      </c>
      <c r="AT32" s="5">
        <f t="shared" si="91"/>
        <v>6.4296088803237413E-4</v>
      </c>
      <c r="AU32" s="5">
        <f t="shared" si="92"/>
        <v>4.012073765365341E-4</v>
      </c>
      <c r="AV32" s="5">
        <f t="shared" si="93"/>
        <v>1.8776495038438091E-4</v>
      </c>
      <c r="AW32" s="5">
        <f t="shared" si="94"/>
        <v>3.4350148957254474E-6</v>
      </c>
      <c r="AX32" s="5">
        <f t="shared" si="95"/>
        <v>3.5925995375701118E-3</v>
      </c>
      <c r="AY32" s="5">
        <f t="shared" si="96"/>
        <v>3.375858190116268E-3</v>
      </c>
      <c r="AZ32" s="5">
        <f t="shared" si="97"/>
        <v>1.586096418567592E-3</v>
      </c>
      <c r="BA32" s="5">
        <f t="shared" si="98"/>
        <v>4.9680243409085047E-4</v>
      </c>
      <c r="BB32" s="5">
        <f t="shared" si="99"/>
        <v>1.1670759212489631E-4</v>
      </c>
      <c r="BC32" s="5">
        <f t="shared" si="100"/>
        <v>2.1933325805083065E-5</v>
      </c>
      <c r="BD32" s="5">
        <f t="shared" si="101"/>
        <v>5.7468183252046749E-5</v>
      </c>
      <c r="BE32" s="5">
        <f t="shared" si="102"/>
        <v>1.0758038070138499E-4</v>
      </c>
      <c r="BF32" s="5">
        <f t="shared" si="103"/>
        <v>1.0069518172425207E-4</v>
      </c>
      <c r="BG32" s="5">
        <f t="shared" si="104"/>
        <v>6.2833759317911322E-5</v>
      </c>
      <c r="BH32" s="5">
        <f t="shared" si="105"/>
        <v>2.9406183412276875E-5</v>
      </c>
      <c r="BI32" s="5">
        <f t="shared" si="106"/>
        <v>1.1009669098439185E-5</v>
      </c>
      <c r="BJ32" s="8">
        <f t="shared" si="107"/>
        <v>0.58933343341404443</v>
      </c>
      <c r="BK32" s="8">
        <f t="shared" si="108"/>
        <v>0.22586045760333995</v>
      </c>
      <c r="BL32" s="8">
        <f t="shared" si="109"/>
        <v>0.17662978416575503</v>
      </c>
      <c r="BM32" s="8">
        <f t="shared" si="110"/>
        <v>0.53008609251545635</v>
      </c>
      <c r="BN32" s="8">
        <f t="shared" si="111"/>
        <v>0.46667671975903485</v>
      </c>
    </row>
    <row r="33" spans="1:66" x14ac:dyDescent="0.25">
      <c r="A33" t="s">
        <v>13</v>
      </c>
      <c r="B33" t="s">
        <v>14</v>
      </c>
      <c r="C33" t="s">
        <v>62</v>
      </c>
      <c r="D33" t="s">
        <v>494</v>
      </c>
      <c r="E33">
        <f>VLOOKUP(A33,home!$A$2:$E$405,3,FALSE)</f>
        <v>1.578680203</v>
      </c>
      <c r="F33">
        <f>VLOOKUP(B33,home!$B$2:$E$405,3,FALSE)</f>
        <v>1.21</v>
      </c>
      <c r="G33">
        <f>VLOOKUP(C33,away!$B$2:$E$405,4,FALSE)</f>
        <v>1.1399999999999999</v>
      </c>
      <c r="H33">
        <f>VLOOKUP(A33,away!$A$2:$E$405,3,FALSE)</f>
        <v>1.4568527920000001</v>
      </c>
      <c r="I33">
        <f>VLOOKUP(C33,away!$B$2:$E$405,3,FALSE)</f>
        <v>1.1399999999999999</v>
      </c>
      <c r="J33">
        <f>VLOOKUP(B33,home!$B$2:$E$405,4,FALSE)</f>
        <v>0.75</v>
      </c>
      <c r="K33" s="3">
        <f t="shared" si="56"/>
        <v>2.1776314720181995</v>
      </c>
      <c r="L33" s="3">
        <f t="shared" si="57"/>
        <v>1.24560913716</v>
      </c>
      <c r="M33" s="5">
        <f t="shared" si="58"/>
        <v>3.2606598302324E-2</v>
      </c>
      <c r="N33" s="5">
        <f t="shared" si="59"/>
        <v>7.1005154658595915E-2</v>
      </c>
      <c r="O33" s="5">
        <f t="shared" si="60"/>
        <v>4.0615076777080518E-2</v>
      </c>
      <c r="P33" s="5">
        <f t="shared" si="61"/>
        <v>8.8444669428206016E-2</v>
      </c>
      <c r="Q33" s="5">
        <f t="shared" si="62"/>
        <v>7.7311529730039102E-2</v>
      </c>
      <c r="R33" s="5">
        <f t="shared" si="63"/>
        <v>2.5295255369993209E-2</v>
      </c>
      <c r="S33" s="5">
        <f t="shared" si="64"/>
        <v>5.9976047468489745E-2</v>
      </c>
      <c r="T33" s="5">
        <f t="shared" si="65"/>
        <v>9.6299947839553687E-2</v>
      </c>
      <c r="U33" s="5">
        <f t="shared" si="66"/>
        <v>5.5083744186434566E-2</v>
      </c>
      <c r="V33" s="5">
        <f t="shared" si="67"/>
        <v>1.8075965425354112E-2</v>
      </c>
      <c r="W33" s="5">
        <f t="shared" si="68"/>
        <v>5.6118673430001265E-2</v>
      </c>
      <c r="X33" s="5">
        <f t="shared" si="69"/>
        <v>6.9901932389707697E-2</v>
      </c>
      <c r="Y33" s="5">
        <f t="shared" si="70"/>
        <v>4.353524284488023E-2</v>
      </c>
      <c r="Z33" s="5">
        <f t="shared" si="71"/>
        <v>1.0502667071886367E-2</v>
      </c>
      <c r="AA33" s="5">
        <f t="shared" si="72"/>
        <v>2.287093835586898E-2</v>
      </c>
      <c r="AB33" s="5">
        <f t="shared" si="73"/>
        <v>2.4902237579164242E-2</v>
      </c>
      <c r="AC33" s="5">
        <f t="shared" si="74"/>
        <v>3.0644157737223601E-3</v>
      </c>
      <c r="AD33" s="5">
        <f t="shared" si="75"/>
        <v>3.0551447357270573E-2</v>
      </c>
      <c r="AE33" s="5">
        <f t="shared" si="76"/>
        <v>3.8055161981678957E-2</v>
      </c>
      <c r="AF33" s="5">
        <f t="shared" si="77"/>
        <v>2.3700928740241583E-2</v>
      </c>
      <c r="AG33" s="5">
        <f t="shared" si="78"/>
        <v>9.8406977993409899E-3</v>
      </c>
      <c r="AH33" s="5">
        <f t="shared" si="79"/>
        <v>3.2705545173227803E-3</v>
      </c>
      <c r="AI33" s="5">
        <f t="shared" si="80"/>
        <v>7.1220624478733766E-3</v>
      </c>
      <c r="AJ33" s="5">
        <f t="shared" si="81"/>
        <v>7.7546136660840235E-3</v>
      </c>
      <c r="AK33" s="5">
        <f t="shared" si="82"/>
        <v>5.6288969242023314E-3</v>
      </c>
      <c r="AL33" s="5">
        <f t="shared" si="83"/>
        <v>3.324863729537059E-4</v>
      </c>
      <c r="AM33" s="5">
        <f t="shared" si="84"/>
        <v>1.3305958656179926E-2</v>
      </c>
      <c r="AN33" s="5">
        <f t="shared" si="85"/>
        <v>1.6574023680810911E-2</v>
      </c>
      <c r="AO33" s="5">
        <f t="shared" si="86"/>
        <v>1.0322377668162143E-2</v>
      </c>
      <c r="AP33" s="5">
        <f t="shared" si="87"/>
        <v>4.2858826468930343E-3</v>
      </c>
      <c r="AQ33" s="5">
        <f t="shared" si="88"/>
        <v>1.334633646441362E-3</v>
      </c>
      <c r="AR33" s="5">
        <f t="shared" si="89"/>
        <v>8.1476651807143371E-4</v>
      </c>
      <c r="AS33" s="5">
        <f t="shared" si="90"/>
        <v>1.7742612120990387E-3</v>
      </c>
      <c r="AT33" s="5">
        <f t="shared" si="91"/>
        <v>1.9318435275240129E-3</v>
      </c>
      <c r="AU33" s="5">
        <f t="shared" si="92"/>
        <v>1.4022810881836488E-3</v>
      </c>
      <c r="AV33" s="5">
        <f t="shared" si="93"/>
        <v>7.6341285756116053E-4</v>
      </c>
      <c r="AW33" s="5">
        <f t="shared" si="94"/>
        <v>2.50517182924989E-5</v>
      </c>
      <c r="AX33" s="5">
        <f t="shared" si="95"/>
        <v>4.829245722511733E-3</v>
      </c>
      <c r="AY33" s="5">
        <f t="shared" si="96"/>
        <v>6.0153525975514604E-3</v>
      </c>
      <c r="AZ33" s="5">
        <f t="shared" si="97"/>
        <v>3.7463890793746199E-3</v>
      </c>
      <c r="BA33" s="5">
        <f t="shared" si="98"/>
        <v>1.5555121562084893E-3</v>
      </c>
      <c r="BB33" s="5">
        <f t="shared" si="99"/>
        <v>4.8439003868418678E-4</v>
      </c>
      <c r="BC33" s="5">
        <f t="shared" si="100"/>
        <v>1.2067213162686179E-4</v>
      </c>
      <c r="BD33" s="5">
        <f t="shared" si="101"/>
        <v>1.6914676992696952E-4</v>
      </c>
      <c r="BE33" s="5">
        <f t="shared" si="102"/>
        <v>3.683393295831903E-4</v>
      </c>
      <c r="BF33" s="5">
        <f t="shared" si="103"/>
        <v>4.0105365824121984E-4</v>
      </c>
      <c r="BG33" s="5">
        <f t="shared" si="104"/>
        <v>2.9111568938470372E-4</v>
      </c>
      <c r="BH33" s="5">
        <f t="shared" si="105"/>
        <v>1.5848567180060135E-4</v>
      </c>
      <c r="BI33" s="5">
        <f t="shared" si="106"/>
        <v>6.9024677355387337E-5</v>
      </c>
      <c r="BJ33" s="8">
        <f t="shared" si="107"/>
        <v>0.57889515479575471</v>
      </c>
      <c r="BK33" s="8">
        <f t="shared" si="108"/>
        <v>0.2085155353686014</v>
      </c>
      <c r="BL33" s="8">
        <f t="shared" si="109"/>
        <v>0.2006871108237554</v>
      </c>
      <c r="BM33" s="8">
        <f t="shared" si="110"/>
        <v>0.65733188291449995</v>
      </c>
      <c r="BN33" s="8">
        <f t="shared" si="111"/>
        <v>0.33527828426623874</v>
      </c>
    </row>
    <row r="34" spans="1:66" x14ac:dyDescent="0.25">
      <c r="A34" t="s">
        <v>13</v>
      </c>
      <c r="B34" t="s">
        <v>57</v>
      </c>
      <c r="C34" t="s">
        <v>251</v>
      </c>
      <c r="D34" t="s">
        <v>494</v>
      </c>
      <c r="E34">
        <f>VLOOKUP(A34,home!$A$2:$E$405,3,FALSE)</f>
        <v>1.578680203</v>
      </c>
      <c r="F34">
        <f>VLOOKUP(B34,home!$B$2:$E$405,3,FALSE)</f>
        <v>0.56999999999999995</v>
      </c>
      <c r="G34">
        <f>VLOOKUP(C34,away!$B$2:$E$405,4,FALSE)</f>
        <v>1.9</v>
      </c>
      <c r="H34">
        <f>VLOOKUP(A34,away!$A$2:$E$405,3,FALSE)</f>
        <v>1.4568527920000001</v>
      </c>
      <c r="I34">
        <f>VLOOKUP(C34,away!$B$2:$E$405,3,FALSE)</f>
        <v>0.44</v>
      </c>
      <c r="J34">
        <f>VLOOKUP(B34,home!$B$2:$E$405,4,FALSE)</f>
        <v>0.89</v>
      </c>
      <c r="K34" s="3">
        <f t="shared" si="56"/>
        <v>1.7097106598489997</v>
      </c>
      <c r="L34" s="3">
        <f t="shared" si="57"/>
        <v>0.57050355334720004</v>
      </c>
      <c r="M34" s="5">
        <f t="shared" si="58"/>
        <v>0.10226229843530131</v>
      </c>
      <c r="N34" s="5">
        <f t="shared" si="59"/>
        <v>0.17483894173549436</v>
      </c>
      <c r="O34" s="5">
        <f t="shared" si="60"/>
        <v>5.8341004630791213E-2</v>
      </c>
      <c r="P34" s="5">
        <f t="shared" si="61"/>
        <v>9.9746237523563611E-2</v>
      </c>
      <c r="Q34" s="5">
        <f t="shared" si="62"/>
        <v>0.14946200122094644</v>
      </c>
      <c r="R34" s="5">
        <f t="shared" si="63"/>
        <v>1.6641875223855917E-2</v>
      </c>
      <c r="S34" s="5">
        <f t="shared" si="64"/>
        <v>2.4323020439448256E-2</v>
      </c>
      <c r="T34" s="5">
        <f t="shared" si="65"/>
        <v>8.5268602786933489E-2</v>
      </c>
      <c r="U34" s="5">
        <f t="shared" si="66"/>
        <v>2.8452791470103423E-2</v>
      </c>
      <c r="V34" s="5">
        <f t="shared" si="67"/>
        <v>2.6360641117830351E-3</v>
      </c>
      <c r="W34" s="5">
        <f t="shared" si="68"/>
        <v>8.5178925576605447E-2</v>
      </c>
      <c r="X34" s="5">
        <f t="shared" si="69"/>
        <v>4.8594879711750104E-2</v>
      </c>
      <c r="Y34" s="5">
        <f t="shared" si="70"/>
        <v>1.3861775775016596E-2</v>
      </c>
      <c r="Z34" s="5">
        <f t="shared" si="71"/>
        <v>3.1647496498568438E-3</v>
      </c>
      <c r="AA34" s="5">
        <f t="shared" si="72"/>
        <v>5.4108062121136355E-3</v>
      </c>
      <c r="AB34" s="5">
        <f t="shared" si="73"/>
        <v>4.6254565296139352E-3</v>
      </c>
      <c r="AC34" s="5">
        <f t="shared" si="74"/>
        <v>1.6070040049241978E-4</v>
      </c>
      <c r="AD34" s="5">
        <f t="shared" si="75"/>
        <v>3.6407829263201748E-2</v>
      </c>
      <c r="AE34" s="5">
        <f t="shared" si="76"/>
        <v>2.0770795964314769E-2</v>
      </c>
      <c r="AF34" s="5">
        <f t="shared" si="77"/>
        <v>5.9249064517456276E-3</v>
      </c>
      <c r="AG34" s="5">
        <f t="shared" si="78"/>
        <v>1.1267267279902104E-3</v>
      </c>
      <c r="AH34" s="5">
        <f t="shared" si="79"/>
        <v>4.5137523017440905E-4</v>
      </c>
      <c r="AI34" s="5">
        <f t="shared" si="80"/>
        <v>7.7172104262098308E-4</v>
      </c>
      <c r="AJ34" s="5">
        <f t="shared" si="81"/>
        <v>6.5970984649943952E-4</v>
      </c>
      <c r="AK34" s="5">
        <f t="shared" si="82"/>
        <v>3.7597098565581304E-4</v>
      </c>
      <c r="AL34" s="5">
        <f t="shared" si="83"/>
        <v>6.2698611562266025E-6</v>
      </c>
      <c r="AM34" s="5">
        <f t="shared" si="84"/>
        <v>1.2449370758651676E-2</v>
      </c>
      <c r="AN34" s="5">
        <f t="shared" si="85"/>
        <v>7.1024102547475087E-3</v>
      </c>
      <c r="AO34" s="5">
        <f t="shared" si="86"/>
        <v>2.0259751438315224E-3</v>
      </c>
      <c r="AP34" s="5">
        <f t="shared" si="87"/>
        <v>3.8527533951632947E-4</v>
      </c>
      <c r="AQ34" s="5">
        <f t="shared" si="88"/>
        <v>5.4950237552778711E-5</v>
      </c>
      <c r="AR34" s="5">
        <f t="shared" si="89"/>
        <v>5.1502234541482152E-5</v>
      </c>
      <c r="AS34" s="5">
        <f t="shared" si="90"/>
        <v>8.8053919401615406E-5</v>
      </c>
      <c r="AT34" s="5">
        <f t="shared" si="91"/>
        <v>7.5273362321213257E-5</v>
      </c>
      <c r="AU34" s="5">
        <f t="shared" si="92"/>
        <v>4.2898556654418112E-5</v>
      </c>
      <c r="AV34" s="5">
        <f t="shared" si="93"/>
        <v>1.8336029901048731E-5</v>
      </c>
      <c r="AW34" s="5">
        <f t="shared" si="94"/>
        <v>1.6987770927686581E-7</v>
      </c>
      <c r="AX34" s="5">
        <f t="shared" si="95"/>
        <v>3.5474703157465318E-3</v>
      </c>
      <c r="AY34" s="5">
        <f t="shared" si="96"/>
        <v>2.02384442052711E-3</v>
      </c>
      <c r="AZ34" s="5">
        <f t="shared" si="97"/>
        <v>5.7730521666631061E-4</v>
      </c>
      <c r="BA34" s="5">
        <f t="shared" si="98"/>
        <v>1.0978489249133514E-4</v>
      </c>
      <c r="BB34" s="5">
        <f t="shared" si="99"/>
        <v>1.5658167817536758E-5</v>
      </c>
      <c r="BC34" s="5">
        <f t="shared" si="100"/>
        <v>1.7866080757622989E-6</v>
      </c>
      <c r="BD34" s="5">
        <f t="shared" si="101"/>
        <v>4.8970346352060774E-6</v>
      </c>
      <c r="BE34" s="5">
        <f t="shared" si="102"/>
        <v>8.3725123174615885E-6</v>
      </c>
      <c r="BF34" s="5">
        <f t="shared" si="103"/>
        <v>7.157286779440566E-6</v>
      </c>
      <c r="BG34" s="5">
        <f t="shared" si="104"/>
        <v>4.0789631674686169E-6</v>
      </c>
      <c r="BH34" s="5">
        <f t="shared" si="105"/>
        <v>1.7434617021381345E-6</v>
      </c>
      <c r="BI34" s="5">
        <f t="shared" si="106"/>
        <v>5.9616301143681E-7</v>
      </c>
      <c r="BJ34" s="8">
        <f t="shared" si="107"/>
        <v>0.64972921656962324</v>
      </c>
      <c r="BK34" s="8">
        <f t="shared" si="108"/>
        <v>0.231158435192272</v>
      </c>
      <c r="BL34" s="8">
        <f t="shared" si="109"/>
        <v>0.11603362069586168</v>
      </c>
      <c r="BM34" s="8">
        <f t="shared" si="110"/>
        <v>0.39676998879484288</v>
      </c>
      <c r="BN34" s="8">
        <f t="shared" si="111"/>
        <v>0.60129235876995291</v>
      </c>
    </row>
    <row r="35" spans="1:66" x14ac:dyDescent="0.25">
      <c r="A35" t="s">
        <v>13</v>
      </c>
      <c r="B35" t="s">
        <v>60</v>
      </c>
      <c r="C35" t="s">
        <v>15</v>
      </c>
      <c r="D35" t="s">
        <v>494</v>
      </c>
      <c r="E35">
        <f>VLOOKUP(A35,home!$A$2:$E$405,3,FALSE)</f>
        <v>1.578680203</v>
      </c>
      <c r="F35">
        <f>VLOOKUP(B35,home!$B$2:$E$405,3,FALSE)</f>
        <v>1.21</v>
      </c>
      <c r="G35">
        <f>VLOOKUP(C35,away!$B$2:$E$405,4,FALSE)</f>
        <v>0.52</v>
      </c>
      <c r="H35">
        <f>VLOOKUP(A35,away!$A$2:$E$405,3,FALSE)</f>
        <v>1.4568527920000001</v>
      </c>
      <c r="I35">
        <f>VLOOKUP(C35,away!$B$2:$E$405,3,FALSE)</f>
        <v>0.98</v>
      </c>
      <c r="J35">
        <f>VLOOKUP(B35,home!$B$2:$E$405,4,FALSE)</f>
        <v>0.44</v>
      </c>
      <c r="K35" s="3">
        <f t="shared" si="56"/>
        <v>0.99330558372759992</v>
      </c>
      <c r="L35" s="3">
        <f t="shared" si="57"/>
        <v>0.6281949239104001</v>
      </c>
      <c r="M35" s="5">
        <f t="shared" si="58"/>
        <v>0.19760197324945347</v>
      </c>
      <c r="N35" s="5">
        <f t="shared" si="59"/>
        <v>0.19627914338427394</v>
      </c>
      <c r="O35" s="5">
        <f t="shared" si="60"/>
        <v>0.12413255654998535</v>
      </c>
      <c r="P35" s="5">
        <f t="shared" si="61"/>
        <v>0.1233015615434825</v>
      </c>
      <c r="Q35" s="5">
        <f t="shared" si="62"/>
        <v>9.7482584546434742E-2</v>
      </c>
      <c r="R35" s="5">
        <f t="shared" si="63"/>
        <v>3.8989720958360737E-2</v>
      </c>
      <c r="S35" s="5">
        <f t="shared" si="64"/>
        <v>1.9234720722991622E-2</v>
      </c>
      <c r="T35" s="5">
        <f t="shared" si="65"/>
        <v>6.1238064781736726E-2</v>
      </c>
      <c r="U35" s="5">
        <f t="shared" si="66"/>
        <v>3.8728707535920739E-2</v>
      </c>
      <c r="V35" s="5">
        <f t="shared" si="67"/>
        <v>1.3335849176429721E-3</v>
      </c>
      <c r="W35" s="5">
        <f t="shared" si="68"/>
        <v>3.2276665182057164E-2</v>
      </c>
      <c r="X35" s="5">
        <f t="shared" si="69"/>
        <v>2.0276037228123864E-2</v>
      </c>
      <c r="Y35" s="5">
        <f t="shared" si="70"/>
        <v>6.3686518318628533E-3</v>
      </c>
      <c r="Z35" s="5">
        <f t="shared" si="71"/>
        <v>8.1643815969083856E-3</v>
      </c>
      <c r="AA35" s="5">
        <f t="shared" si="72"/>
        <v>8.109725827891958E-3</v>
      </c>
      <c r="AB35" s="5">
        <f t="shared" si="73"/>
        <v>4.0277179736725064E-3</v>
      </c>
      <c r="AC35" s="5">
        <f t="shared" si="74"/>
        <v>5.2008938755837335E-5</v>
      </c>
      <c r="AD35" s="5">
        <f t="shared" si="75"/>
        <v>8.0151479373608975E-3</v>
      </c>
      <c r="AE35" s="5">
        <f t="shared" si="76"/>
        <v>5.0350752486410296E-3</v>
      </c>
      <c r="AF35" s="5">
        <f t="shared" si="77"/>
        <v>1.5815043563515948E-3</v>
      </c>
      <c r="AG35" s="5">
        <f t="shared" si="78"/>
        <v>3.3116433626741886E-4</v>
      </c>
      <c r="AH35" s="5">
        <f t="shared" si="79"/>
        <v>1.2822057690113336E-3</v>
      </c>
      <c r="AI35" s="5">
        <f t="shared" si="80"/>
        <v>1.2736221498466987E-3</v>
      </c>
      <c r="AJ35" s="5">
        <f t="shared" si="81"/>
        <v>6.3254799650093777E-4</v>
      </c>
      <c r="AK35" s="5">
        <f t="shared" si="82"/>
        <v>2.0943781896669598E-4</v>
      </c>
      <c r="AL35" s="5">
        <f t="shared" si="83"/>
        <v>1.2981213208268058E-6</v>
      </c>
      <c r="AM35" s="5">
        <f t="shared" si="84"/>
        <v>1.5922982401166675E-3</v>
      </c>
      <c r="AN35" s="5">
        <f t="shared" si="85"/>
        <v>1.0002736717927539E-3</v>
      </c>
      <c r="AO35" s="5">
        <f t="shared" si="86"/>
        <v>3.1418342157071274E-4</v>
      </c>
      <c r="AP35" s="5">
        <f t="shared" si="87"/>
        <v>6.578947686917436E-5</v>
      </c>
      <c r="AQ35" s="5">
        <f t="shared" si="88"/>
        <v>1.0332153853984002E-5</v>
      </c>
      <c r="AR35" s="5">
        <f t="shared" si="89"/>
        <v>1.6109503110031017E-4</v>
      </c>
      <c r="AS35" s="5">
        <f t="shared" si="90"/>
        <v>1.6001659390270942E-4</v>
      </c>
      <c r="AT35" s="5">
        <f t="shared" si="91"/>
        <v>7.9472688106316529E-5</v>
      </c>
      <c r="AU35" s="5">
        <f t="shared" si="92"/>
        <v>2.631355494994875E-5</v>
      </c>
      <c r="AV35" s="5">
        <f t="shared" si="93"/>
        <v>6.5343502648767795E-6</v>
      </c>
      <c r="AW35" s="5">
        <f t="shared" si="94"/>
        <v>2.2500391865010515E-8</v>
      </c>
      <c r="AX35" s="5">
        <f t="shared" si="95"/>
        <v>2.6360645547791927E-4</v>
      </c>
      <c r="AY35" s="5">
        <f t="shared" si="96"/>
        <v>1.6559623724124179E-4</v>
      </c>
      <c r="AZ35" s="5">
        <f t="shared" si="97"/>
        <v>5.2013357826805212E-5</v>
      </c>
      <c r="BA35" s="5">
        <f t="shared" si="98"/>
        <v>1.0891509120778106E-5</v>
      </c>
      <c r="BB35" s="5">
        <f t="shared" si="99"/>
        <v>1.7104976858491577E-6</v>
      </c>
      <c r="BC35" s="5">
        <f t="shared" si="100"/>
        <v>2.1490519272218544E-7</v>
      </c>
      <c r="BD35" s="5">
        <f t="shared" si="101"/>
        <v>1.6866513467400472E-5</v>
      </c>
      <c r="BE35" s="5">
        <f t="shared" si="102"/>
        <v>1.6753602005185651E-5</v>
      </c>
      <c r="BF35" s="5">
        <f t="shared" si="103"/>
        <v>8.32072320965041E-6</v>
      </c>
      <c r="BG35" s="5">
        <f t="shared" si="104"/>
        <v>2.755006941599197E-6</v>
      </c>
      <c r="BH35" s="5">
        <f t="shared" si="105"/>
        <v>6.8414094457469493E-7</v>
      </c>
      <c r="BI35" s="5">
        <f t="shared" si="106"/>
        <v>1.3591220406054383E-7</v>
      </c>
      <c r="BJ35" s="8">
        <f t="shared" si="107"/>
        <v>0.43236094875985864</v>
      </c>
      <c r="BK35" s="8">
        <f t="shared" si="108"/>
        <v>0.34169074373088842</v>
      </c>
      <c r="BL35" s="8">
        <f t="shared" si="109"/>
        <v>0.21786519069725363</v>
      </c>
      <c r="BM35" s="8">
        <f t="shared" si="110"/>
        <v>0.22212815081606926</v>
      </c>
      <c r="BN35" s="8">
        <f t="shared" si="111"/>
        <v>0.7777875402319907</v>
      </c>
    </row>
    <row r="36" spans="1:66" x14ac:dyDescent="0.25">
      <c r="A36" t="s">
        <v>16</v>
      </c>
      <c r="B36" t="s">
        <v>322</v>
      </c>
      <c r="C36" t="s">
        <v>18</v>
      </c>
      <c r="D36" t="s">
        <v>494</v>
      </c>
      <c r="E36">
        <f>VLOOKUP(A36,home!$A$2:$E$405,3,FALSE)</f>
        <v>1.6040609139999999</v>
      </c>
      <c r="F36">
        <f>VLOOKUP(B36,home!$B$2:$E$405,3,FALSE)</f>
        <v>1.47</v>
      </c>
      <c r="G36">
        <f>VLOOKUP(C36,away!$B$2:$E$405,4,FALSE)</f>
        <v>0.68</v>
      </c>
      <c r="H36">
        <f>VLOOKUP(A36,away!$A$2:$E$405,3,FALSE)</f>
        <v>1.294416244</v>
      </c>
      <c r="I36">
        <f>VLOOKUP(C36,away!$B$2:$E$405,3,FALSE)</f>
        <v>0.51</v>
      </c>
      <c r="J36">
        <f>VLOOKUP(B36,home!$B$2:$E$405,4,FALSE)</f>
        <v>0.7</v>
      </c>
      <c r="K36" s="3">
        <f t="shared" si="56"/>
        <v>1.6034192896343999</v>
      </c>
      <c r="L36" s="3">
        <f t="shared" si="57"/>
        <v>0.46210659910799995</v>
      </c>
      <c r="M36" s="5">
        <f t="shared" si="58"/>
        <v>0.1267516157899492</v>
      </c>
      <c r="N36" s="5">
        <f t="shared" si="59"/>
        <v>0.20323598574993273</v>
      </c>
      <c r="O36" s="5">
        <f t="shared" si="60"/>
        <v>5.8572758104137285E-2</v>
      </c>
      <c r="P36" s="5">
        <f t="shared" si="61"/>
        <v>9.3916690191263349E-2</v>
      </c>
      <c r="Q36" s="5">
        <f t="shared" si="62"/>
        <v>0.16293624994965211</v>
      </c>
      <c r="R36" s="5">
        <f t="shared" si="63"/>
        <v>1.3533429023939211E-2</v>
      </c>
      <c r="S36" s="5">
        <f t="shared" si="64"/>
        <v>1.7396907805693539E-2</v>
      </c>
      <c r="T36" s="5">
        <f t="shared" si="65"/>
        <v>7.5293916335644764E-2</v>
      </c>
      <c r="U36" s="5">
        <f t="shared" si="66"/>
        <v>2.1699761151882182E-2</v>
      </c>
      <c r="V36" s="5">
        <f t="shared" si="67"/>
        <v>1.4322499870585905E-3</v>
      </c>
      <c r="W36" s="5">
        <f t="shared" si="68"/>
        <v>8.7085042049988085E-2</v>
      </c>
      <c r="X36" s="5">
        <f t="shared" si="69"/>
        <v>4.0242572614897158E-2</v>
      </c>
      <c r="Y36" s="5">
        <f t="shared" si="70"/>
        <v>9.2981791852134298E-3</v>
      </c>
      <c r="Z36" s="5">
        <f t="shared" si="71"/>
        <v>2.0846289535073493E-3</v>
      </c>
      <c r="AA36" s="5">
        <f t="shared" si="72"/>
        <v>3.3425342757840565E-3</v>
      </c>
      <c r="AB36" s="5">
        <f t="shared" si="73"/>
        <v>2.6797419670281531E-3</v>
      </c>
      <c r="AC36" s="5">
        <f t="shared" si="74"/>
        <v>6.6326658575862886E-5</v>
      </c>
      <c r="AD36" s="5">
        <f t="shared" si="75"/>
        <v>3.4908459065393437E-2</v>
      </c>
      <c r="AE36" s="5">
        <f t="shared" si="76"/>
        <v>1.6131429298809789E-2</v>
      </c>
      <c r="AF36" s="5">
        <f t="shared" si="77"/>
        <v>3.7272199660120702E-3</v>
      </c>
      <c r="AG36" s="5">
        <f t="shared" si="78"/>
        <v>5.7412431420709087E-4</v>
      </c>
      <c r="AH36" s="5">
        <f t="shared" si="79"/>
        <v>2.4083019902683753E-4</v>
      </c>
      <c r="AI36" s="5">
        <f t="shared" si="80"/>
        <v>3.8615178664612302E-4</v>
      </c>
      <c r="AJ36" s="5">
        <f t="shared" si="81"/>
        <v>3.095816117175905E-4</v>
      </c>
      <c r="AK36" s="5">
        <f t="shared" si="82"/>
        <v>1.6546304264803056E-4</v>
      </c>
      <c r="AL36" s="5">
        <f t="shared" si="83"/>
        <v>1.9657911912425396E-6</v>
      </c>
      <c r="AM36" s="5">
        <f t="shared" si="84"/>
        <v>1.1194579327372943E-2</v>
      </c>
      <c r="AN36" s="5">
        <f t="shared" si="85"/>
        <v>5.173088981417032E-3</v>
      </c>
      <c r="AO36" s="5">
        <f t="shared" si="86"/>
        <v>1.1952592780428461E-3</v>
      </c>
      <c r="AP36" s="5">
        <f t="shared" si="87"/>
        <v>1.8411240000955429E-4</v>
      </c>
      <c r="AQ36" s="5">
        <f t="shared" si="88"/>
        <v>2.1269888755506709E-5</v>
      </c>
      <c r="AR36" s="5">
        <f t="shared" si="89"/>
        <v>2.225784484695894E-5</v>
      </c>
      <c r="AS36" s="5">
        <f t="shared" si="90"/>
        <v>3.5688657773303593E-5</v>
      </c>
      <c r="AT36" s="5">
        <f t="shared" si="91"/>
        <v>2.861194114743783E-5</v>
      </c>
      <c r="AU36" s="5">
        <f t="shared" si="92"/>
        <v>1.5292312783228675E-5</v>
      </c>
      <c r="AV36" s="5">
        <f t="shared" si="93"/>
        <v>6.129997324937894E-6</v>
      </c>
      <c r="AW36" s="5">
        <f t="shared" si="94"/>
        <v>4.0459839755194523E-8</v>
      </c>
      <c r="AX36" s="5">
        <f t="shared" si="95"/>
        <v>2.9916007388087079E-3</v>
      </c>
      <c r="AY36" s="5">
        <f t="shared" si="96"/>
        <v>1.382438443299872E-3</v>
      </c>
      <c r="AZ36" s="5">
        <f t="shared" si="97"/>
        <v>3.1941696375473074E-4</v>
      </c>
      <c r="BA36" s="5">
        <f t="shared" si="98"/>
        <v>4.9201562272700627E-5</v>
      </c>
      <c r="BB36" s="5">
        <f t="shared" si="99"/>
        <v>5.6840916531595417E-6</v>
      </c>
      <c r="BC36" s="5">
        <f t="shared" si="100"/>
        <v>5.2533125257194518E-7</v>
      </c>
      <c r="BD36" s="5">
        <f t="shared" si="101"/>
        <v>1.7142494976169514E-6</v>
      </c>
      <c r="BE36" s="5">
        <f t="shared" si="102"/>
        <v>2.7486607117250991E-6</v>
      </c>
      <c r="BF36" s="5">
        <f t="shared" si="103"/>
        <v>2.2036278029201215E-6</v>
      </c>
      <c r="BG36" s="5">
        <f t="shared" si="104"/>
        <v>1.1777797754589317E-6</v>
      </c>
      <c r="BH36" s="5">
        <f t="shared" si="105"/>
        <v>4.7211870272803083E-7</v>
      </c>
      <c r="BI36" s="5">
        <f t="shared" si="106"/>
        <v>1.5140084699025885E-7</v>
      </c>
      <c r="BJ36" s="8">
        <f t="shared" si="107"/>
        <v>0.65595035553639036</v>
      </c>
      <c r="BK36" s="8">
        <f t="shared" si="108"/>
        <v>0.24094819466703168</v>
      </c>
      <c r="BL36" s="8">
        <f t="shared" si="109"/>
        <v>0.10104669975402276</v>
      </c>
      <c r="BM36" s="8">
        <f t="shared" si="110"/>
        <v>0.339700752118618</v>
      </c>
      <c r="BN36" s="8">
        <f t="shared" si="111"/>
        <v>0.65894672880887384</v>
      </c>
    </row>
    <row r="37" spans="1:66" x14ac:dyDescent="0.25">
      <c r="A37" t="s">
        <v>16</v>
      </c>
      <c r="B37" t="s">
        <v>254</v>
      </c>
      <c r="C37" t="s">
        <v>20</v>
      </c>
      <c r="D37" t="s">
        <v>494</v>
      </c>
      <c r="E37">
        <f>VLOOKUP(A37,home!$A$2:$E$405,3,FALSE)</f>
        <v>1.6040609139999999</v>
      </c>
      <c r="F37">
        <f>VLOOKUP(B37,home!$B$2:$E$405,3,FALSE)</f>
        <v>1.02</v>
      </c>
      <c r="G37">
        <f>VLOOKUP(C37,away!$B$2:$E$405,4,FALSE)</f>
        <v>1.56</v>
      </c>
      <c r="H37">
        <f>VLOOKUP(A37,away!$A$2:$E$405,3,FALSE)</f>
        <v>1.294416244</v>
      </c>
      <c r="I37">
        <f>VLOOKUP(C37,away!$B$2:$E$405,3,FALSE)</f>
        <v>0.44</v>
      </c>
      <c r="J37">
        <f>VLOOKUP(B37,home!$B$2:$E$405,4,FALSE)</f>
        <v>0.98</v>
      </c>
      <c r="K37" s="3">
        <f t="shared" si="56"/>
        <v>2.5523817263568001</v>
      </c>
      <c r="L37" s="3">
        <f t="shared" si="57"/>
        <v>0.55815228441279996</v>
      </c>
      <c r="M37" s="5">
        <f t="shared" si="58"/>
        <v>4.4577144308028047E-2</v>
      </c>
      <c r="N37" s="5">
        <f t="shared" si="59"/>
        <v>0.11377788854498085</v>
      </c>
      <c r="O37" s="5">
        <f t="shared" si="60"/>
        <v>2.4880834928124897E-2</v>
      </c>
      <c r="P37" s="5">
        <f t="shared" si="61"/>
        <v>6.3505388407046004E-2</v>
      </c>
      <c r="Q37" s="5">
        <f t="shared" si="62"/>
        <v>0.14520230179283491</v>
      </c>
      <c r="R37" s="5">
        <f t="shared" si="63"/>
        <v>6.9436474266153462E-3</v>
      </c>
      <c r="S37" s="5">
        <f t="shared" si="64"/>
        <v>2.2617724953746463E-2</v>
      </c>
      <c r="T37" s="5">
        <f t="shared" si="65"/>
        <v>8.1044996447667605E-2</v>
      </c>
      <c r="U37" s="5">
        <f t="shared" si="66"/>
        <v>1.7722838805957434E-2</v>
      </c>
      <c r="V37" s="5">
        <f t="shared" si="67"/>
        <v>3.5801790116832713E-3</v>
      </c>
      <c r="W37" s="5">
        <f t="shared" si="68"/>
        <v>0.12353723390699235</v>
      </c>
      <c r="X37" s="5">
        <f t="shared" si="69"/>
        <v>6.8952589315226187E-2</v>
      </c>
      <c r="Y37" s="5">
        <f t="shared" si="70"/>
        <v>1.9243022621235558E-2</v>
      </c>
      <c r="Z37" s="5">
        <f t="shared" si="71"/>
        <v>1.291870891107472E-3</v>
      </c>
      <c r="AA37" s="5">
        <f t="shared" si="72"/>
        <v>3.2973476552749874E-3</v>
      </c>
      <c r="AB37" s="5">
        <f t="shared" si="73"/>
        <v>4.2080449503846601E-3</v>
      </c>
      <c r="AC37" s="5">
        <f t="shared" si="74"/>
        <v>3.1877414737000381E-4</v>
      </c>
      <c r="AD37" s="5">
        <f t="shared" si="75"/>
        <v>7.8828544587218247E-2</v>
      </c>
      <c r="AE37" s="5">
        <f t="shared" si="76"/>
        <v>4.3998332238292123E-2</v>
      </c>
      <c r="AF37" s="5">
        <f t="shared" si="77"/>
        <v>1.2278884824578043E-2</v>
      </c>
      <c r="AG37" s="5">
        <f t="shared" si="78"/>
        <v>2.284495871626633E-3</v>
      </c>
      <c r="AH37" s="5">
        <f t="shared" si="79"/>
        <v>1.802651722595087E-4</v>
      </c>
      <c r="AI37" s="5">
        <f t="shared" si="80"/>
        <v>4.6010553157373082E-4</v>
      </c>
      <c r="AJ37" s="5">
        <f t="shared" si="81"/>
        <v>5.8718247549223619E-4</v>
      </c>
      <c r="AK37" s="5">
        <f t="shared" si="82"/>
        <v>4.9957127349444441E-4</v>
      </c>
      <c r="AL37" s="5">
        <f t="shared" si="83"/>
        <v>1.8165251594379258E-5</v>
      </c>
      <c r="AM37" s="5">
        <f t="shared" si="84"/>
        <v>4.0240107343943614E-2</v>
      </c>
      <c r="AN37" s="5">
        <f t="shared" si="85"/>
        <v>2.2460107839038415E-2</v>
      </c>
      <c r="AO37" s="5">
        <f t="shared" si="86"/>
        <v>6.2680802492585631E-3</v>
      </c>
      <c r="AP37" s="5">
        <f t="shared" si="87"/>
        <v>1.1661811033354735E-3</v>
      </c>
      <c r="AQ37" s="5">
        <f t="shared" si="88"/>
        <v>1.6272666171643347E-4</v>
      </c>
      <c r="AR37" s="5">
        <f t="shared" si="89"/>
        <v>2.0123083539342345E-5</v>
      </c>
      <c r="AS37" s="5">
        <f t="shared" si="90"/>
        <v>5.1361790703768728E-5</v>
      </c>
      <c r="AT37" s="5">
        <f t="shared" si="91"/>
        <v>6.5547448012630942E-5</v>
      </c>
      <c r="AU37" s="5">
        <f t="shared" si="92"/>
        <v>5.5767369505587189E-5</v>
      </c>
      <c r="AV37" s="5">
        <f t="shared" si="93"/>
        <v>3.5584903713262051E-5</v>
      </c>
      <c r="AW37" s="5">
        <f t="shared" si="94"/>
        <v>7.1884829965369766E-7</v>
      </c>
      <c r="AX37" s="5">
        <f t="shared" si="95"/>
        <v>1.7118019108552943E-2</v>
      </c>
      <c r="AY37" s="5">
        <f t="shared" si="96"/>
        <v>9.5544614700607874E-3</v>
      </c>
      <c r="AZ37" s="5">
        <f t="shared" si="97"/>
        <v>2.6664222479242531E-3</v>
      </c>
      <c r="BA37" s="5">
        <f t="shared" si="98"/>
        <v>4.9608988962934514E-4</v>
      </c>
      <c r="BB37" s="5">
        <f t="shared" si="99"/>
        <v>6.9223426292678171E-5</v>
      </c>
      <c r="BC37" s="5">
        <f t="shared" si="100"/>
        <v>7.727442704027885E-6</v>
      </c>
      <c r="BD37" s="5">
        <f t="shared" si="101"/>
        <v>1.8719575078189228E-6</v>
      </c>
      <c r="BE37" s="5">
        <f t="shared" si="102"/>
        <v>4.7779501354734362E-6</v>
      </c>
      <c r="BF37" s="5">
        <f t="shared" si="103"/>
        <v>6.0975763076131981E-6</v>
      </c>
      <c r="BG37" s="5">
        <f t="shared" si="104"/>
        <v>5.1877807808726996E-6</v>
      </c>
      <c r="BH37" s="5">
        <f t="shared" si="105"/>
        <v>3.3102992163611223E-6</v>
      </c>
      <c r="BI37" s="5">
        <f t="shared" si="106"/>
        <v>1.6898294457226725E-6</v>
      </c>
      <c r="BJ37" s="8">
        <f t="shared" si="107"/>
        <v>0.78935743693310878</v>
      </c>
      <c r="BK37" s="8">
        <f t="shared" si="108"/>
        <v>0.14417183754952895</v>
      </c>
      <c r="BL37" s="8">
        <f t="shared" si="109"/>
        <v>5.9031158208045699E-2</v>
      </c>
      <c r="BM37" s="8">
        <f t="shared" si="110"/>
        <v>0.58541135555239998</v>
      </c>
      <c r="BN37" s="8">
        <f t="shared" si="111"/>
        <v>0.39888720540763006</v>
      </c>
    </row>
    <row r="38" spans="1:66" x14ac:dyDescent="0.25">
      <c r="A38" t="s">
        <v>16</v>
      </c>
      <c r="B38" t="s">
        <v>256</v>
      </c>
      <c r="C38" t="s">
        <v>253</v>
      </c>
      <c r="D38" t="s">
        <v>494</v>
      </c>
      <c r="E38">
        <f>VLOOKUP(A38,home!$A$2:$E$405,3,FALSE)</f>
        <v>1.6040609139999999</v>
      </c>
      <c r="F38">
        <f>VLOOKUP(B38,home!$B$2:$E$405,3,FALSE)</f>
        <v>0.91</v>
      </c>
      <c r="G38">
        <f>VLOOKUP(C38,away!$B$2:$E$405,4,FALSE)</f>
        <v>1.36</v>
      </c>
      <c r="H38">
        <f>VLOOKUP(A38,away!$A$2:$E$405,3,FALSE)</f>
        <v>1.294416244</v>
      </c>
      <c r="I38">
        <f>VLOOKUP(C38,away!$B$2:$E$405,3,FALSE)</f>
        <v>1.1299999999999999</v>
      </c>
      <c r="J38">
        <f>VLOOKUP(B38,home!$B$2:$E$405,4,FALSE)</f>
        <v>0.98</v>
      </c>
      <c r="K38" s="3">
        <f t="shared" si="56"/>
        <v>1.9851857871664</v>
      </c>
      <c r="L38" s="3">
        <f t="shared" si="57"/>
        <v>1.4334365486056</v>
      </c>
      <c r="M38" s="5">
        <f t="shared" si="58"/>
        <v>3.2757532748132451E-2</v>
      </c>
      <c r="N38" s="5">
        <f t="shared" si="59"/>
        <v>6.5029788434230448E-2</v>
      </c>
      <c r="O38" s="5">
        <f t="shared" si="60"/>
        <v>4.6955844683317885E-2</v>
      </c>
      <c r="P38" s="5">
        <f t="shared" si="61"/>
        <v>9.3216075489715639E-2</v>
      </c>
      <c r="Q38" s="5">
        <f t="shared" si="62"/>
        <v>6.4548105871036127E-2</v>
      </c>
      <c r="R38" s="5">
        <f t="shared" si="63"/>
        <v>3.3654111969857917E-2</v>
      </c>
      <c r="S38" s="5">
        <f t="shared" si="64"/>
        <v>6.631479846570372E-2</v>
      </c>
      <c r="T38" s="5">
        <f t="shared" si="65"/>
        <v>9.2525614098806871E-2</v>
      </c>
      <c r="U38" s="5">
        <f t="shared" si="66"/>
        <v>6.6809664762268559E-2</v>
      </c>
      <c r="V38" s="5">
        <f t="shared" si="67"/>
        <v>2.0967544599737008E-2</v>
      </c>
      <c r="W38" s="5">
        <f t="shared" si="68"/>
        <v>4.271332745456434E-2</v>
      </c>
      <c r="X38" s="5">
        <f t="shared" si="69"/>
        <v>6.1226844685931515E-2</v>
      </c>
      <c r="Y38" s="5">
        <f t="shared" si="70"/>
        <v>4.3882398464306416E-2</v>
      </c>
      <c r="Z38" s="5">
        <f t="shared" si="71"/>
        <v>1.6080344702819837E-2</v>
      </c>
      <c r="AA38" s="5">
        <f t="shared" si="72"/>
        <v>3.192247175677445E-2</v>
      </c>
      <c r="AB38" s="5">
        <f t="shared" si="73"/>
        <v>3.1686018611384738E-2</v>
      </c>
      <c r="AC38" s="5">
        <f t="shared" si="74"/>
        <v>3.7291274255737712E-3</v>
      </c>
      <c r="AD38" s="5">
        <f t="shared" si="75"/>
        <v>2.1198472646346372E-2</v>
      </c>
      <c r="AE38" s="5">
        <f t="shared" si="76"/>
        <v>3.0386665465888956E-2</v>
      </c>
      <c r="AF38" s="5">
        <f t="shared" si="77"/>
        <v>2.177867843452843E-2</v>
      </c>
      <c r="AG38" s="5">
        <f t="shared" si="78"/>
        <v>1.0406117882793874E-2</v>
      </c>
      <c r="AH38" s="5">
        <f t="shared" si="79"/>
        <v>5.7625384527996096E-3</v>
      </c>
      <c r="AI38" s="5">
        <f t="shared" si="80"/>
        <v>1.1439709434497642E-2</v>
      </c>
      <c r="AJ38" s="5">
        <f t="shared" si="81"/>
        <v>1.1354974289339051E-2</v>
      </c>
      <c r="AK38" s="5">
        <f t="shared" si="82"/>
        <v>7.5139111909452612E-3</v>
      </c>
      <c r="AL38" s="5">
        <f t="shared" si="83"/>
        <v>4.2446984794100118E-4</v>
      </c>
      <c r="AM38" s="5">
        <f t="shared" si="84"/>
        <v>8.4165813214325119E-3</v>
      </c>
      <c r="AN38" s="5">
        <f t="shared" si="85"/>
        <v>1.2064635280452578E-2</v>
      </c>
      <c r="AO38" s="5">
        <f t="shared" si="86"/>
        <v>8.6469445782986522E-3</v>
      </c>
      <c r="AP38" s="5">
        <f t="shared" si="87"/>
        <v>4.1316154641001064E-3</v>
      </c>
      <c r="AQ38" s="5">
        <f t="shared" si="88"/>
        <v>1.4806021527562969E-3</v>
      </c>
      <c r="AR38" s="5">
        <f t="shared" si="89"/>
        <v>1.652046646197624E-3</v>
      </c>
      <c r="AS38" s="5">
        <f t="shared" si="90"/>
        <v>3.2796195217674414E-3</v>
      </c>
      <c r="AT38" s="5">
        <f t="shared" si="91"/>
        <v>3.2553270309630959E-3</v>
      </c>
      <c r="AU38" s="5">
        <f t="shared" si="92"/>
        <v>2.1541429848155116E-3</v>
      </c>
      <c r="AV38" s="5">
        <f t="shared" si="93"/>
        <v>1.0690935092449896E-3</v>
      </c>
      <c r="AW38" s="5">
        <f t="shared" si="94"/>
        <v>3.3552429751216858E-5</v>
      </c>
      <c r="AX38" s="5">
        <f t="shared" si="95"/>
        <v>2.7847462693063336E-3</v>
      </c>
      <c r="AY38" s="5">
        <f t="shared" si="96"/>
        <v>3.9917570810167908E-3</v>
      </c>
      <c r="AZ38" s="5">
        <f t="shared" si="97"/>
        <v>2.8609652465423378E-3</v>
      </c>
      <c r="BA38" s="5">
        <f t="shared" si="98"/>
        <v>1.3670040495614051E-3</v>
      </c>
      <c r="BB38" s="5">
        <f t="shared" si="99"/>
        <v>4.898783916832954E-4</v>
      </c>
      <c r="BC38" s="5">
        <f t="shared" si="100"/>
        <v>1.4044191820219293E-4</v>
      </c>
      <c r="BD38" s="5">
        <f t="shared" si="101"/>
        <v>3.9468400711016257E-4</v>
      </c>
      <c r="BE38" s="5">
        <f t="shared" si="102"/>
        <v>7.8352108133697711E-4</v>
      </c>
      <c r="BF38" s="5">
        <f t="shared" si="103"/>
        <v>7.7771745730770812E-4</v>
      </c>
      <c r="BG38" s="5">
        <f t="shared" si="104"/>
        <v>5.1463788089281808E-4</v>
      </c>
      <c r="BH38" s="5">
        <f t="shared" si="105"/>
        <v>2.5541295167146413E-4</v>
      </c>
      <c r="BI38" s="5">
        <f t="shared" si="106"/>
        <v>1.0140843230328195E-4</v>
      </c>
      <c r="BJ38" s="8">
        <f t="shared" si="107"/>
        <v>0.50007118519178606</v>
      </c>
      <c r="BK38" s="8">
        <f t="shared" si="108"/>
        <v>0.22140130565782037</v>
      </c>
      <c r="BL38" s="8">
        <f t="shared" si="109"/>
        <v>0.26133685665479628</v>
      </c>
      <c r="BM38" s="8">
        <f t="shared" si="110"/>
        <v>0.65877002835966625</v>
      </c>
      <c r="BN38" s="8">
        <f t="shared" si="111"/>
        <v>0.33616145919629048</v>
      </c>
    </row>
    <row r="39" spans="1:66" x14ac:dyDescent="0.25">
      <c r="A39" t="s">
        <v>69</v>
      </c>
      <c r="B39" t="s">
        <v>381</v>
      </c>
      <c r="C39" t="s">
        <v>325</v>
      </c>
      <c r="D39" t="s">
        <v>494</v>
      </c>
      <c r="E39">
        <f>VLOOKUP(A39,home!$A$2:$E$405,3,FALSE)</f>
        <v>1.3441295550000001</v>
      </c>
      <c r="F39">
        <f>VLOOKUP(B39,home!$B$2:$E$405,3,FALSE)</f>
        <v>1.05</v>
      </c>
      <c r="G39">
        <f>VLOOKUP(C39,away!$B$2:$E$405,4,FALSE)</f>
        <v>1.26</v>
      </c>
      <c r="H39">
        <f>VLOOKUP(A39,away!$A$2:$E$405,3,FALSE)</f>
        <v>1.348178138</v>
      </c>
      <c r="I39">
        <f>VLOOKUP(C39,away!$B$2:$E$405,3,FALSE)</f>
        <v>0.63</v>
      </c>
      <c r="J39">
        <f>VLOOKUP(B39,home!$B$2:$E$405,4,FALSE)</f>
        <v>1.24</v>
      </c>
      <c r="K39" s="3">
        <f t="shared" si="56"/>
        <v>1.7782834012650002</v>
      </c>
      <c r="L39" s="3">
        <f t="shared" si="57"/>
        <v>1.0531967614055999</v>
      </c>
      <c r="M39" s="5">
        <f t="shared" si="58"/>
        <v>5.8925569659563068E-2</v>
      </c>
      <c r="N39" s="5">
        <f t="shared" si="59"/>
        <v>0.1047863624356855</v>
      </c>
      <c r="O39" s="5">
        <f t="shared" si="60"/>
        <v>6.2060219129431902E-2</v>
      </c>
      <c r="P39" s="5">
        <f t="shared" si="61"/>
        <v>0.11036065755673738</v>
      </c>
      <c r="Q39" s="5">
        <f t="shared" si="62"/>
        <v>9.3169924499158965E-2</v>
      </c>
      <c r="R39" s="5">
        <f t="shared" si="63"/>
        <v>3.2680810899619765E-2</v>
      </c>
      <c r="S39" s="5">
        <f t="shared" si="64"/>
        <v>5.1673131064838347E-2</v>
      </c>
      <c r="T39" s="5">
        <f t="shared" si="65"/>
        <v>9.8126262742918469E-2</v>
      </c>
      <c r="U39" s="5">
        <f t="shared" si="66"/>
        <v>5.8115743562674113E-2</v>
      </c>
      <c r="V39" s="5">
        <f t="shared" si="67"/>
        <v>1.0753077060278915E-2</v>
      </c>
      <c r="W39" s="5">
        <f t="shared" si="68"/>
        <v>5.5227510077989206E-2</v>
      </c>
      <c r="X39" s="5">
        <f t="shared" si="69"/>
        <v>5.8165434754633365E-2</v>
      </c>
      <c r="Y39" s="5">
        <f t="shared" si="70"/>
        <v>3.0629823754664286E-2</v>
      </c>
      <c r="Z39" s="5">
        <f t="shared" si="71"/>
        <v>1.1473108066529458E-2</v>
      </c>
      <c r="AA39" s="5">
        <f t="shared" si="72"/>
        <v>2.0402437635628913E-2</v>
      </c>
      <c r="AB39" s="5">
        <f t="shared" si="73"/>
        <v>1.8140658096391621E-2</v>
      </c>
      <c r="AC39" s="5">
        <f t="shared" si="74"/>
        <v>1.2587029938645421E-3</v>
      </c>
      <c r="AD39" s="5">
        <f t="shared" si="75"/>
        <v>2.4552541116220947E-2</v>
      </c>
      <c r="AE39" s="5">
        <f t="shared" si="76"/>
        <v>2.5858656787881733E-2</v>
      </c>
      <c r="AF39" s="5">
        <f t="shared" si="77"/>
        <v>1.3617126791647985E-2</v>
      </c>
      <c r="AG39" s="5">
        <f t="shared" si="78"/>
        <v>4.7805046122043632E-3</v>
      </c>
      <c r="AH39" s="5">
        <f t="shared" si="79"/>
        <v>3.0208600647313221E-3</v>
      </c>
      <c r="AI39" s="5">
        <f t="shared" si="80"/>
        <v>5.3719453106560238E-3</v>
      </c>
      <c r="AJ39" s="5">
        <f t="shared" si="81"/>
        <v>4.7764205892214823E-3</v>
      </c>
      <c r="AK39" s="5">
        <f t="shared" si="82"/>
        <v>2.8312764837576509E-3</v>
      </c>
      <c r="AL39" s="5">
        <f t="shared" si="83"/>
        <v>9.4296103286957945E-5</v>
      </c>
      <c r="AM39" s="5">
        <f t="shared" si="84"/>
        <v>8.7322752651704267E-3</v>
      </c>
      <c r="AN39" s="5">
        <f t="shared" si="85"/>
        <v>9.1968040289797191E-3</v>
      </c>
      <c r="AO39" s="5">
        <f t="shared" si="86"/>
        <v>4.8430221093017064E-3</v>
      </c>
      <c r="AP39" s="5">
        <f t="shared" si="87"/>
        <v>1.7002184003107584E-3</v>
      </c>
      <c r="AQ39" s="5">
        <f t="shared" si="88"/>
        <v>4.4766612822237515E-4</v>
      </c>
      <c r="AR39" s="5">
        <f t="shared" si="89"/>
        <v>6.3631200736690807E-4</v>
      </c>
      <c r="AS39" s="5">
        <f t="shared" si="90"/>
        <v>1.1315430807261851E-3</v>
      </c>
      <c r="AT39" s="5">
        <f t="shared" si="91"/>
        <v>1.0061021391358188E-3</v>
      </c>
      <c r="AU39" s="5">
        <f t="shared" si="92"/>
        <v>5.9637824466747872E-4</v>
      </c>
      <c r="AV39" s="5">
        <f t="shared" si="93"/>
        <v>2.6513238334193378E-4</v>
      </c>
      <c r="AW39" s="5">
        <f t="shared" si="94"/>
        <v>4.9057084612134646E-6</v>
      </c>
      <c r="AX39" s="5">
        <f t="shared" si="95"/>
        <v>2.588076693221586E-3</v>
      </c>
      <c r="AY39" s="5">
        <f t="shared" si="96"/>
        <v>2.725753991570289E-3</v>
      </c>
      <c r="AZ39" s="5">
        <f t="shared" si="97"/>
        <v>1.4353776381551074E-3</v>
      </c>
      <c r="BA39" s="5">
        <f t="shared" si="98"/>
        <v>5.0391169329965944E-4</v>
      </c>
      <c r="BB39" s="5">
        <f t="shared" si="99"/>
        <v>1.3267954085440333E-4</v>
      </c>
      <c r="BC39" s="5">
        <f t="shared" si="100"/>
        <v>2.7947532546527922E-5</v>
      </c>
      <c r="BD39" s="5">
        <f t="shared" si="101"/>
        <v>1.1169362423372057E-4</v>
      </c>
      <c r="BE39" s="5">
        <f t="shared" si="102"/>
        <v>1.9862291800195545E-4</v>
      </c>
      <c r="BF39" s="5">
        <f t="shared" si="103"/>
        <v>1.7660391909684833E-4</v>
      </c>
      <c r="BG39" s="5">
        <f t="shared" si="104"/>
        <v>1.0468393930942411E-4</v>
      </c>
      <c r="BH39" s="5">
        <f t="shared" si="105"/>
        <v>4.6539427913245415E-5</v>
      </c>
      <c r="BI39" s="5">
        <f t="shared" si="106"/>
        <v>1.6552058432498664E-5</v>
      </c>
      <c r="BJ39" s="8">
        <f t="shared" si="107"/>
        <v>0.54124788059463724</v>
      </c>
      <c r="BK39" s="8">
        <f t="shared" si="108"/>
        <v>0.23579118843013949</v>
      </c>
      <c r="BL39" s="8">
        <f t="shared" si="109"/>
        <v>0.21169053551433883</v>
      </c>
      <c r="BM39" s="8">
        <f t="shared" si="110"/>
        <v>0.53549832014233945</v>
      </c>
      <c r="BN39" s="8">
        <f t="shared" si="111"/>
        <v>0.46198354418019655</v>
      </c>
    </row>
    <row r="40" spans="1:66" x14ac:dyDescent="0.25">
      <c r="A40" t="s">
        <v>69</v>
      </c>
      <c r="B40" t="s">
        <v>263</v>
      </c>
      <c r="C40" t="s">
        <v>70</v>
      </c>
      <c r="D40" t="s">
        <v>494</v>
      </c>
      <c r="E40">
        <f>VLOOKUP(A40,home!$A$2:$E$405,3,FALSE)</f>
        <v>1.3441295550000001</v>
      </c>
      <c r="F40">
        <f>VLOOKUP(B40,home!$B$2:$E$405,3,FALSE)</f>
        <v>0.87</v>
      </c>
      <c r="G40">
        <f>VLOOKUP(C40,away!$B$2:$E$405,4,FALSE)</f>
        <v>1.1200000000000001</v>
      </c>
      <c r="H40">
        <f>VLOOKUP(A40,away!$A$2:$E$405,3,FALSE)</f>
        <v>1.348178138</v>
      </c>
      <c r="I40">
        <f>VLOOKUP(C40,away!$B$2:$E$405,3,FALSE)</f>
        <v>0.68</v>
      </c>
      <c r="J40">
        <f>VLOOKUP(B40,home!$B$2:$E$405,4,FALSE)</f>
        <v>1.3</v>
      </c>
      <c r="K40" s="3">
        <f t="shared" si="56"/>
        <v>1.3097198383920003</v>
      </c>
      <c r="L40" s="3">
        <f t="shared" si="57"/>
        <v>1.1917894739920001</v>
      </c>
      <c r="M40" s="5">
        <f t="shared" si="58"/>
        <v>8.1961200167707943E-2</v>
      </c>
      <c r="N40" s="5">
        <f t="shared" si="59"/>
        <v>0.10734620983806482</v>
      </c>
      <c r="O40" s="5">
        <f t="shared" si="60"/>
        <v>9.7680495635625655E-2</v>
      </c>
      <c r="P40" s="5">
        <f t="shared" si="61"/>
        <v>0.12793408295794212</v>
      </c>
      <c r="Q40" s="5">
        <f t="shared" si="62"/>
        <v>7.0296730300552016E-2</v>
      </c>
      <c r="R40" s="5">
        <f t="shared" si="63"/>
        <v>5.8207293256430093E-2</v>
      </c>
      <c r="S40" s="5">
        <f t="shared" si="64"/>
        <v>4.9923407505012798E-2</v>
      </c>
      <c r="T40" s="5">
        <f t="shared" si="65"/>
        <v>8.3778903228252363E-2</v>
      </c>
      <c r="U40" s="5">
        <f t="shared" si="66"/>
        <v>7.6235246717047386E-2</v>
      </c>
      <c r="V40" s="5">
        <f t="shared" si="67"/>
        <v>8.658440205339249E-3</v>
      </c>
      <c r="W40" s="5">
        <f t="shared" si="68"/>
        <v>3.0689674082908347E-2</v>
      </c>
      <c r="X40" s="5">
        <f t="shared" si="69"/>
        <v>3.6575630532255252E-2</v>
      </c>
      <c r="Y40" s="5">
        <f t="shared" si="70"/>
        <v>2.1795225736481117E-2</v>
      </c>
      <c r="Z40" s="5">
        <f t="shared" si="71"/>
        <v>2.3123613137526318E-2</v>
      </c>
      <c r="AA40" s="5">
        <f t="shared" si="72"/>
        <v>3.0285454861520102E-2</v>
      </c>
      <c r="AB40" s="5">
        <f t="shared" si="73"/>
        <v>1.9832730523429168E-2</v>
      </c>
      <c r="AC40" s="5">
        <f t="shared" si="74"/>
        <v>8.4469054050092477E-4</v>
      </c>
      <c r="AD40" s="5">
        <f t="shared" si="75"/>
        <v>1.0048718745042463E-2</v>
      </c>
      <c r="AE40" s="5">
        <f t="shared" si="76"/>
        <v>1.1975957227447707E-2</v>
      </c>
      <c r="AF40" s="5">
        <f t="shared" si="77"/>
        <v>7.1364098823252986E-3</v>
      </c>
      <c r="AG40" s="5">
        <f t="shared" si="78"/>
        <v>2.8350327266159279E-3</v>
      </c>
      <c r="AH40" s="5">
        <f t="shared" si="79"/>
        <v>6.8896196844917415E-3</v>
      </c>
      <c r="AI40" s="5">
        <f t="shared" si="80"/>
        <v>9.0234715797548673E-3</v>
      </c>
      <c r="AJ40" s="5">
        <f t="shared" si="81"/>
        <v>5.909109869585677E-3</v>
      </c>
      <c r="AK40" s="5">
        <f t="shared" si="82"/>
        <v>2.5797594744781096E-3</v>
      </c>
      <c r="AL40" s="5">
        <f t="shared" si="83"/>
        <v>5.2739447182868776E-5</v>
      </c>
      <c r="AM40" s="5">
        <f t="shared" si="84"/>
        <v>2.6322012581607352E-3</v>
      </c>
      <c r="AN40" s="5">
        <f t="shared" si="85"/>
        <v>3.1370297529044627E-3</v>
      </c>
      <c r="AO40" s="5">
        <f t="shared" si="86"/>
        <v>1.8693395195556323E-3</v>
      </c>
      <c r="AP40" s="5">
        <f t="shared" si="87"/>
        <v>7.4261972090788875E-4</v>
      </c>
      <c r="AQ40" s="5">
        <f t="shared" si="88"/>
        <v>2.2126159163922445E-4</v>
      </c>
      <c r="AR40" s="5">
        <f t="shared" si="89"/>
        <v>1.6421952439570676E-3</v>
      </c>
      <c r="AS40" s="5">
        <f t="shared" si="90"/>
        <v>2.1508156895235619E-3</v>
      </c>
      <c r="AT40" s="5">
        <f t="shared" si="91"/>
        <v>1.4084829886468894E-3</v>
      </c>
      <c r="AU40" s="5">
        <f t="shared" si="92"/>
        <v>6.1490603742282864E-4</v>
      </c>
      <c r="AV40" s="5">
        <f t="shared" si="93"/>
        <v>2.0133865898992298E-4</v>
      </c>
      <c r="AW40" s="5">
        <f t="shared" si="94"/>
        <v>2.2867096454186662E-6</v>
      </c>
      <c r="AX40" s="5">
        <f t="shared" si="95"/>
        <v>5.7457436774225072E-4</v>
      </c>
      <c r="AY40" s="5">
        <f t="shared" si="96"/>
        <v>6.8477168350082281E-4</v>
      </c>
      <c r="AZ40" s="5">
        <f t="shared" si="97"/>
        <v>4.080518422420311E-4</v>
      </c>
      <c r="BA40" s="5">
        <f t="shared" si="98"/>
        <v>1.6210396347569902E-4</v>
      </c>
      <c r="BB40" s="5">
        <f t="shared" si="99"/>
        <v>4.8298449340680391E-5</v>
      </c>
      <c r="BC40" s="5">
        <f t="shared" si="100"/>
        <v>1.1512316706871743E-5</v>
      </c>
      <c r="BD40" s="5">
        <f t="shared" si="101"/>
        <v>3.2619183433129316E-4</v>
      </c>
      <c r="BE40" s="5">
        <f t="shared" si="102"/>
        <v>4.2721991654517136E-4</v>
      </c>
      <c r="BF40" s="5">
        <f t="shared" si="103"/>
        <v>2.7976920002769289E-4</v>
      </c>
      <c r="BG40" s="5">
        <f t="shared" si="104"/>
        <v>1.2213975714910974E-4</v>
      </c>
      <c r="BH40" s="5">
        <f t="shared" si="105"/>
        <v>3.9992215748642516E-5</v>
      </c>
      <c r="BI40" s="5">
        <f t="shared" si="106"/>
        <v>1.0475719669450014E-5</v>
      </c>
      <c r="BJ40" s="8">
        <f t="shared" si="107"/>
        <v>0.39297025676612168</v>
      </c>
      <c r="BK40" s="8">
        <f t="shared" si="108"/>
        <v>0.27005933250718672</v>
      </c>
      <c r="BL40" s="8">
        <f t="shared" si="109"/>
        <v>0.3138667088643744</v>
      </c>
      <c r="BM40" s="8">
        <f t="shared" si="110"/>
        <v>0.45591141414503106</v>
      </c>
      <c r="BN40" s="8">
        <f t="shared" si="111"/>
        <v>0.54342601215632258</v>
      </c>
    </row>
    <row r="41" spans="1:66" x14ac:dyDescent="0.25">
      <c r="A41" t="s">
        <v>69</v>
      </c>
      <c r="B41" t="s">
        <v>262</v>
      </c>
      <c r="C41" t="s">
        <v>258</v>
      </c>
      <c r="D41" t="s">
        <v>494</v>
      </c>
      <c r="E41">
        <f>VLOOKUP(A41,home!$A$2:$E$405,3,FALSE)</f>
        <v>1.3441295550000001</v>
      </c>
      <c r="F41">
        <f>VLOOKUP(B41,home!$B$2:$E$405,3,FALSE)</f>
        <v>1.55</v>
      </c>
      <c r="G41">
        <f>VLOOKUP(C41,away!$B$2:$E$405,4,FALSE)</f>
        <v>1.32</v>
      </c>
      <c r="H41">
        <f>VLOOKUP(A41,away!$A$2:$E$405,3,FALSE)</f>
        <v>1.348178138</v>
      </c>
      <c r="I41">
        <f>VLOOKUP(C41,away!$B$2:$E$405,3,FALSE)</f>
        <v>0.34</v>
      </c>
      <c r="J41">
        <f>VLOOKUP(B41,home!$B$2:$E$405,4,FALSE)</f>
        <v>0.43</v>
      </c>
      <c r="K41" s="3">
        <f t="shared" si="56"/>
        <v>2.7500890695300004</v>
      </c>
      <c r="L41" s="3">
        <f t="shared" si="57"/>
        <v>0.1971036437756</v>
      </c>
      <c r="M41" s="5">
        <f t="shared" si="58"/>
        <v>5.2486844942568667E-2</v>
      </c>
      <c r="N41" s="5">
        <f t="shared" si="59"/>
        <v>0.14434349857067405</v>
      </c>
      <c r="O41" s="5">
        <f t="shared" si="60"/>
        <v>1.0345348388465207E-2</v>
      </c>
      <c r="P41" s="5">
        <f t="shared" si="61"/>
        <v>2.8450629523597969E-2</v>
      </c>
      <c r="Q41" s="5">
        <f t="shared" si="62"/>
        <v>0.19847873883846501</v>
      </c>
      <c r="R41" s="5">
        <f t="shared" si="63"/>
        <v>1.0195529317472618E-3</v>
      </c>
      <c r="S41" s="5">
        <f t="shared" si="64"/>
        <v>3.8554342577397983E-3</v>
      </c>
      <c r="T41" s="5">
        <f t="shared" si="65"/>
        <v>3.9120882637047154E-2</v>
      </c>
      <c r="U41" s="5">
        <f t="shared" si="66"/>
        <v>2.8038613734054111E-3</v>
      </c>
      <c r="V41" s="5">
        <f t="shared" si="67"/>
        <v>2.3220534135651993E-4</v>
      </c>
      <c r="W41" s="5">
        <f t="shared" si="68"/>
        <v>0.18194473673792072</v>
      </c>
      <c r="X41" s="5">
        <f t="shared" si="69"/>
        <v>3.5861970576836447E-2</v>
      </c>
      <c r="Y41" s="5">
        <f t="shared" si="70"/>
        <v>3.5342625368339096E-3</v>
      </c>
      <c r="Z41" s="5">
        <f t="shared" si="71"/>
        <v>6.6985865956493683E-5</v>
      </c>
      <c r="AA41" s="5">
        <f t="shared" si="72"/>
        <v>1.8421709777995503E-4</v>
      </c>
      <c r="AB41" s="5">
        <f t="shared" si="73"/>
        <v>2.5330671351259684E-4</v>
      </c>
      <c r="AC41" s="5">
        <f t="shared" si="74"/>
        <v>7.8667189697290896E-6</v>
      </c>
      <c r="AD41" s="5">
        <f t="shared" si="75"/>
        <v>0.12509105794036735</v>
      </c>
      <c r="AE41" s="5">
        <f t="shared" si="76"/>
        <v>2.4655903323791105E-2</v>
      </c>
      <c r="AF41" s="5">
        <f t="shared" si="77"/>
        <v>2.4298841928490768E-3</v>
      </c>
      <c r="AG41" s="5">
        <f t="shared" si="78"/>
        <v>1.5964634278776204E-4</v>
      </c>
      <c r="AH41" s="5">
        <f t="shared" si="79"/>
        <v>3.3007895653722036E-6</v>
      </c>
      <c r="AI41" s="5">
        <f t="shared" si="80"/>
        <v>9.0774653045487785E-6</v>
      </c>
      <c r="AJ41" s="5">
        <f t="shared" si="81"/>
        <v>1.2481919056538706E-5</v>
      </c>
      <c r="AK41" s="5">
        <f t="shared" si="82"/>
        <v>1.144212972138177E-5</v>
      </c>
      <c r="AL41" s="5">
        <f t="shared" si="83"/>
        <v>1.7056701138650628E-7</v>
      </c>
      <c r="AM41" s="5">
        <f t="shared" si="84"/>
        <v>6.880231022754961E-2</v>
      </c>
      <c r="AN41" s="5">
        <f t="shared" si="85"/>
        <v>1.3561186046029258E-2</v>
      </c>
      <c r="AO41" s="5">
        <f t="shared" si="86"/>
        <v>1.3364795917955941E-3</v>
      </c>
      <c r="AP41" s="5">
        <f t="shared" si="87"/>
        <v>8.7808332458212758E-5</v>
      </c>
      <c r="AQ41" s="5">
        <f t="shared" si="88"/>
        <v>4.3268355703432532E-6</v>
      </c>
      <c r="AR41" s="5">
        <f t="shared" si="89"/>
        <v>1.3011953013426803E-7</v>
      </c>
      <c r="AS41" s="5">
        <f t="shared" si="90"/>
        <v>3.5784029755463003E-7</v>
      </c>
      <c r="AT41" s="5">
        <f t="shared" si="91"/>
        <v>4.9204634547117552E-7</v>
      </c>
      <c r="AU41" s="5">
        <f t="shared" si="92"/>
        <v>4.5105709212748741E-7</v>
      </c>
      <c r="AV41" s="5">
        <f t="shared" si="93"/>
        <v>3.1011179469844745E-7</v>
      </c>
      <c r="AW41" s="5">
        <f t="shared" si="94"/>
        <v>2.5682302209961704E-9</v>
      </c>
      <c r="AX41" s="5">
        <f t="shared" si="95"/>
        <v>3.153541355253274E-2</v>
      </c>
      <c r="AY41" s="5">
        <f t="shared" si="96"/>
        <v>6.2157449191746423E-3</v>
      </c>
      <c r="AZ41" s="5">
        <f t="shared" si="97"/>
        <v>6.1257298617449713E-4</v>
      </c>
      <c r="BA41" s="5">
        <f t="shared" si="98"/>
        <v>4.0246789217831238E-5</v>
      </c>
      <c r="BB41" s="5">
        <f t="shared" si="99"/>
        <v>1.9831972012757658E-6</v>
      </c>
      <c r="BC41" s="5">
        <f t="shared" si="100"/>
        <v>7.817907893940506E-8</v>
      </c>
      <c r="BD41" s="5">
        <f t="shared" si="101"/>
        <v>4.2745055859722069E-9</v>
      </c>
      <c r="BE41" s="5">
        <f t="shared" si="102"/>
        <v>1.1755271089627096E-8</v>
      </c>
      <c r="BF41" s="5">
        <f t="shared" si="103"/>
        <v>1.6164021266472749E-8</v>
      </c>
      <c r="BG41" s="5">
        <f t="shared" si="104"/>
        <v>1.4817499401525726E-8</v>
      </c>
      <c r="BH41" s="5">
        <f t="shared" si="105"/>
        <v>1.0187360785475808E-8</v>
      </c>
      <c r="BI41" s="5">
        <f t="shared" si="106"/>
        <v>5.603229908699113E-9</v>
      </c>
      <c r="BJ41" s="8">
        <f t="shared" si="107"/>
        <v>0.8778187323543557</v>
      </c>
      <c r="BK41" s="8">
        <f t="shared" si="108"/>
        <v>9.1248896270418725E-2</v>
      </c>
      <c r="BL41" s="8">
        <f t="shared" si="109"/>
        <v>1.4644392785506296E-2</v>
      </c>
      <c r="BM41" s="8">
        <f t="shared" si="110"/>
        <v>0.54243865172977446</v>
      </c>
      <c r="BN41" s="8">
        <f t="shared" si="111"/>
        <v>0.43512461319551821</v>
      </c>
    </row>
    <row r="42" spans="1:66" x14ac:dyDescent="0.25">
      <c r="A42" t="s">
        <v>69</v>
      </c>
      <c r="B42" t="s">
        <v>71</v>
      </c>
      <c r="C42" t="s">
        <v>76</v>
      </c>
      <c r="D42" t="s">
        <v>494</v>
      </c>
      <c r="E42">
        <f>VLOOKUP(A42,home!$A$2:$E$405,3,FALSE)</f>
        <v>1.3441295550000001</v>
      </c>
      <c r="F42">
        <f>VLOOKUP(B42,home!$B$2:$E$405,3,FALSE)</f>
        <v>0.5</v>
      </c>
      <c r="G42">
        <f>VLOOKUP(C42,away!$B$2:$E$405,4,FALSE)</f>
        <v>0.93</v>
      </c>
      <c r="H42">
        <f>VLOOKUP(A42,away!$A$2:$E$405,3,FALSE)</f>
        <v>1.348178138</v>
      </c>
      <c r="I42">
        <f>VLOOKUP(C42,away!$B$2:$E$405,3,FALSE)</f>
        <v>0.81</v>
      </c>
      <c r="J42">
        <f>VLOOKUP(B42,home!$B$2:$E$405,4,FALSE)</f>
        <v>1.98</v>
      </c>
      <c r="K42" s="3">
        <f t="shared" si="56"/>
        <v>0.62502024307500004</v>
      </c>
      <c r="L42" s="3">
        <f t="shared" si="57"/>
        <v>2.1622080977244003</v>
      </c>
      <c r="M42" s="5">
        <f t="shared" si="58"/>
        <v>6.1591688727567387E-2</v>
      </c>
      <c r="N42" s="5">
        <f t="shared" si="59"/>
        <v>3.8496052259903907E-2</v>
      </c>
      <c r="O42" s="5">
        <f t="shared" si="60"/>
        <v>0.13317404811926686</v>
      </c>
      <c r="P42" s="5">
        <f t="shared" si="61"/>
        <v>8.3236475926785916E-2</v>
      </c>
      <c r="Q42" s="5">
        <f t="shared" si="62"/>
        <v>1.203040597045652E-2</v>
      </c>
      <c r="R42" s="5">
        <f t="shared" si="63"/>
        <v>0.1439750026251089</v>
      </c>
      <c r="S42" s="5">
        <f t="shared" si="64"/>
        <v>2.8121939290200935E-2</v>
      </c>
      <c r="T42" s="5">
        <f t="shared" si="65"/>
        <v>2.6012241208233058E-2</v>
      </c>
      <c r="U42" s="5">
        <f t="shared" si="66"/>
        <v>8.9987291137469325E-2</v>
      </c>
      <c r="V42" s="5">
        <f t="shared" si="67"/>
        <v>4.22273988062299E-3</v>
      </c>
      <c r="W42" s="5">
        <f t="shared" si="68"/>
        <v>2.506415754648556E-3</v>
      </c>
      <c r="X42" s="5">
        <f t="shared" si="69"/>
        <v>5.4193924409651215E-3</v>
      </c>
      <c r="Y42" s="5">
        <f t="shared" si="70"/>
        <v>5.8589271103005949E-3</v>
      </c>
      <c r="Z42" s="5">
        <f t="shared" si="71"/>
        <v>0.10376797218196743</v>
      </c>
      <c r="AA42" s="5">
        <f t="shared" si="72"/>
        <v>6.4857083196573115E-2</v>
      </c>
      <c r="AB42" s="5">
        <f t="shared" si="73"/>
        <v>2.0268494952328815E-2</v>
      </c>
      <c r="AC42" s="5">
        <f t="shared" si="74"/>
        <v>3.5666945662633196E-4</v>
      </c>
      <c r="AD42" s="5">
        <f t="shared" si="75"/>
        <v>3.9164014605436241E-4</v>
      </c>
      <c r="AE42" s="5">
        <f t="shared" si="76"/>
        <v>8.468074951927092E-4</v>
      </c>
      <c r="AF42" s="5">
        <f t="shared" si="77"/>
        <v>9.154870116596962E-4</v>
      </c>
      <c r="AG42" s="5">
        <f t="shared" si="78"/>
        <v>6.5982447665736933E-4</v>
      </c>
      <c r="AH42" s="5">
        <f t="shared" si="79"/>
        <v>5.6091987434072545E-2</v>
      </c>
      <c r="AI42" s="5">
        <f t="shared" si="80"/>
        <v>3.5058627620603869E-2</v>
      </c>
      <c r="AJ42" s="5">
        <f t="shared" si="81"/>
        <v>1.0956175978652869E-2</v>
      </c>
      <c r="AK42" s="5">
        <f t="shared" si="82"/>
        <v>2.2826105911166981E-3</v>
      </c>
      <c r="AL42" s="5">
        <f t="shared" si="83"/>
        <v>1.9280464136395538E-5</v>
      </c>
      <c r="AM42" s="5">
        <f t="shared" si="84"/>
        <v>4.8956603856965242E-5</v>
      </c>
      <c r="AN42" s="5">
        <f t="shared" si="85"/>
        <v>1.0585436529661584E-4</v>
      </c>
      <c r="AO42" s="5">
        <f t="shared" si="86"/>
        <v>1.1443958291190977E-4</v>
      </c>
      <c r="AP42" s="5">
        <f t="shared" si="87"/>
        <v>8.2480730957444756E-5</v>
      </c>
      <c r="AQ42" s="5">
        <f t="shared" si="88"/>
        <v>4.4585126095603652E-5</v>
      </c>
      <c r="AR42" s="5">
        <f t="shared" si="89"/>
        <v>2.4256509889481394E-2</v>
      </c>
      <c r="AS42" s="5">
        <f t="shared" si="90"/>
        <v>1.5160809707274802E-2</v>
      </c>
      <c r="AT42" s="5">
        <f t="shared" si="91"/>
        <v>4.7379064842273579E-3</v>
      </c>
      <c r="AU42" s="5">
        <f t="shared" si="92"/>
        <v>9.8709582081280087E-4</v>
      </c>
      <c r="AV42" s="5">
        <f t="shared" si="93"/>
        <v>1.5423871746568334E-4</v>
      </c>
      <c r="AW42" s="5">
        <f t="shared" si="94"/>
        <v>7.2377996397681058E-7</v>
      </c>
      <c r="AX42" s="5">
        <f t="shared" si="95"/>
        <v>5.0998114071344811E-6</v>
      </c>
      <c r="AY42" s="5">
        <f t="shared" si="96"/>
        <v>1.1026853521373442E-5</v>
      </c>
      <c r="AZ42" s="5">
        <f t="shared" si="97"/>
        <v>1.1921175988167239E-5</v>
      </c>
      <c r="BA42" s="5">
        <f t="shared" si="98"/>
        <v>8.5920210853376301E-6</v>
      </c>
      <c r="BB42" s="5">
        <f t="shared" si="99"/>
        <v>4.6444343916339515E-6</v>
      </c>
      <c r="BC42" s="5">
        <f t="shared" si="100"/>
        <v>2.0084467301881256E-6</v>
      </c>
      <c r="BD42" s="5">
        <f t="shared" si="101"/>
        <v>8.7412703509281205E-3</v>
      </c>
      <c r="BE42" s="5">
        <f t="shared" si="102"/>
        <v>5.4634709195213842E-3</v>
      </c>
      <c r="BF42" s="5">
        <f t="shared" si="103"/>
        <v>1.7073899610762246E-3</v>
      </c>
      <c r="BG42" s="5">
        <f t="shared" si="104"/>
        <v>3.5571776283189235E-4</v>
      </c>
      <c r="BH42" s="5">
        <f t="shared" si="105"/>
        <v>5.5582700647821124E-5</v>
      </c>
      <c r="BI42" s="5">
        <f t="shared" si="106"/>
        <v>6.9480626139332264E-6</v>
      </c>
      <c r="BJ42" s="8">
        <f t="shared" si="107"/>
        <v>9.3576803026314256E-2</v>
      </c>
      <c r="BK42" s="8">
        <f t="shared" si="108"/>
        <v>0.17755982059946132</v>
      </c>
      <c r="BL42" s="8">
        <f t="shared" si="109"/>
        <v>0.61827826203207437</v>
      </c>
      <c r="BM42" s="8">
        <f t="shared" si="110"/>
        <v>0.52066888113717069</v>
      </c>
      <c r="BN42" s="8">
        <f t="shared" si="111"/>
        <v>0.47250367362908952</v>
      </c>
    </row>
    <row r="43" spans="1:66" x14ac:dyDescent="0.25">
      <c r="A43" t="s">
        <v>69</v>
      </c>
      <c r="B43" t="s">
        <v>324</v>
      </c>
      <c r="C43" t="s">
        <v>261</v>
      </c>
      <c r="D43" t="s">
        <v>494</v>
      </c>
      <c r="E43">
        <f>VLOOKUP(A43,home!$A$2:$E$405,3,FALSE)</f>
        <v>1.3441295550000001</v>
      </c>
      <c r="F43">
        <f>VLOOKUP(B43,home!$B$2:$E$405,3,FALSE)</f>
        <v>0.92</v>
      </c>
      <c r="G43">
        <f>VLOOKUP(C43,away!$B$2:$E$405,4,FALSE)</f>
        <v>0.81</v>
      </c>
      <c r="H43">
        <f>VLOOKUP(A43,away!$A$2:$E$405,3,FALSE)</f>
        <v>1.348178138</v>
      </c>
      <c r="I43">
        <f>VLOOKUP(C43,away!$B$2:$E$405,3,FALSE)</f>
        <v>1.55</v>
      </c>
      <c r="J43">
        <f>VLOOKUP(B43,home!$B$2:$E$405,4,FALSE)</f>
        <v>0.8</v>
      </c>
      <c r="K43" s="3">
        <f t="shared" si="56"/>
        <v>1.0016453443860003</v>
      </c>
      <c r="L43" s="3">
        <f t="shared" si="57"/>
        <v>1.67174089112</v>
      </c>
      <c r="M43" s="5">
        <f t="shared" si="58"/>
        <v>6.9018117560820519E-2</v>
      </c>
      <c r="N43" s="5">
        <f t="shared" si="59"/>
        <v>6.9131676133081521E-2</v>
      </c>
      <c r="O43" s="5">
        <f t="shared" si="60"/>
        <v>0.115380409354551</v>
      </c>
      <c r="P43" s="5">
        <f t="shared" si="61"/>
        <v>0.11557024986333693</v>
      </c>
      <c r="Q43" s="5">
        <f t="shared" si="62"/>
        <v>3.4622710774150939E-2</v>
      </c>
      <c r="R43" s="5">
        <f t="shared" si="63"/>
        <v>9.6443074176083776E-2</v>
      </c>
      <c r="S43" s="5">
        <f t="shared" si="64"/>
        <v>4.8380349702033178E-2</v>
      </c>
      <c r="T43" s="5">
        <f t="shared" si="65"/>
        <v>5.7880201362569106E-2</v>
      </c>
      <c r="U43" s="5">
        <f t="shared" si="66"/>
        <v>9.6601756246748008E-2</v>
      </c>
      <c r="V43" s="5">
        <f t="shared" si="67"/>
        <v>9.0013870449988445E-3</v>
      </c>
      <c r="W43" s="5">
        <f t="shared" si="68"/>
        <v>1.1559892352317101E-2</v>
      </c>
      <c r="X43" s="5">
        <f t="shared" si="69"/>
        <v>1.9325144742313862E-2</v>
      </c>
      <c r="Y43" s="5">
        <f t="shared" si="70"/>
        <v>1.6153317346269385E-2</v>
      </c>
      <c r="Z43" s="5">
        <f t="shared" si="71"/>
        <v>5.3742610255159515E-2</v>
      </c>
      <c r="AA43" s="5">
        <f t="shared" si="72"/>
        <v>5.3831035357231841E-2</v>
      </c>
      <c r="AB43" s="5">
        <f t="shared" si="73"/>
        <v>2.6959802974524719E-2</v>
      </c>
      <c r="AC43" s="5">
        <f t="shared" si="74"/>
        <v>9.4204662003276557E-4</v>
      </c>
      <c r="AD43" s="5">
        <f t="shared" si="75"/>
        <v>2.8947280890754385E-3</v>
      </c>
      <c r="AE43" s="5">
        <f t="shared" si="76"/>
        <v>4.8392353151810678E-3</v>
      </c>
      <c r="AF43" s="5">
        <f t="shared" si="77"/>
        <v>4.0449737790700874E-3</v>
      </c>
      <c r="AG43" s="5">
        <f t="shared" si="78"/>
        <v>2.2540493566598871E-3</v>
      </c>
      <c r="AH43" s="5">
        <f t="shared" si="79"/>
        <v>2.2460929789768803E-2</v>
      </c>
      <c r="AI43" s="5">
        <f t="shared" si="80"/>
        <v>2.2497885754502744E-2</v>
      </c>
      <c r="AJ43" s="5">
        <f t="shared" si="81"/>
        <v>1.1267451262262895E-2</v>
      </c>
      <c r="AK43" s="5">
        <f t="shared" si="82"/>
        <v>3.7619966999805979E-3</v>
      </c>
      <c r="AL43" s="5">
        <f t="shared" si="83"/>
        <v>6.3097961583294485E-5</v>
      </c>
      <c r="AM43" s="5">
        <f t="shared" si="84"/>
        <v>5.798981827371592E-4</v>
      </c>
      <c r="AN43" s="5">
        <f t="shared" si="85"/>
        <v>9.6943950476788699E-4</v>
      </c>
      <c r="AO43" s="5">
        <f t="shared" si="86"/>
        <v>8.1032583079379984E-4</v>
      </c>
      <c r="AP43" s="5">
        <f t="shared" si="87"/>
        <v>4.5155160882292698E-4</v>
      </c>
      <c r="AQ43" s="5">
        <f t="shared" si="88"/>
        <v>1.887193222300774E-4</v>
      </c>
      <c r="AR43" s="5">
        <f t="shared" si="89"/>
        <v>7.5097709564263797E-3</v>
      </c>
      <c r="AS43" s="5">
        <f t="shared" si="90"/>
        <v>7.5221271159096837E-3</v>
      </c>
      <c r="AT43" s="5">
        <f t="shared" si="91"/>
        <v>3.7672518027653131E-3</v>
      </c>
      <c r="AU43" s="5">
        <f t="shared" si="92"/>
        <v>1.2578167431232144E-3</v>
      </c>
      <c r="AV43" s="5">
        <f t="shared" si="93"/>
        <v>3.1497157121003228E-4</v>
      </c>
      <c r="AW43" s="5">
        <f t="shared" si="94"/>
        <v>2.9349166420857465E-6</v>
      </c>
      <c r="AX43" s="5">
        <f t="shared" si="95"/>
        <v>9.680871915942957E-5</v>
      </c>
      <c r="AY43" s="5">
        <f t="shared" si="96"/>
        <v>1.6183909443577058E-4</v>
      </c>
      <c r="AZ43" s="5">
        <f t="shared" si="97"/>
        <v>1.3527651597505452E-4</v>
      </c>
      <c r="BA43" s="5">
        <f t="shared" si="98"/>
        <v>7.5382427787915515E-5</v>
      </c>
      <c r="BB43" s="5">
        <f t="shared" si="99"/>
        <v>3.1504971751239733E-5</v>
      </c>
      <c r="BC43" s="5">
        <f t="shared" si="100"/>
        <v>1.0533629910025601E-5</v>
      </c>
      <c r="BD43" s="5">
        <f t="shared" si="101"/>
        <v>2.0923985318005546E-3</v>
      </c>
      <c r="BE43" s="5">
        <f t="shared" si="102"/>
        <v>2.0958412479781278E-3</v>
      </c>
      <c r="BF43" s="5">
        <f t="shared" si="103"/>
        <v>1.0496448143047182E-3</v>
      </c>
      <c r="BG43" s="5">
        <f t="shared" si="104"/>
        <v>3.5045728050240964E-4</v>
      </c>
      <c r="BH43" s="5">
        <f t="shared" si="105"/>
        <v>8.7758475855354302E-5</v>
      </c>
      <c r="BI43" s="5">
        <f t="shared" si="106"/>
        <v>1.7580573754185372E-5</v>
      </c>
      <c r="BJ43" s="8">
        <f t="shared" si="107"/>
        <v>0.22621720905905968</v>
      </c>
      <c r="BK43" s="8">
        <f t="shared" si="108"/>
        <v>0.24313708784724131</v>
      </c>
      <c r="BL43" s="8">
        <f t="shared" si="109"/>
        <v>0.47526996072928429</v>
      </c>
      <c r="BM43" s="8">
        <f t="shared" si="110"/>
        <v>0.49804172585092654</v>
      </c>
      <c r="BN43" s="8">
        <f t="shared" si="111"/>
        <v>0.50016623786202463</v>
      </c>
    </row>
    <row r="44" spans="1:66" x14ac:dyDescent="0.25">
      <c r="A44" t="s">
        <v>69</v>
      </c>
      <c r="B44" t="s">
        <v>79</v>
      </c>
      <c r="C44" t="s">
        <v>351</v>
      </c>
      <c r="D44" t="s">
        <v>494</v>
      </c>
      <c r="E44">
        <f>VLOOKUP(A44,home!$A$2:$E$405,3,FALSE)</f>
        <v>1.3441295550000001</v>
      </c>
      <c r="F44">
        <f>VLOOKUP(B44,home!$B$2:$E$405,3,FALSE)</f>
        <v>0.97</v>
      </c>
      <c r="G44">
        <f>VLOOKUP(C44,away!$B$2:$E$405,4,FALSE)</f>
        <v>0.62</v>
      </c>
      <c r="H44">
        <f>VLOOKUP(A44,away!$A$2:$E$405,3,FALSE)</f>
        <v>1.348178138</v>
      </c>
      <c r="I44">
        <f>VLOOKUP(C44,away!$B$2:$E$405,3,FALSE)</f>
        <v>1.05</v>
      </c>
      <c r="J44">
        <f>VLOOKUP(B44,home!$B$2:$E$405,4,FALSE)</f>
        <v>0.91</v>
      </c>
      <c r="K44" s="3">
        <f t="shared" si="56"/>
        <v>0.80835951437700004</v>
      </c>
      <c r="L44" s="3">
        <f t="shared" si="57"/>
        <v>1.288184210859</v>
      </c>
      <c r="M44" s="5">
        <f t="shared" si="58"/>
        <v>0.12288040358119444</v>
      </c>
      <c r="N44" s="5">
        <f t="shared" si="59"/>
        <v>9.9331543365344124E-2</v>
      </c>
      <c r="O44" s="5">
        <f t="shared" si="60"/>
        <v>0.15829259571727641</v>
      </c>
      <c r="P44" s="5">
        <f t="shared" si="61"/>
        <v>0.12795732580349237</v>
      </c>
      <c r="Q44" s="5">
        <f t="shared" si="62"/>
        <v>4.0147799078563737E-2</v>
      </c>
      <c r="R44" s="5">
        <f t="shared" si="63"/>
        <v>0.10195501124944124</v>
      </c>
      <c r="S44" s="5">
        <f t="shared" si="64"/>
        <v>3.3311001489270048E-2</v>
      </c>
      <c r="T44" s="5">
        <f t="shared" si="65"/>
        <v>5.1717760873745321E-2</v>
      </c>
      <c r="U44" s="5">
        <f t="shared" si="66"/>
        <v>8.2416303381899911E-2</v>
      </c>
      <c r="V44" s="5">
        <f t="shared" si="67"/>
        <v>3.8541419553586361E-3</v>
      </c>
      <c r="W44" s="5">
        <f t="shared" si="68"/>
        <v>1.0817951788817722E-2</v>
      </c>
      <c r="X44" s="5">
        <f t="shared" si="69"/>
        <v>1.3935514688188865E-2</v>
      </c>
      <c r="Y44" s="5">
        <f t="shared" si="70"/>
        <v>8.97575499575929E-3</v>
      </c>
      <c r="Z44" s="5">
        <f t="shared" si="71"/>
        <v>4.3778945236493977E-2</v>
      </c>
      <c r="AA44" s="5">
        <f t="shared" si="72"/>
        <v>3.5389126911309556E-2</v>
      </c>
      <c r="AB44" s="5">
        <f t="shared" si="73"/>
        <v>1.4303568722126103E-2</v>
      </c>
      <c r="AC44" s="5">
        <f t="shared" si="74"/>
        <v>2.5083622138988477E-4</v>
      </c>
      <c r="AD44" s="5">
        <f t="shared" si="75"/>
        <v>2.1861985636406223E-3</v>
      </c>
      <c r="AE44" s="5">
        <f t="shared" si="76"/>
        <v>2.8162264714844741E-3</v>
      </c>
      <c r="AF44" s="5">
        <f t="shared" si="77"/>
        <v>1.8139092373847274E-3</v>
      </c>
      <c r="AG44" s="5">
        <f t="shared" si="78"/>
        <v>7.7888307984343185E-4</v>
      </c>
      <c r="AH44" s="5">
        <f t="shared" si="79"/>
        <v>1.4098836505428099E-2</v>
      </c>
      <c r="AI44" s="5">
        <f t="shared" si="80"/>
        <v>1.139692863080858E-2</v>
      </c>
      <c r="AJ44" s="5">
        <f t="shared" si="81"/>
        <v>4.6064078466948747E-3</v>
      </c>
      <c r="AK44" s="5">
        <f t="shared" si="82"/>
        <v>1.2412112033255574E-3</v>
      </c>
      <c r="AL44" s="5">
        <f t="shared" si="83"/>
        <v>1.0447990458460518E-5</v>
      </c>
      <c r="AM44" s="5">
        <f t="shared" si="84"/>
        <v>3.5344688184724582E-4</v>
      </c>
      <c r="AN44" s="5">
        <f t="shared" si="85"/>
        <v>4.5530469257296861E-4</v>
      </c>
      <c r="AO44" s="5">
        <f t="shared" si="86"/>
        <v>2.9325815805125466E-4</v>
      </c>
      <c r="AP44" s="5">
        <f t="shared" si="87"/>
        <v>1.2592350963573979E-4</v>
      </c>
      <c r="AQ44" s="5">
        <f t="shared" si="88"/>
        <v>4.0553169222177804E-5</v>
      </c>
      <c r="AR44" s="5">
        <f t="shared" si="89"/>
        <v>3.6323797155549905E-3</v>
      </c>
      <c r="AS44" s="5">
        <f t="shared" si="90"/>
        <v>2.9362687028988981E-3</v>
      </c>
      <c r="AT44" s="5">
        <f t="shared" si="91"/>
        <v>1.1867803713778683E-3</v>
      </c>
      <c r="AU44" s="5">
        <f t="shared" si="92"/>
        <v>3.1978173489305656E-4</v>
      </c>
      <c r="AV44" s="5">
        <f t="shared" si="93"/>
        <v>6.4624651981196418E-5</v>
      </c>
      <c r="AW44" s="5">
        <f t="shared" si="94"/>
        <v>3.0221275685834803E-7</v>
      </c>
      <c r="AX44" s="5">
        <f t="shared" si="95"/>
        <v>4.7618691628017401E-5</v>
      </c>
      <c r="AY44" s="5">
        <f t="shared" si="96"/>
        <v>6.1341646696975668E-5</v>
      </c>
      <c r="AZ44" s="5">
        <f t="shared" si="97"/>
        <v>3.9509670371567601E-5</v>
      </c>
      <c r="BA44" s="5">
        <f t="shared" si="98"/>
        <v>1.6965244516299008E-5</v>
      </c>
      <c r="BB44" s="5">
        <f t="shared" si="99"/>
        <v>5.4635900298146558E-6</v>
      </c>
      <c r="BC44" s="5">
        <f t="shared" si="100"/>
        <v>1.4076220822027783E-6</v>
      </c>
      <c r="BD44" s="5">
        <f t="shared" si="101"/>
        <v>7.7986236623707407E-4</v>
      </c>
      <c r="BE44" s="5">
        <f t="shared" si="102"/>
        <v>6.3040916365229935E-4</v>
      </c>
      <c r="BF44" s="5">
        <f t="shared" si="103"/>
        <v>2.5479862269439169E-4</v>
      </c>
      <c r="BG44" s="5">
        <f t="shared" si="104"/>
        <v>6.8656296968388995E-5</v>
      </c>
      <c r="BH44" s="5">
        <f t="shared" si="105"/>
        <v>1.3874742719072503E-5</v>
      </c>
      <c r="BI44" s="5">
        <f t="shared" si="106"/>
        <v>2.243156057299054E-6</v>
      </c>
      <c r="BJ44" s="8">
        <f t="shared" si="107"/>
        <v>0.23396233501942659</v>
      </c>
      <c r="BK44" s="8">
        <f t="shared" si="108"/>
        <v>0.28832549868786084</v>
      </c>
      <c r="BL44" s="8">
        <f t="shared" si="109"/>
        <v>0.43358966969334495</v>
      </c>
      <c r="BM44" s="8">
        <f t="shared" si="110"/>
        <v>0.34903073040787391</v>
      </c>
      <c r="BN44" s="8">
        <f t="shared" si="111"/>
        <v>0.65056467879531232</v>
      </c>
    </row>
    <row r="45" spans="1:66" x14ac:dyDescent="0.25">
      <c r="A45" t="s">
        <v>80</v>
      </c>
      <c r="B45" t="s">
        <v>90</v>
      </c>
      <c r="C45" t="s">
        <v>81</v>
      </c>
      <c r="D45" t="s">
        <v>494</v>
      </c>
      <c r="E45">
        <f>VLOOKUP(A45,home!$A$2:$E$405,3,FALSE)</f>
        <v>1.2158469949999999</v>
      </c>
      <c r="F45">
        <f>VLOOKUP(B45,home!$B$2:$E$405,3,FALSE)</f>
        <v>1.1299999999999999</v>
      </c>
      <c r="G45">
        <f>VLOOKUP(C45,away!$B$2:$E$405,4,FALSE)</f>
        <v>0.87</v>
      </c>
      <c r="H45">
        <f>VLOOKUP(A45,away!$A$2:$E$405,3,FALSE)</f>
        <v>1.021857923</v>
      </c>
      <c r="I45">
        <f>VLOOKUP(C45,away!$B$2:$E$405,3,FALSE)</f>
        <v>0.93</v>
      </c>
      <c r="J45">
        <f>VLOOKUP(B45,home!$B$2:$E$405,4,FALSE)</f>
        <v>0.55000000000000004</v>
      </c>
      <c r="K45" s="3">
        <f t="shared" si="56"/>
        <v>1.1952991807844997</v>
      </c>
      <c r="L45" s="3">
        <f t="shared" si="57"/>
        <v>0.52268032761450012</v>
      </c>
      <c r="M45" s="5">
        <f t="shared" si="58"/>
        <v>0.17942831531426068</v>
      </c>
      <c r="N45" s="5">
        <f t="shared" si="59"/>
        <v>0.21447051830467864</v>
      </c>
      <c r="O45" s="5">
        <f t="shared" si="60"/>
        <v>9.3783650631775572E-2</v>
      </c>
      <c r="P45" s="5">
        <f t="shared" si="61"/>
        <v>0.11209952077114106</v>
      </c>
      <c r="Q45" s="5">
        <f t="shared" si="62"/>
        <v>0.12817821741600477</v>
      </c>
      <c r="R45" s="5">
        <f t="shared" si="63"/>
        <v>2.4509434618550142E-2</v>
      </c>
      <c r="S45" s="5">
        <f t="shared" si="64"/>
        <v>1.7508806420979569E-2</v>
      </c>
      <c r="T45" s="5">
        <f t="shared" si="65"/>
        <v>6.6996232672039982E-2</v>
      </c>
      <c r="U45" s="5">
        <f t="shared" si="66"/>
        <v>2.9296107121044235E-2</v>
      </c>
      <c r="V45" s="5">
        <f t="shared" si="67"/>
        <v>1.2154212026301765E-3</v>
      </c>
      <c r="W45" s="5">
        <f t="shared" si="68"/>
        <v>5.1070439423922635E-2</v>
      </c>
      <c r="X45" s="5">
        <f t="shared" si="69"/>
        <v>2.6693514009512361E-2</v>
      </c>
      <c r="Y45" s="5">
        <f t="shared" si="70"/>
        <v>6.9760873238370854E-3</v>
      </c>
      <c r="Z45" s="5">
        <f t="shared" si="71"/>
        <v>4.27019977202332E-3</v>
      </c>
      <c r="AA45" s="5">
        <f t="shared" si="72"/>
        <v>5.1041662892856313E-3</v>
      </c>
      <c r="AB45" s="5">
        <f t="shared" si="73"/>
        <v>3.0505028920854885E-3</v>
      </c>
      <c r="AC45" s="5">
        <f t="shared" si="74"/>
        <v>4.7459111355729434E-5</v>
      </c>
      <c r="AD45" s="5">
        <f t="shared" si="75"/>
        <v>1.5261113601429802E-2</v>
      </c>
      <c r="AE45" s="5">
        <f t="shared" si="76"/>
        <v>7.9766838569574321E-3</v>
      </c>
      <c r="AF45" s="5">
        <f t="shared" si="77"/>
        <v>2.0846278658159024E-3</v>
      </c>
      <c r="AG45" s="5">
        <f t="shared" si="78"/>
        <v>3.6319799195299072E-4</v>
      </c>
      <c r="AH45" s="5">
        <f t="shared" si="79"/>
        <v>5.5798735395512803E-4</v>
      </c>
      <c r="AI45" s="5">
        <f t="shared" si="80"/>
        <v>6.6696182707067517E-4</v>
      </c>
      <c r="AJ45" s="5">
        <f t="shared" si="81"/>
        <v>3.9860946275605572E-4</v>
      </c>
      <c r="AK45" s="5">
        <f t="shared" si="82"/>
        <v>1.5881918809508756E-4</v>
      </c>
      <c r="AL45" s="5">
        <f t="shared" si="83"/>
        <v>1.1860209755374432E-6</v>
      </c>
      <c r="AM45" s="5">
        <f t="shared" si="84"/>
        <v>3.6483193171296408E-3</v>
      </c>
      <c r="AN45" s="5">
        <f t="shared" si="85"/>
        <v>1.9069047359196298E-3</v>
      </c>
      <c r="AO45" s="5">
        <f t="shared" si="86"/>
        <v>4.9835079605005698E-4</v>
      </c>
      <c r="AP45" s="5">
        <f t="shared" si="87"/>
        <v>8.6826052448796918E-5</v>
      </c>
      <c r="AQ45" s="5">
        <f t="shared" si="88"/>
        <v>1.1345567384852733E-5</v>
      </c>
      <c r="AR45" s="5">
        <f t="shared" si="89"/>
        <v>5.8329802594002892E-5</v>
      </c>
      <c r="AS45" s="5">
        <f t="shared" si="90"/>
        <v>6.9721565255933239E-5</v>
      </c>
      <c r="AT45" s="5">
        <f t="shared" si="91"/>
        <v>4.1669064916715033E-5</v>
      </c>
      <c r="AU45" s="5">
        <f t="shared" si="92"/>
        <v>1.6602333053001862E-5</v>
      </c>
      <c r="AV45" s="5">
        <f t="shared" si="93"/>
        <v>4.9611887743411427E-6</v>
      </c>
      <c r="AW45" s="5">
        <f t="shared" si="94"/>
        <v>2.0582714289208621E-8</v>
      </c>
      <c r="AX45" s="5">
        <f t="shared" si="95"/>
        <v>7.2680551516755452E-4</v>
      </c>
      <c r="AY45" s="5">
        <f t="shared" si="96"/>
        <v>3.7988694477980291E-4</v>
      </c>
      <c r="AZ45" s="5">
        <f t="shared" si="97"/>
        <v>9.927971637698945E-5</v>
      </c>
      <c r="BA45" s="5">
        <f t="shared" si="98"/>
        <v>1.7297184893799836E-5</v>
      </c>
      <c r="BB45" s="5">
        <f t="shared" si="99"/>
        <v>2.2602245667749694E-6</v>
      </c>
      <c r="BC45" s="5">
        <f t="shared" si="100"/>
        <v>2.3627498340885662E-7</v>
      </c>
      <c r="BD45" s="5">
        <f t="shared" si="101"/>
        <v>5.0813067215870905E-6</v>
      </c>
      <c r="BE45" s="5">
        <f t="shared" si="102"/>
        <v>6.0736817616278202E-6</v>
      </c>
      <c r="BF45" s="5">
        <f t="shared" si="103"/>
        <v>3.6299334170097466E-6</v>
      </c>
      <c r="BG45" s="5">
        <f t="shared" si="104"/>
        <v>1.4462854798846757E-6</v>
      </c>
      <c r="BH45" s="5">
        <f t="shared" si="105"/>
        <v>4.3218596232166793E-7</v>
      </c>
      <c r="BI45" s="5">
        <f t="shared" si="106"/>
        <v>1.0331830534192994E-7</v>
      </c>
      <c r="BJ45" s="8">
        <f t="shared" si="107"/>
        <v>0.52744814479585267</v>
      </c>
      <c r="BK45" s="8">
        <f t="shared" si="108"/>
        <v>0.31068059578612256</v>
      </c>
      <c r="BL45" s="8">
        <f t="shared" si="109"/>
        <v>0.15773429005085979</v>
      </c>
      <c r="BM45" s="8">
        <f t="shared" si="110"/>
        <v>0.24728370698638222</v>
      </c>
      <c r="BN45" s="8">
        <f t="shared" si="111"/>
        <v>0.75246965705641089</v>
      </c>
    </row>
    <row r="46" spans="1:66" x14ac:dyDescent="0.25">
      <c r="A46" t="s">
        <v>80</v>
      </c>
      <c r="B46" t="s">
        <v>82</v>
      </c>
      <c r="C46" t="s">
        <v>369</v>
      </c>
      <c r="D46" t="s">
        <v>494</v>
      </c>
      <c r="E46">
        <f>VLOOKUP(A46,home!$A$2:$E$405,3,FALSE)</f>
        <v>1.2158469949999999</v>
      </c>
      <c r="F46">
        <f>VLOOKUP(B46,home!$B$2:$E$405,3,FALSE)</f>
        <v>0.49</v>
      </c>
      <c r="G46">
        <f>VLOOKUP(C46,away!$B$2:$E$405,4,FALSE)</f>
        <v>1.37</v>
      </c>
      <c r="H46">
        <f>VLOOKUP(A46,away!$A$2:$E$405,3,FALSE)</f>
        <v>1.021857923</v>
      </c>
      <c r="I46">
        <f>VLOOKUP(C46,away!$B$2:$E$405,3,FALSE)</f>
        <v>0.66</v>
      </c>
      <c r="J46">
        <f>VLOOKUP(B46,home!$B$2:$E$405,4,FALSE)</f>
        <v>1.57</v>
      </c>
      <c r="K46" s="3">
        <f t="shared" si="56"/>
        <v>0.8161980877435</v>
      </c>
      <c r="L46" s="3">
        <f t="shared" si="57"/>
        <v>1.0588491798126001</v>
      </c>
      <c r="M46" s="5">
        <f t="shared" si="58"/>
        <v>0.15334771830174171</v>
      </c>
      <c r="N46" s="5">
        <f t="shared" si="59"/>
        <v>0.1251621144377105</v>
      </c>
      <c r="O46" s="5">
        <f t="shared" si="60"/>
        <v>0.16237210574993283</v>
      </c>
      <c r="P46" s="5">
        <f t="shared" si="61"/>
        <v>0.13252780221598054</v>
      </c>
      <c r="Q46" s="5">
        <f t="shared" si="62"/>
        <v>5.1078539230996207E-2</v>
      </c>
      <c r="R46" s="5">
        <f t="shared" si="63"/>
        <v>8.5963785498880577E-2</v>
      </c>
      <c r="S46" s="5">
        <f t="shared" si="64"/>
        <v>2.8633648016917659E-2</v>
      </c>
      <c r="T46" s="5">
        <f t="shared" si="65"/>
        <v>5.4084469370766046E-2</v>
      </c>
      <c r="U46" s="5">
        <f t="shared" si="66"/>
        <v>7.0163477339378749E-2</v>
      </c>
      <c r="V46" s="5">
        <f t="shared" si="67"/>
        <v>2.7495641083859017E-3</v>
      </c>
      <c r="W46" s="5">
        <f t="shared" si="68"/>
        <v>1.3896735348356818E-2</v>
      </c>
      <c r="X46" s="5">
        <f t="shared" si="69"/>
        <v>1.4714546825680382E-2</v>
      </c>
      <c r="Y46" s="5">
        <f t="shared" si="70"/>
        <v>7.7902429188428856E-3</v>
      </c>
      <c r="Z46" s="5">
        <f t="shared" si="71"/>
        <v>3.0340894589691993E-2</v>
      </c>
      <c r="AA46" s="5">
        <f t="shared" si="72"/>
        <v>2.4764180144533712E-2</v>
      </c>
      <c r="AB46" s="5">
        <f t="shared" si="73"/>
        <v>1.0106238239251981E-2</v>
      </c>
      <c r="AC46" s="5">
        <f t="shared" si="74"/>
        <v>1.4851610296676764E-4</v>
      </c>
      <c r="AD46" s="5">
        <f t="shared" si="75"/>
        <v>2.8356222043015833E-3</v>
      </c>
      <c r="AE46" s="5">
        <f t="shared" si="76"/>
        <v>3.0024962452831283E-3</v>
      </c>
      <c r="AF46" s="5">
        <f t="shared" si="77"/>
        <v>1.589595343354226E-3</v>
      </c>
      <c r="AG46" s="5">
        <f t="shared" si="78"/>
        <v>5.6104724184818347E-4</v>
      </c>
      <c r="AH46" s="5">
        <f t="shared" si="79"/>
        <v>8.0316078377689806E-3</v>
      </c>
      <c r="AI46" s="5">
        <f t="shared" si="80"/>
        <v>6.5553829586927487E-3</v>
      </c>
      <c r="AJ46" s="5">
        <f t="shared" si="81"/>
        <v>2.6752455176556741E-3</v>
      </c>
      <c r="AK46" s="5">
        <f t="shared" si="82"/>
        <v>7.2784342525164373E-4</v>
      </c>
      <c r="AL46" s="5">
        <f t="shared" si="83"/>
        <v>5.1340868811986604E-6</v>
      </c>
      <c r="AM46" s="5">
        <f t="shared" si="84"/>
        <v>4.6288588414279236E-4</v>
      </c>
      <c r="AN46" s="5">
        <f t="shared" si="85"/>
        <v>4.9012633877142586E-4</v>
      </c>
      <c r="AO46" s="5">
        <f t="shared" si="86"/>
        <v>2.5948493590633842E-4</v>
      </c>
      <c r="AP46" s="5">
        <f t="shared" si="87"/>
        <v>9.1585137186050509E-5</v>
      </c>
      <c r="AQ46" s="5">
        <f t="shared" si="88"/>
        <v>2.4243711848118511E-5</v>
      </c>
      <c r="AR46" s="5">
        <f t="shared" si="89"/>
        <v>1.7008522743196272E-3</v>
      </c>
      <c r="AS46" s="5">
        <f t="shared" si="90"/>
        <v>1.3882323738338626E-3</v>
      </c>
      <c r="AT46" s="5">
        <f t="shared" si="91"/>
        <v>5.6653630443340912E-4</v>
      </c>
      <c r="AU46" s="5">
        <f t="shared" si="92"/>
        <v>1.5413528277193931E-4</v>
      </c>
      <c r="AV46" s="5">
        <f t="shared" si="93"/>
        <v>3.1451230763065118E-5</v>
      </c>
      <c r="AW46" s="5">
        <f t="shared" si="94"/>
        <v>1.2325098263359828E-7</v>
      </c>
      <c r="AX46" s="5">
        <f t="shared" si="95"/>
        <v>6.296776224680102E-5</v>
      </c>
      <c r="AY46" s="5">
        <f t="shared" si="96"/>
        <v>6.6673363409660075E-5</v>
      </c>
      <c r="AZ46" s="5">
        <f t="shared" si="97"/>
        <v>3.5298518080832995E-5</v>
      </c>
      <c r="BA46" s="5">
        <f t="shared" si="98"/>
        <v>1.2458602306163417E-5</v>
      </c>
      <c r="BB46" s="5">
        <f t="shared" si="99"/>
        <v>3.2979452083731251E-6</v>
      </c>
      <c r="BC46" s="5">
        <f t="shared" si="100"/>
        <v>6.9840531579055561E-7</v>
      </c>
      <c r="BD46" s="5">
        <f t="shared" si="101"/>
        <v>3.0015767260762206E-4</v>
      </c>
      <c r="BE46" s="5">
        <f t="shared" si="102"/>
        <v>2.4498811840388069E-4</v>
      </c>
      <c r="BF46" s="5">
        <f t="shared" si="103"/>
        <v>9.9979416880562771E-5</v>
      </c>
      <c r="BG46" s="5">
        <f t="shared" si="104"/>
        <v>2.7201002957208516E-5</v>
      </c>
      <c r="BH46" s="5">
        <f t="shared" si="105"/>
        <v>5.5503516495947184E-6</v>
      </c>
      <c r="BI46" s="5">
        <f t="shared" si="106"/>
        <v>9.0603728054063848E-7</v>
      </c>
      <c r="BJ46" s="8">
        <f t="shared" si="107"/>
        <v>0.27622512977156227</v>
      </c>
      <c r="BK46" s="8">
        <f t="shared" si="108"/>
        <v>0.31747905619628342</v>
      </c>
      <c r="BL46" s="8">
        <f t="shared" si="109"/>
        <v>0.37587985677724822</v>
      </c>
      <c r="BM46" s="8">
        <f t="shared" si="110"/>
        <v>0.28940632178711651</v>
      </c>
      <c r="BN46" s="8">
        <f t="shared" si="111"/>
        <v>0.71045206543524242</v>
      </c>
    </row>
    <row r="47" spans="1:66" x14ac:dyDescent="0.25">
      <c r="A47" t="s">
        <v>80</v>
      </c>
      <c r="B47" t="s">
        <v>83</v>
      </c>
      <c r="C47" t="s">
        <v>86</v>
      </c>
      <c r="D47" t="s">
        <v>494</v>
      </c>
      <c r="E47">
        <f>VLOOKUP(A47,home!$A$2:$E$405,3,FALSE)</f>
        <v>1.2158469949999999</v>
      </c>
      <c r="F47">
        <f>VLOOKUP(B47,home!$B$2:$E$405,3,FALSE)</f>
        <v>1.23</v>
      </c>
      <c r="G47">
        <f>VLOOKUP(C47,away!$B$2:$E$405,4,FALSE)</f>
        <v>0.93</v>
      </c>
      <c r="H47">
        <f>VLOOKUP(A47,away!$A$2:$E$405,3,FALSE)</f>
        <v>1.021857923</v>
      </c>
      <c r="I47">
        <f>VLOOKUP(C47,away!$B$2:$E$405,3,FALSE)</f>
        <v>0.36</v>
      </c>
      <c r="J47">
        <f>VLOOKUP(B47,home!$B$2:$E$405,4,FALSE)</f>
        <v>1.05</v>
      </c>
      <c r="K47" s="3">
        <f t="shared" si="56"/>
        <v>1.3908073775804999</v>
      </c>
      <c r="L47" s="3">
        <f t="shared" si="57"/>
        <v>0.38626229489399999</v>
      </c>
      <c r="M47" s="5">
        <f t="shared" si="58"/>
        <v>0.16913303701377985</v>
      </c>
      <c r="N47" s="5">
        <f t="shared" si="59"/>
        <v>0.2352314756713608</v>
      </c>
      <c r="O47" s="5">
        <f t="shared" si="60"/>
        <v>6.5329715019334461E-2</v>
      </c>
      <c r="P47" s="5">
        <f t="shared" si="61"/>
        <v>9.0861049624121948E-2</v>
      </c>
      <c r="Q47" s="5">
        <f t="shared" si="62"/>
        <v>0.16358083590143827</v>
      </c>
      <c r="R47" s="5">
        <f t="shared" si="63"/>
        <v>1.261720282406957E-2</v>
      </c>
      <c r="S47" s="5">
        <f t="shared" si="64"/>
        <v>1.2203012617405621E-2</v>
      </c>
      <c r="T47" s="5">
        <f t="shared" si="65"/>
        <v>6.3185109075968374E-2</v>
      </c>
      <c r="U47" s="5">
        <f t="shared" si="66"/>
        <v>1.7548098772145478E-2</v>
      </c>
      <c r="V47" s="5">
        <f t="shared" si="67"/>
        <v>7.2840656783856167E-4</v>
      </c>
      <c r="W47" s="5">
        <f t="shared" si="68"/>
        <v>7.5836477800835134E-2</v>
      </c>
      <c r="X47" s="5">
        <f t="shared" si="69"/>
        <v>2.9292771952028465E-2</v>
      </c>
      <c r="Y47" s="5">
        <f t="shared" si="70"/>
        <v>5.6573466589985542E-3</v>
      </c>
      <c r="Z47" s="5">
        <f t="shared" si="71"/>
        <v>1.6245165726560564E-3</v>
      </c>
      <c r="AA47" s="5">
        <f t="shared" si="72"/>
        <v>2.2593896342518317E-3</v>
      </c>
      <c r="AB47" s="5">
        <f t="shared" si="73"/>
        <v>1.5711878860731774E-3</v>
      </c>
      <c r="AC47" s="5">
        <f t="shared" si="74"/>
        <v>2.4456999381766146E-5</v>
      </c>
      <c r="AD47" s="5">
        <f t="shared" si="75"/>
        <v>2.6368483203780338E-2</v>
      </c>
      <c r="AE47" s="5">
        <f t="shared" si="76"/>
        <v>1.0185150835166088E-2</v>
      </c>
      <c r="AF47" s="5">
        <f t="shared" si="77"/>
        <v>1.9670698677163962E-3</v>
      </c>
      <c r="AG47" s="5">
        <f t="shared" si="78"/>
        <v>2.5326830710699073E-4</v>
      </c>
      <c r="AH47" s="5">
        <f t="shared" si="79"/>
        <v>1.5687237486186593E-4</v>
      </c>
      <c r="AI47" s="5">
        <f t="shared" si="80"/>
        <v>2.1817925629645689E-4</v>
      </c>
      <c r="AJ47" s="5">
        <f t="shared" si="81"/>
        <v>1.5172265964606951E-4</v>
      </c>
      <c r="AK47" s="5">
        <f t="shared" si="82"/>
        <v>7.0338998127296218E-5</v>
      </c>
      <c r="AL47" s="5">
        <f t="shared" si="83"/>
        <v>5.2554809485333695E-7</v>
      </c>
      <c r="AM47" s="5">
        <f t="shared" si="84"/>
        <v>7.3346961950850323E-3</v>
      </c>
      <c r="AN47" s="5">
        <f t="shared" si="85"/>
        <v>2.8331165846638344E-3</v>
      </c>
      <c r="AO47" s="5">
        <f t="shared" si="86"/>
        <v>5.4716305684725198E-4</v>
      </c>
      <c r="AP47" s="5">
        <f t="shared" si="87"/>
        <v>7.0449486006345224E-5</v>
      </c>
      <c r="AQ47" s="5">
        <f t="shared" si="88"/>
        <v>6.8029950347284105E-6</v>
      </c>
      <c r="AR47" s="5">
        <f t="shared" si="89"/>
        <v>1.2118776703923242E-5</v>
      </c>
      <c r="AS47" s="5">
        <f t="shared" si="90"/>
        <v>1.6854884047067141E-5</v>
      </c>
      <c r="AT47" s="5">
        <f t="shared" si="91"/>
        <v>1.1720948540462428E-5</v>
      </c>
      <c r="AU47" s="5">
        <f t="shared" si="92"/>
        <v>5.4338605674388448E-6</v>
      </c>
      <c r="AV47" s="5">
        <f t="shared" si="93"/>
        <v>1.8893633414844274E-6</v>
      </c>
      <c r="AW47" s="5">
        <f t="shared" si="94"/>
        <v>7.842585597678433E-9</v>
      </c>
      <c r="AX47" s="5">
        <f t="shared" si="95"/>
        <v>1.7001915967393157E-3</v>
      </c>
      <c r="AY47" s="5">
        <f t="shared" si="96"/>
        <v>6.5671990791602236E-4</v>
      </c>
      <c r="AZ47" s="5">
        <f t="shared" si="97"/>
        <v>1.2683306936710952E-4</v>
      </c>
      <c r="BA47" s="5">
        <f t="shared" si="98"/>
        <v>1.6330277480729872E-5</v>
      </c>
      <c r="BB47" s="5">
        <f t="shared" si="99"/>
        <v>1.5769426139906319E-6</v>
      </c>
      <c r="BC47" s="5">
        <f t="shared" si="100"/>
        <v>1.2182269459923303E-7</v>
      </c>
      <c r="BD47" s="5">
        <f t="shared" si="101"/>
        <v>7.801710834942219E-7</v>
      </c>
      <c r="BE47" s="5">
        <f t="shared" si="102"/>
        <v>1.085067698698736E-6</v>
      </c>
      <c r="BF47" s="5">
        <f t="shared" si="103"/>
        <v>7.5456008026224868E-7</v>
      </c>
      <c r="BG47" s="5">
        <f t="shared" si="104"/>
        <v>3.4981590881882312E-7</v>
      </c>
      <c r="BH47" s="5">
        <f t="shared" si="105"/>
        <v>1.2163163669506173E-7</v>
      </c>
      <c r="BI47" s="5">
        <f t="shared" si="106"/>
        <v>3.383323553253655E-8</v>
      </c>
      <c r="BJ47" s="8">
        <f t="shared" si="107"/>
        <v>0.62485199120884838</v>
      </c>
      <c r="BK47" s="8">
        <f t="shared" si="108"/>
        <v>0.27360720827853868</v>
      </c>
      <c r="BL47" s="8">
        <f t="shared" si="109"/>
        <v>9.9973850337650105E-2</v>
      </c>
      <c r="BM47" s="8">
        <f t="shared" si="110"/>
        <v>0.26264753827825787</v>
      </c>
      <c r="BN47" s="8">
        <f t="shared" si="111"/>
        <v>0.73675331605410488</v>
      </c>
    </row>
    <row r="48" spans="1:66" x14ac:dyDescent="0.25">
      <c r="A48" t="s">
        <v>80</v>
      </c>
      <c r="B48" t="s">
        <v>359</v>
      </c>
      <c r="C48" t="s">
        <v>435</v>
      </c>
      <c r="D48" t="s">
        <v>494</v>
      </c>
      <c r="E48">
        <f>VLOOKUP(A48,home!$A$2:$E$405,3,FALSE)</f>
        <v>1.2158469949999999</v>
      </c>
      <c r="F48">
        <f>VLOOKUP(B48,home!$B$2:$E$405,3,FALSE)</f>
        <v>1.59</v>
      </c>
      <c r="G48">
        <f>VLOOKUP(C48,away!$B$2:$E$405,4,FALSE)</f>
        <v>1.75</v>
      </c>
      <c r="H48">
        <f>VLOOKUP(A48,away!$A$2:$E$405,3,FALSE)</f>
        <v>1.021857923</v>
      </c>
      <c r="I48">
        <f>VLOOKUP(C48,away!$B$2:$E$405,3,FALSE)</f>
        <v>0.71</v>
      </c>
      <c r="J48">
        <f>VLOOKUP(B48,home!$B$2:$E$405,4,FALSE)</f>
        <v>1.1100000000000001</v>
      </c>
      <c r="K48" s="3">
        <f t="shared" si="56"/>
        <v>3.3830942635875001</v>
      </c>
      <c r="L48" s="3">
        <f t="shared" si="57"/>
        <v>0.80532622911630003</v>
      </c>
      <c r="M48" s="5">
        <f t="shared" si="58"/>
        <v>1.5170227444269506E-2</v>
      </c>
      <c r="N48" s="5">
        <f t="shared" si="59"/>
        <v>5.1322309444025827E-2</v>
      </c>
      <c r="O48" s="5">
        <f t="shared" si="60"/>
        <v>1.2216982062530166E-2</v>
      </c>
      <c r="P48" s="5">
        <f t="shared" si="61"/>
        <v>4.1331201934097193E-2</v>
      </c>
      <c r="Q48" s="5">
        <f t="shared" si="62"/>
        <v>8.6814105337073177E-2</v>
      </c>
      <c r="R48" s="5">
        <f t="shared" si="63"/>
        <v>4.919328047799449E-3</v>
      </c>
      <c r="S48" s="5">
        <f t="shared" si="64"/>
        <v>2.8151658562680468E-2</v>
      </c>
      <c r="T48" s="5">
        <f t="shared" si="65"/>
        <v>6.9913676085210402E-2</v>
      </c>
      <c r="U48" s="5">
        <f t="shared" si="66"/>
        <v>1.6642550499215408E-2</v>
      </c>
      <c r="V48" s="5">
        <f t="shared" si="67"/>
        <v>8.5221155795556225E-3</v>
      </c>
      <c r="W48" s="5">
        <f t="shared" si="68"/>
        <v>9.7900100588111091E-2</v>
      </c>
      <c r="X48" s="5">
        <f t="shared" si="69"/>
        <v>7.8841518836729962E-2</v>
      </c>
      <c r="Y48" s="5">
        <f t="shared" si="70"/>
        <v>3.174657153129274E-2</v>
      </c>
      <c r="Z48" s="5">
        <f t="shared" si="71"/>
        <v>1.3205546355067933E-3</v>
      </c>
      <c r="AA48" s="5">
        <f t="shared" si="72"/>
        <v>4.4675608121369139E-3</v>
      </c>
      <c r="AB48" s="5">
        <f t="shared" si="73"/>
        <v>7.5570896778843532E-3</v>
      </c>
      <c r="AC48" s="5">
        <f t="shared" si="74"/>
        <v>1.4511535885763135E-3</v>
      </c>
      <c r="AD48" s="5">
        <f t="shared" si="75"/>
        <v>8.2801317176069478E-2</v>
      </c>
      <c r="AE48" s="5">
        <f t="shared" si="76"/>
        <v>6.6682072527266753E-2</v>
      </c>
      <c r="AF48" s="5">
        <f t="shared" si="77"/>
        <v>2.685041100902168E-2</v>
      </c>
      <c r="AG48" s="5">
        <f t="shared" si="78"/>
        <v>7.2077800827060725E-3</v>
      </c>
      <c r="AH48" s="5">
        <f t="shared" si="79"/>
        <v>2.6586932123868394E-4</v>
      </c>
      <c r="AI48" s="5">
        <f t="shared" si="80"/>
        <v>8.9946097554649378E-4</v>
      </c>
      <c r="AJ48" s="5">
        <f t="shared" si="81"/>
        <v>1.52148063334608E-3</v>
      </c>
      <c r="AK48" s="5">
        <f t="shared" si="82"/>
        <v>1.7157708009442E-3</v>
      </c>
      <c r="AL48" s="5">
        <f t="shared" si="83"/>
        <v>1.5814640150169627E-4</v>
      </c>
      <c r="AM48" s="5">
        <f t="shared" si="84"/>
        <v>5.6024932231169958E-2</v>
      </c>
      <c r="AN48" s="5">
        <f t="shared" si="85"/>
        <v>4.5118347410224358E-2</v>
      </c>
      <c r="AO48" s="5">
        <f t="shared" si="86"/>
        <v>1.816749429191758E-2</v>
      </c>
      <c r="AP48" s="5">
        <f t="shared" si="87"/>
        <v>4.8769198902006297E-3</v>
      </c>
      <c r="AQ48" s="5">
        <f t="shared" si="88"/>
        <v>9.818778762193882E-4</v>
      </c>
      <c r="AR48" s="5">
        <f t="shared" si="89"/>
        <v>4.2822307582171922E-5</v>
      </c>
      <c r="AS48" s="5">
        <f t="shared" si="90"/>
        <v>1.4487190313482534E-4</v>
      </c>
      <c r="AT48" s="5">
        <f t="shared" si="91"/>
        <v>2.4505765222521575E-4</v>
      </c>
      <c r="AU48" s="5">
        <f t="shared" si="92"/>
        <v>2.7635104583044939E-4</v>
      </c>
      <c r="AV48" s="5">
        <f t="shared" si="93"/>
        <v>2.3373040947134992E-4</v>
      </c>
      <c r="AW48" s="5">
        <f t="shared" si="94"/>
        <v>1.19685835657558E-5</v>
      </c>
      <c r="AX48" s="5">
        <f t="shared" si="95"/>
        <v>3.1589604474858257E-2</v>
      </c>
      <c r="AY48" s="5">
        <f t="shared" si="96"/>
        <v>2.5439937051012995E-2</v>
      </c>
      <c r="AZ48" s="5">
        <f t="shared" si="97"/>
        <v>1.0243724287124171E-2</v>
      </c>
      <c r="BA48" s="5">
        <f t="shared" si="98"/>
        <v>2.7498466174189226E-3</v>
      </c>
      <c r="BB48" s="5">
        <f t="shared" si="99"/>
        <v>5.5363090176354832E-4</v>
      </c>
      <c r="BC48" s="5">
        <f t="shared" si="100"/>
        <v>8.9170697287899053E-5</v>
      </c>
      <c r="BD48" s="5">
        <f t="shared" si="101"/>
        <v>5.7476545812014739E-6</v>
      </c>
      <c r="BE48" s="5">
        <f t="shared" si="102"/>
        <v>1.9444857242745121E-5</v>
      </c>
      <c r="BF48" s="5">
        <f t="shared" si="103"/>
        <v>3.2891892497104434E-5</v>
      </c>
      <c r="BG48" s="5">
        <f t="shared" si="104"/>
        <v>3.7092124275163589E-5</v>
      </c>
      <c r="BH48" s="5">
        <f t="shared" si="105"/>
        <v>3.1371538214895152E-5</v>
      </c>
      <c r="BI48" s="5">
        <f t="shared" si="106"/>
        <v>2.1226574194945564E-5</v>
      </c>
      <c r="BJ48" s="8">
        <f t="shared" si="107"/>
        <v>0.79591534834670485</v>
      </c>
      <c r="BK48" s="8">
        <f t="shared" si="108"/>
        <v>0.12022444056169379</v>
      </c>
      <c r="BL48" s="8">
        <f t="shared" si="109"/>
        <v>5.1296700789891826E-2</v>
      </c>
      <c r="BM48" s="8">
        <f t="shared" si="110"/>
        <v>0.73155492159655477</v>
      </c>
      <c r="BN48" s="8">
        <f t="shared" si="111"/>
        <v>0.21177415426979532</v>
      </c>
    </row>
    <row r="49" spans="1:66" x14ac:dyDescent="0.25">
      <c r="A49" t="s">
        <v>80</v>
      </c>
      <c r="B49" t="s">
        <v>89</v>
      </c>
      <c r="C49" t="s">
        <v>94</v>
      </c>
      <c r="D49" t="s">
        <v>494</v>
      </c>
      <c r="E49">
        <f>VLOOKUP(A49,home!$A$2:$E$405,3,FALSE)</f>
        <v>1.2158469949999999</v>
      </c>
      <c r="F49">
        <f>VLOOKUP(B49,home!$B$2:$E$405,3,FALSE)</f>
        <v>1.39</v>
      </c>
      <c r="G49">
        <f>VLOOKUP(C49,away!$B$2:$E$405,4,FALSE)</f>
        <v>0.77</v>
      </c>
      <c r="H49">
        <f>VLOOKUP(A49,away!$A$2:$E$405,3,FALSE)</f>
        <v>1.021857923</v>
      </c>
      <c r="I49">
        <f>VLOOKUP(C49,away!$B$2:$E$405,3,FALSE)</f>
        <v>0.82</v>
      </c>
      <c r="J49">
        <f>VLOOKUP(B49,home!$B$2:$E$405,4,FALSE)</f>
        <v>1.1599999999999999</v>
      </c>
      <c r="K49" s="3">
        <f t="shared" si="56"/>
        <v>1.3013210387484999</v>
      </c>
      <c r="L49" s="3">
        <f t="shared" si="57"/>
        <v>0.97199125635759998</v>
      </c>
      <c r="M49" s="5">
        <f t="shared" si="58"/>
        <v>0.10297054576380001</v>
      </c>
      <c r="N49" s="5">
        <f t="shared" si="59"/>
        <v>0.13399773757384817</v>
      </c>
      <c r="O49" s="5">
        <f t="shared" si="60"/>
        <v>0.10008647014478371</v>
      </c>
      <c r="P49" s="5">
        <f t="shared" si="61"/>
        <v>0.13024462929348066</v>
      </c>
      <c r="Q49" s="5">
        <f t="shared" si="62"/>
        <v>8.7187037524774524E-2</v>
      </c>
      <c r="R49" s="5">
        <f t="shared" si="63"/>
        <v>4.8641586930212866E-2</v>
      </c>
      <c r="S49" s="5">
        <f t="shared" si="64"/>
        <v>4.1185718046761813E-2</v>
      </c>
      <c r="T49" s="5">
        <f t="shared" si="65"/>
        <v>8.47450381418028E-2</v>
      </c>
      <c r="U49" s="5">
        <f t="shared" si="66"/>
        <v>6.3298320430400068E-2</v>
      </c>
      <c r="V49" s="5">
        <f t="shared" si="67"/>
        <v>5.7882988009352945E-3</v>
      </c>
      <c r="W49" s="5">
        <f t="shared" si="68"/>
        <v>3.7819442079047992E-2</v>
      </c>
      <c r="X49" s="5">
        <f t="shared" si="69"/>
        <v>3.6760167021157343E-2</v>
      </c>
      <c r="Y49" s="5">
        <f t="shared" si="70"/>
        <v>1.7865280463404968E-2</v>
      </c>
      <c r="Z49" s="5">
        <f t="shared" si="71"/>
        <v>1.575973239717501E-2</v>
      </c>
      <c r="AA49" s="5">
        <f t="shared" si="72"/>
        <v>2.050847133349017E-2</v>
      </c>
      <c r="AB49" s="5">
        <f t="shared" si="73"/>
        <v>1.3344052609420634E-2</v>
      </c>
      <c r="AC49" s="5">
        <f t="shared" si="74"/>
        <v>4.5759131044197191E-4</v>
      </c>
      <c r="AD49" s="5">
        <f t="shared" si="75"/>
        <v>1.2303808912798876E-2</v>
      </c>
      <c r="AE49" s="5">
        <f t="shared" si="76"/>
        <v>1.1959194683135214E-2</v>
      </c>
      <c r="AF49" s="5">
        <f t="shared" si="77"/>
        <v>5.812116332542863E-3</v>
      </c>
      <c r="AG49" s="5">
        <f t="shared" si="78"/>
        <v>1.8831087520549551E-3</v>
      </c>
      <c r="AH49" s="5">
        <f t="shared" si="79"/>
        <v>3.8295805231474264E-3</v>
      </c>
      <c r="AI49" s="5">
        <f t="shared" si="80"/>
        <v>4.9835137043532322E-3</v>
      </c>
      <c r="AJ49" s="5">
        <f t="shared" si="81"/>
        <v>3.2425756151831676E-3</v>
      </c>
      <c r="AK49" s="5">
        <f t="shared" si="82"/>
        <v>1.4065439559235713E-3</v>
      </c>
      <c r="AL49" s="5">
        <f t="shared" si="83"/>
        <v>2.3151789729518941E-5</v>
      </c>
      <c r="AM49" s="5">
        <f t="shared" si="84"/>
        <v>3.2022410789932943E-3</v>
      </c>
      <c r="AN49" s="5">
        <f t="shared" si="85"/>
        <v>3.1125503295306085E-3</v>
      </c>
      <c r="AO49" s="5">
        <f t="shared" si="86"/>
        <v>1.5126858526383589E-3</v>
      </c>
      <c r="AP49" s="5">
        <f t="shared" si="87"/>
        <v>4.9010580746010877E-4</v>
      </c>
      <c r="AQ49" s="5">
        <f t="shared" si="88"/>
        <v>1.1909463988532674E-4</v>
      </c>
      <c r="AR49" s="5">
        <f t="shared" si="89"/>
        <v>7.4446375680333257E-4</v>
      </c>
      <c r="AS49" s="5">
        <f t="shared" si="90"/>
        <v>9.6878634931392329E-4</v>
      </c>
      <c r="AT49" s="5">
        <f t="shared" si="91"/>
        <v>6.3035102920728104E-4</v>
      </c>
      <c r="AU49" s="5">
        <f t="shared" si="92"/>
        <v>2.7342968536806823E-4</v>
      </c>
      <c r="AV49" s="5">
        <f t="shared" si="93"/>
        <v>8.8954950546962596E-5</v>
      </c>
      <c r="AW49" s="5">
        <f t="shared" si="94"/>
        <v>8.1344628117644763E-7</v>
      </c>
      <c r="AX49" s="5">
        <f t="shared" si="95"/>
        <v>6.9452394787311122E-4</v>
      </c>
      <c r="AY49" s="5">
        <f t="shared" si="96"/>
        <v>6.7507120466362563E-4</v>
      </c>
      <c r="AZ49" s="5">
        <f t="shared" si="97"/>
        <v>3.2808165417591795E-4</v>
      </c>
      <c r="BA49" s="5">
        <f t="shared" si="98"/>
        <v>1.0629749974344341E-4</v>
      </c>
      <c r="BB49" s="5">
        <f t="shared" si="99"/>
        <v>2.5830060080825299E-5</v>
      </c>
      <c r="BC49" s="5">
        <f t="shared" si="100"/>
        <v>5.0213185099507358E-6</v>
      </c>
      <c r="BD49" s="5">
        <f t="shared" si="101"/>
        <v>1.2060204371466162E-4</v>
      </c>
      <c r="BE49" s="5">
        <f t="shared" si="102"/>
        <v>1.5694197680195544E-4</v>
      </c>
      <c r="BF49" s="5">
        <f t="shared" si="103"/>
        <v>1.0211594813758185E-4</v>
      </c>
      <c r="BG49" s="5">
        <f t="shared" si="104"/>
        <v>4.4295210567728634E-5</v>
      </c>
      <c r="BH49" s="5">
        <f t="shared" si="105"/>
        <v>1.4410572356895051E-5</v>
      </c>
      <c r="BI49" s="5">
        <f t="shared" si="106"/>
        <v>3.7505561976870144E-6</v>
      </c>
      <c r="BJ49" s="8">
        <f t="shared" si="107"/>
        <v>0.44060443487812234</v>
      </c>
      <c r="BK49" s="8">
        <f t="shared" si="108"/>
        <v>0.2813450062098129</v>
      </c>
      <c r="BL49" s="8">
        <f t="shared" si="109"/>
        <v>0.26248921732593083</v>
      </c>
      <c r="BM49" s="8">
        <f t="shared" si="110"/>
        <v>0.39639612582175859</v>
      </c>
      <c r="BN49" s="8">
        <f t="shared" si="111"/>
        <v>0.60312800723089999</v>
      </c>
    </row>
    <row r="50" spans="1:66" x14ac:dyDescent="0.25">
      <c r="A50" t="s">
        <v>80</v>
      </c>
      <c r="B50" t="s">
        <v>91</v>
      </c>
      <c r="C50" t="s">
        <v>87</v>
      </c>
      <c r="D50" t="s">
        <v>494</v>
      </c>
      <c r="E50">
        <f>VLOOKUP(A50,home!$A$2:$E$405,3,FALSE)</f>
        <v>1.2158469949999999</v>
      </c>
      <c r="F50">
        <f>VLOOKUP(B50,home!$B$2:$E$405,3,FALSE)</f>
        <v>0.49</v>
      </c>
      <c r="G50">
        <f>VLOOKUP(C50,away!$B$2:$E$405,4,FALSE)</f>
        <v>1.43</v>
      </c>
      <c r="H50">
        <f>VLOOKUP(A50,away!$A$2:$E$405,3,FALSE)</f>
        <v>1.021857923</v>
      </c>
      <c r="I50">
        <f>VLOOKUP(C50,away!$B$2:$E$405,3,FALSE)</f>
        <v>0.82</v>
      </c>
      <c r="J50">
        <f>VLOOKUP(B50,home!$B$2:$E$405,4,FALSE)</f>
        <v>1.04</v>
      </c>
      <c r="K50" s="3">
        <f t="shared" si="56"/>
        <v>0.85194398939649985</v>
      </c>
      <c r="L50" s="3">
        <f t="shared" si="57"/>
        <v>0.87144043673440008</v>
      </c>
      <c r="M50" s="5">
        <f t="shared" si="58"/>
        <v>0.17846113614765427</v>
      </c>
      <c r="N50" s="5">
        <f t="shared" si="59"/>
        <v>0.15203889228186449</v>
      </c>
      <c r="O50" s="5">
        <f t="shared" si="60"/>
        <v>0.15551825042462905</v>
      </c>
      <c r="P50" s="5">
        <f t="shared" si="61"/>
        <v>0.1324928386907224</v>
      </c>
      <c r="Q50" s="5">
        <f t="shared" si="62"/>
        <v>6.4764310217018159E-2</v>
      </c>
      <c r="R50" s="5">
        <f t="shared" si="63"/>
        <v>6.7762446035104271E-2</v>
      </c>
      <c r="S50" s="5">
        <f t="shared" si="64"/>
        <v>2.459128172562141E-2</v>
      </c>
      <c r="T50" s="5">
        <f t="shared" si="65"/>
        <v>5.643823878032047E-2</v>
      </c>
      <c r="U50" s="5">
        <f t="shared" si="66"/>
        <v>5.7729808606411769E-2</v>
      </c>
      <c r="V50" s="5">
        <f t="shared" si="67"/>
        <v>2.0285578966959326E-3</v>
      </c>
      <c r="W50" s="5">
        <f t="shared" si="68"/>
        <v>1.8391854938932986E-2</v>
      </c>
      <c r="X50" s="5">
        <f t="shared" si="69"/>
        <v>1.6027406100339491E-2</v>
      </c>
      <c r="Y50" s="5">
        <f t="shared" si="70"/>
        <v>6.9834648858997164E-3</v>
      </c>
      <c r="Z50" s="5">
        <f t="shared" si="71"/>
        <v>1.9683645189007497E-2</v>
      </c>
      <c r="AA50" s="5">
        <f t="shared" si="72"/>
        <v>1.6769363208188268E-2</v>
      </c>
      <c r="AB50" s="5">
        <f t="shared" si="73"/>
        <v>7.1432790956113979E-3</v>
      </c>
      <c r="AC50" s="5">
        <f t="shared" si="74"/>
        <v>9.4127424597697891E-5</v>
      </c>
      <c r="AD50" s="5">
        <f t="shared" si="75"/>
        <v>3.9172075672690709E-3</v>
      </c>
      <c r="AE50" s="5">
        <f t="shared" si="76"/>
        <v>3.4136130732002556E-3</v>
      </c>
      <c r="AF50" s="5">
        <f t="shared" si="77"/>
        <v>1.487380233675944E-3</v>
      </c>
      <c r="AG50" s="5">
        <f t="shared" si="78"/>
        <v>4.3205442680822631E-4</v>
      </c>
      <c r="AH50" s="5">
        <f t="shared" si="79"/>
        <v>4.2882810900084162E-3</v>
      </c>
      <c r="AI50" s="5">
        <f t="shared" si="80"/>
        <v>3.6533752994753407E-3</v>
      </c>
      <c r="AJ50" s="5">
        <f t="shared" si="81"/>
        <v>1.5562355636988268E-3</v>
      </c>
      <c r="AK50" s="5">
        <f t="shared" si="82"/>
        <v>4.4194184485942981E-4</v>
      </c>
      <c r="AL50" s="5">
        <f t="shared" si="83"/>
        <v>2.7952774374982268E-6</v>
      </c>
      <c r="AM50" s="5">
        <f t="shared" si="84"/>
        <v>6.6744828843067427E-4</v>
      </c>
      <c r="AN50" s="5">
        <f t="shared" si="85"/>
        <v>5.8164142796765462E-4</v>
      </c>
      <c r="AO50" s="5">
        <f t="shared" si="86"/>
        <v>2.5343293000547649E-4</v>
      </c>
      <c r="AP50" s="5">
        <f t="shared" si="87"/>
        <v>7.3617234402283699E-5</v>
      </c>
      <c r="AQ50" s="5">
        <f t="shared" si="88"/>
        <v>1.6038258724676203E-5</v>
      </c>
      <c r="AR50" s="5">
        <f t="shared" si="89"/>
        <v>7.4739630918336077E-4</v>
      </c>
      <c r="AS50" s="5">
        <f t="shared" si="90"/>
        <v>6.3673979330589221E-4</v>
      </c>
      <c r="AT50" s="5">
        <f t="shared" si="91"/>
        <v>2.7123331985826223E-4</v>
      </c>
      <c r="AU50" s="5">
        <f t="shared" si="92"/>
        <v>7.7025198859101619E-5</v>
      </c>
      <c r="AV50" s="5">
        <f t="shared" si="93"/>
        <v>1.6405288800020434E-5</v>
      </c>
      <c r="AW50" s="5">
        <f t="shared" si="94"/>
        <v>5.7646264462346823E-8</v>
      </c>
      <c r="AX50" s="5">
        <f t="shared" si="95"/>
        <v>9.4771426260249026E-5</v>
      </c>
      <c r="AY50" s="5">
        <f t="shared" si="96"/>
        <v>8.2587653090173386E-5</v>
      </c>
      <c r="AZ50" s="5">
        <f t="shared" si="97"/>
        <v>3.598511023888491E-5</v>
      </c>
      <c r="BA50" s="5">
        <f t="shared" si="98"/>
        <v>1.0452960060836468E-5</v>
      </c>
      <c r="BB50" s="5">
        <f t="shared" si="99"/>
        <v>2.2772830201456427E-6</v>
      </c>
      <c r="BC50" s="5">
        <f t="shared" si="100"/>
        <v>3.9690330192871061E-7</v>
      </c>
      <c r="BD50" s="5">
        <f t="shared" si="101"/>
        <v>1.0855189434807108E-4</v>
      </c>
      <c r="BE50" s="5">
        <f t="shared" si="102"/>
        <v>9.2480133927443038E-5</v>
      </c>
      <c r="BF50" s="5">
        <f t="shared" si="103"/>
        <v>3.9393947119034195E-5</v>
      </c>
      <c r="BG50" s="5">
        <f t="shared" si="104"/>
        <v>1.1187145488888252E-5</v>
      </c>
      <c r="BH50" s="5">
        <f t="shared" si="105"/>
        <v>2.3827053394406279E-6</v>
      </c>
      <c r="BI50" s="5">
        <f t="shared" si="106"/>
        <v>4.0598629848787813E-7</v>
      </c>
      <c r="BJ50" s="8">
        <f t="shared" si="107"/>
        <v>0.32571307198083177</v>
      </c>
      <c r="BK50" s="8">
        <f t="shared" si="108"/>
        <v>0.33775332481581938</v>
      </c>
      <c r="BL50" s="8">
        <f t="shared" si="109"/>
        <v>0.31686618289051471</v>
      </c>
      <c r="BM50" s="8">
        <f t="shared" si="110"/>
        <v>0.24889582107235506</v>
      </c>
      <c r="BN50" s="8">
        <f t="shared" si="111"/>
        <v>0.75103787379699261</v>
      </c>
    </row>
    <row r="51" spans="1:66" x14ac:dyDescent="0.25">
      <c r="A51" t="s">
        <v>80</v>
      </c>
      <c r="B51" t="s">
        <v>96</v>
      </c>
      <c r="C51" t="s">
        <v>84</v>
      </c>
      <c r="D51" t="s">
        <v>494</v>
      </c>
      <c r="E51">
        <f>VLOOKUP(A51,home!$A$2:$E$405,3,FALSE)</f>
        <v>1.2158469949999999</v>
      </c>
      <c r="F51">
        <f>VLOOKUP(B51,home!$B$2:$E$405,3,FALSE)</f>
        <v>1.23</v>
      </c>
      <c r="G51">
        <f>VLOOKUP(C51,away!$B$2:$E$405,4,FALSE)</f>
        <v>0.77</v>
      </c>
      <c r="H51">
        <f>VLOOKUP(A51,away!$A$2:$E$405,3,FALSE)</f>
        <v>1.021857923</v>
      </c>
      <c r="I51">
        <f>VLOOKUP(C51,away!$B$2:$E$405,3,FALSE)</f>
        <v>0.82</v>
      </c>
      <c r="J51">
        <f>VLOOKUP(B51,home!$B$2:$E$405,4,FALSE)</f>
        <v>1.04</v>
      </c>
      <c r="K51" s="3">
        <f t="shared" si="56"/>
        <v>1.1515286889644998</v>
      </c>
      <c r="L51" s="3">
        <f t="shared" si="57"/>
        <v>0.87144043673440008</v>
      </c>
      <c r="M51" s="5">
        <f t="shared" si="58"/>
        <v>0.13226217847725755</v>
      </c>
      <c r="N51" s="5">
        <f t="shared" si="59"/>
        <v>0.15230369298150506</v>
      </c>
      <c r="O51" s="5">
        <f t="shared" si="60"/>
        <v>0.11525861057566447</v>
      </c>
      <c r="P51" s="5">
        <f t="shared" si="61"/>
        <v>0.13272359672806475</v>
      </c>
      <c r="Q51" s="5">
        <f t="shared" si="62"/>
        <v>8.7691035951722132E-2</v>
      </c>
      <c r="R51" s="5">
        <f t="shared" si="63"/>
        <v>5.0220506968728588E-2</v>
      </c>
      <c r="S51" s="5">
        <f t="shared" si="64"/>
        <v>3.3296656177984683E-2</v>
      </c>
      <c r="T51" s="5">
        <f t="shared" si="65"/>
        <v>7.6417514667460704E-2</v>
      </c>
      <c r="U51" s="5">
        <f t="shared" si="66"/>
        <v>5.7830354548832563E-2</v>
      </c>
      <c r="V51" s="5">
        <f t="shared" si="67"/>
        <v>3.7125352234637968E-3</v>
      </c>
      <c r="W51" s="5">
        <f t="shared" si="68"/>
        <v>3.3659581221141793E-2</v>
      </c>
      <c r="X51" s="5">
        <f t="shared" si="69"/>
        <v>2.9332320159648814E-2</v>
      </c>
      <c r="Y51" s="5">
        <f t="shared" si="70"/>
        <v>1.2780684945178804E-2</v>
      </c>
      <c r="Z51" s="5">
        <f t="shared" si="71"/>
        <v>1.4588060175283944E-2</v>
      </c>
      <c r="AA51" s="5">
        <f t="shared" si="72"/>
        <v>1.6798569808179953E-2</v>
      </c>
      <c r="AB51" s="5">
        <f t="shared" si="73"/>
        <v>9.672017533846047E-3</v>
      </c>
      <c r="AC51" s="5">
        <f t="shared" si="74"/>
        <v>2.3284293812803381E-4</v>
      </c>
      <c r="AD51" s="5">
        <f t="shared" si="75"/>
        <v>9.6899933586688785E-3</v>
      </c>
      <c r="AE51" s="5">
        <f t="shared" si="76"/>
        <v>8.4442520444318429E-3</v>
      </c>
      <c r="AF51" s="5">
        <f t="shared" si="77"/>
        <v>3.6793313447475171E-3</v>
      </c>
      <c r="AG51" s="5">
        <f t="shared" si="78"/>
        <v>1.0687727046524481E-3</v>
      </c>
      <c r="AH51" s="5">
        <f t="shared" si="79"/>
        <v>3.1781563825642868E-3</v>
      </c>
      <c r="AI51" s="5">
        <f t="shared" si="80"/>
        <v>3.6597382525384108E-3</v>
      </c>
      <c r="AJ51" s="5">
        <f t="shared" si="81"/>
        <v>2.107146795949393E-3</v>
      </c>
      <c r="AK51" s="5">
        <f t="shared" si="82"/>
        <v>8.0881332913178359E-4</v>
      </c>
      <c r="AL51" s="5">
        <f t="shared" si="83"/>
        <v>9.3462099526500072E-6</v>
      </c>
      <c r="AM51" s="5">
        <f t="shared" si="84"/>
        <v>2.2316610696765365E-3</v>
      </c>
      <c r="AN51" s="5">
        <f t="shared" si="85"/>
        <v>1.9447596972020792E-3</v>
      </c>
      <c r="AO51" s="5">
        <f t="shared" si="86"/>
        <v>8.4737111993661964E-4</v>
      </c>
      <c r="AP51" s="5">
        <f t="shared" si="87"/>
        <v>2.4614448627789524E-4</v>
      </c>
      <c r="AQ51" s="5">
        <f t="shared" si="88"/>
        <v>5.3625064655443382E-5</v>
      </c>
      <c r="AR51" s="5">
        <f t="shared" si="89"/>
        <v>5.5391479720640871E-4</v>
      </c>
      <c r="AS51" s="5">
        <f t="shared" si="90"/>
        <v>6.3784878022513265E-4</v>
      </c>
      <c r="AT51" s="5">
        <f t="shared" si="91"/>
        <v>3.6725058482512627E-4</v>
      </c>
      <c r="AU51" s="5">
        <f t="shared" si="92"/>
        <v>1.4096652815504115E-4</v>
      </c>
      <c r="AV51" s="5">
        <f t="shared" si="93"/>
        <v>4.0581750338562947E-5</v>
      </c>
      <c r="AW51" s="5">
        <f t="shared" si="94"/>
        <v>2.6052265931468387E-7</v>
      </c>
      <c r="AX51" s="5">
        <f t="shared" si="95"/>
        <v>4.2830362429628957E-4</v>
      </c>
      <c r="AY51" s="5">
        <f t="shared" si="96"/>
        <v>3.7324109741168496E-4</v>
      </c>
      <c r="AZ51" s="5">
        <f t="shared" si="97"/>
        <v>1.6262869246783275E-4</v>
      </c>
      <c r="BA51" s="5">
        <f t="shared" si="98"/>
        <v>4.7240406263237544E-5</v>
      </c>
      <c r="BB51" s="5">
        <f t="shared" si="99"/>
        <v>1.0291800066386551E-5</v>
      </c>
      <c r="BC51" s="5">
        <f t="shared" si="100"/>
        <v>1.7937381489270051E-6</v>
      </c>
      <c r="BD51" s="5">
        <f t="shared" si="101"/>
        <v>8.0450625465199887E-5</v>
      </c>
      <c r="BE51" s="5">
        <f t="shared" si="102"/>
        <v>9.2641203268315641E-5</v>
      </c>
      <c r="BF51" s="5">
        <f t="shared" si="103"/>
        <v>5.333950167182863E-5</v>
      </c>
      <c r="BG51" s="5">
        <f t="shared" si="104"/>
        <v>2.0473988810060187E-5</v>
      </c>
      <c r="BH51" s="5">
        <f t="shared" si="105"/>
        <v>5.8940963730806116E-6</v>
      </c>
      <c r="BI51" s="5">
        <f t="shared" si="106"/>
        <v>1.3574442138247859E-6</v>
      </c>
      <c r="BJ51" s="8">
        <f t="shared" si="107"/>
        <v>0.42141424017556101</v>
      </c>
      <c r="BK51" s="8">
        <f t="shared" si="108"/>
        <v>0.3026103968522631</v>
      </c>
      <c r="BL51" s="8">
        <f t="shared" si="109"/>
        <v>0.26152863349598804</v>
      </c>
      <c r="BM51" s="8">
        <f t="shared" si="110"/>
        <v>0.32930872844140119</v>
      </c>
      <c r="BN51" s="8">
        <f t="shared" si="111"/>
        <v>0.6704596216829426</v>
      </c>
    </row>
    <row r="52" spans="1:66" x14ac:dyDescent="0.25">
      <c r="A52" t="s">
        <v>80</v>
      </c>
      <c r="B52" t="s">
        <v>93</v>
      </c>
      <c r="C52" t="s">
        <v>97</v>
      </c>
      <c r="D52" t="s">
        <v>494</v>
      </c>
      <c r="E52">
        <f>VLOOKUP(A52,home!$A$2:$E$405,3,FALSE)</f>
        <v>1.2158469949999999</v>
      </c>
      <c r="F52">
        <f>VLOOKUP(B52,home!$B$2:$E$405,3,FALSE)</f>
        <v>0.77</v>
      </c>
      <c r="G52">
        <f>VLOOKUP(C52,away!$B$2:$E$405,4,FALSE)</f>
        <v>0.98</v>
      </c>
      <c r="H52">
        <f>VLOOKUP(A52,away!$A$2:$E$405,3,FALSE)</f>
        <v>1.021857923</v>
      </c>
      <c r="I52">
        <f>VLOOKUP(C52,away!$B$2:$E$405,3,FALSE)</f>
        <v>0.82</v>
      </c>
      <c r="J52">
        <f>VLOOKUP(B52,home!$B$2:$E$405,4,FALSE)</f>
        <v>0.86</v>
      </c>
      <c r="K52" s="3">
        <f t="shared" si="56"/>
        <v>0.91747814242699999</v>
      </c>
      <c r="L52" s="3">
        <f t="shared" si="57"/>
        <v>0.72061420729960002</v>
      </c>
      <c r="M52" s="5">
        <f t="shared" si="58"/>
        <v>0.19435044155540379</v>
      </c>
      <c r="N52" s="5">
        <f t="shared" si="59"/>
        <v>0.17831228209811911</v>
      </c>
      <c r="O52" s="5">
        <f t="shared" si="60"/>
        <v>0.14005168937977455</v>
      </c>
      <c r="P52" s="5">
        <f t="shared" si="61"/>
        <v>0.12849436381591875</v>
      </c>
      <c r="Q52" s="5">
        <f t="shared" si="62"/>
        <v>8.1798810675650743E-2</v>
      </c>
      <c r="R52" s="5">
        <f t="shared" si="63"/>
        <v>5.0461618561688015E-2</v>
      </c>
      <c r="S52" s="5">
        <f t="shared" si="64"/>
        <v>2.1238440983617379E-2</v>
      </c>
      <c r="T52" s="5">
        <f t="shared" si="65"/>
        <v>5.8945385113084121E-2</v>
      </c>
      <c r="U52" s="5">
        <f t="shared" si="66"/>
        <v>4.6297432061837347E-2</v>
      </c>
      <c r="V52" s="5">
        <f t="shared" si="67"/>
        <v>1.5601942443026933E-3</v>
      </c>
      <c r="W52" s="5">
        <f t="shared" si="68"/>
        <v>2.5016206957144637E-2</v>
      </c>
      <c r="X52" s="5">
        <f t="shared" si="69"/>
        <v>1.8027034146065522E-2</v>
      </c>
      <c r="Y52" s="5">
        <f t="shared" si="70"/>
        <v>6.4952684605649137E-3</v>
      </c>
      <c r="Z52" s="5">
        <f t="shared" si="71"/>
        <v>1.2121119752961868E-2</v>
      </c>
      <c r="AA52" s="5">
        <f t="shared" si="72"/>
        <v>1.1120862435082672E-2</v>
      </c>
      <c r="AB52" s="5">
        <f t="shared" si="73"/>
        <v>5.1015741045629262E-3</v>
      </c>
      <c r="AC52" s="5">
        <f t="shared" si="74"/>
        <v>6.4469935483071238E-5</v>
      </c>
      <c r="AD52" s="5">
        <f t="shared" si="75"/>
        <v>5.7379557724026144E-3</v>
      </c>
      <c r="AE52" s="5">
        <f t="shared" si="76"/>
        <v>4.1348524504500736E-3</v>
      </c>
      <c r="AF52" s="5">
        <f t="shared" si="77"/>
        <v>1.4898167104409441E-3</v>
      </c>
      <c r="AG52" s="5">
        <f t="shared" si="78"/>
        <v>3.5786102927203299E-4</v>
      </c>
      <c r="AH52" s="5">
        <f t="shared" si="79"/>
        <v>2.1836627755910344E-3</v>
      </c>
      <c r="AI52" s="5">
        <f t="shared" si="80"/>
        <v>2.0034628670362493E-3</v>
      </c>
      <c r="AJ52" s="5">
        <f t="shared" si="81"/>
        <v>9.1906669483494475E-4</v>
      </c>
      <c r="AK52" s="5">
        <f t="shared" si="82"/>
        <v>2.8107453464789591E-4</v>
      </c>
      <c r="AL52" s="5">
        <f t="shared" si="83"/>
        <v>1.7049661999947717E-6</v>
      </c>
      <c r="AM52" s="5">
        <f t="shared" si="84"/>
        <v>1.0528898006784467E-3</v>
      </c>
      <c r="AN52" s="5">
        <f t="shared" si="85"/>
        <v>7.5872734908973276E-4</v>
      </c>
      <c r="AO52" s="5">
        <f t="shared" si="86"/>
        <v>2.7337485361041234E-4</v>
      </c>
      <c r="AP52" s="5">
        <f t="shared" si="87"/>
        <v>6.5665934476703838E-5</v>
      </c>
      <c r="AQ52" s="5">
        <f t="shared" si="88"/>
        <v>1.1829951329879351E-5</v>
      </c>
      <c r="AR52" s="5">
        <f t="shared" si="89"/>
        <v>3.1471568400843558E-4</v>
      </c>
      <c r="AS52" s="5">
        <f t="shared" si="90"/>
        <v>2.8874476115670219E-4</v>
      </c>
      <c r="AT52" s="5">
        <f t="shared" si="91"/>
        <v>1.3245850355078943E-4</v>
      </c>
      <c r="AU52" s="5">
        <f t="shared" si="92"/>
        <v>4.0509260595479496E-5</v>
      </c>
      <c r="AV52" s="5">
        <f t="shared" si="93"/>
        <v>9.2915902905579493E-6</v>
      </c>
      <c r="AW52" s="5">
        <f t="shared" si="94"/>
        <v>3.1312072929627573E-8</v>
      </c>
      <c r="AX52" s="5">
        <f t="shared" si="95"/>
        <v>1.6100056308446584E-4</v>
      </c>
      <c r="AY52" s="5">
        <f t="shared" si="96"/>
        <v>1.160192931419016E-4</v>
      </c>
      <c r="AZ52" s="5">
        <f t="shared" si="97"/>
        <v>4.1802575479455665E-5</v>
      </c>
      <c r="BA52" s="5">
        <f t="shared" si="98"/>
        <v>1.0041176597403218E-5</v>
      </c>
      <c r="BB52" s="5">
        <f t="shared" si="99"/>
        <v>1.8089536285232532E-6</v>
      </c>
      <c r="BC52" s="5">
        <f t="shared" si="100"/>
        <v>2.6071153701200386E-7</v>
      </c>
      <c r="BD52" s="5">
        <f t="shared" si="101"/>
        <v>3.7798098859415025E-5</v>
      </c>
      <c r="BE52" s="5">
        <f t="shared" si="102"/>
        <v>3.4678929528808202E-5</v>
      </c>
      <c r="BF52" s="5">
        <f t="shared" si="103"/>
        <v>1.5908579922723891E-5</v>
      </c>
      <c r="BG52" s="5">
        <f t="shared" si="104"/>
        <v>4.8652581187173951E-6</v>
      </c>
      <c r="BH52" s="5">
        <f t="shared" si="105"/>
        <v>1.1159419952971791E-6</v>
      </c>
      <c r="BI52" s="5">
        <f t="shared" si="106"/>
        <v>2.0477047778030722E-7</v>
      </c>
      <c r="BJ52" s="8">
        <f t="shared" si="107"/>
        <v>0.38280889457584877</v>
      </c>
      <c r="BK52" s="8">
        <f t="shared" si="108"/>
        <v>0.34582563479406764</v>
      </c>
      <c r="BL52" s="8">
        <f t="shared" si="109"/>
        <v>0.25930073479356025</v>
      </c>
      <c r="BM52" s="8">
        <f t="shared" si="110"/>
        <v>0.22647118984881448</v>
      </c>
      <c r="BN52" s="8">
        <f t="shared" si="111"/>
        <v>0.77346920608655489</v>
      </c>
    </row>
    <row r="53" spans="1:66" x14ac:dyDescent="0.25">
      <c r="A53" t="s">
        <v>80</v>
      </c>
      <c r="B53" t="s">
        <v>92</v>
      </c>
      <c r="C53" t="s">
        <v>98</v>
      </c>
      <c r="D53" t="s">
        <v>494</v>
      </c>
      <c r="E53">
        <f>VLOOKUP(A53,home!$A$2:$E$405,3,FALSE)</f>
        <v>1.2158469949999999</v>
      </c>
      <c r="F53">
        <f>VLOOKUP(B53,home!$B$2:$E$405,3,FALSE)</f>
        <v>1.17</v>
      </c>
      <c r="G53">
        <f>VLOOKUP(C53,away!$B$2:$E$405,4,FALSE)</f>
        <v>0.76</v>
      </c>
      <c r="H53">
        <f>VLOOKUP(A53,away!$A$2:$E$405,3,FALSE)</f>
        <v>1.021857923</v>
      </c>
      <c r="I53">
        <f>VLOOKUP(C53,away!$B$2:$E$405,3,FALSE)</f>
        <v>1.06</v>
      </c>
      <c r="J53">
        <f>VLOOKUP(B53,home!$B$2:$E$405,4,FALSE)</f>
        <v>1.4</v>
      </c>
      <c r="K53" s="3">
        <f t="shared" si="56"/>
        <v>1.081131147954</v>
      </c>
      <c r="L53" s="3">
        <f t="shared" si="57"/>
        <v>1.5164371577320002</v>
      </c>
      <c r="M53" s="5">
        <f t="shared" si="58"/>
        <v>7.44544086251928E-2</v>
      </c>
      <c r="N53" s="5">
        <f t="shared" si="59"/>
        <v>8.0494980267190888E-2</v>
      </c>
      <c r="O53" s="5">
        <f t="shared" si="60"/>
        <v>0.11290543179620428</v>
      </c>
      <c r="P53" s="5">
        <f t="shared" si="61"/>
        <v>0.12206557908807239</v>
      </c>
      <c r="Q53" s="5">
        <f t="shared" si="62"/>
        <v>4.3512815210401325E-2</v>
      </c>
      <c r="R53" s="5">
        <f t="shared" si="63"/>
        <v>8.5606996042770125E-2</v>
      </c>
      <c r="S53" s="5">
        <f t="shared" si="64"/>
        <v>5.0030635771730544E-2</v>
      </c>
      <c r="T53" s="5">
        <f t="shared" si="65"/>
        <v>6.5984449822578728E-2</v>
      </c>
      <c r="U53" s="5">
        <f t="shared" si="66"/>
        <v>9.2552389904613591E-2</v>
      </c>
      <c r="V53" s="5">
        <f t="shared" si="67"/>
        <v>9.1137331785948756E-3</v>
      </c>
      <c r="W53" s="5">
        <f t="shared" si="68"/>
        <v>1.5681019953043822E-2</v>
      </c>
      <c r="X53" s="5">
        <f t="shared" si="69"/>
        <v>2.3779281327932555E-2</v>
      </c>
      <c r="Y53" s="5">
        <f t="shared" si="70"/>
        <v>1.8029892894919835E-2</v>
      </c>
      <c r="Z53" s="5">
        <f t="shared" si="71"/>
        <v>4.3272543253690982E-2</v>
      </c>
      <c r="AA53" s="5">
        <f t="shared" si="72"/>
        <v>4.6783294362752047E-2</v>
      </c>
      <c r="AB53" s="5">
        <f t="shared" si="73"/>
        <v>2.5289438369736007E-2</v>
      </c>
      <c r="AC53" s="5">
        <f t="shared" si="74"/>
        <v>9.3385430312428427E-4</v>
      </c>
      <c r="AD53" s="5">
        <f t="shared" si="75"/>
        <v>4.2383097757309612E-3</v>
      </c>
      <c r="AE53" s="5">
        <f t="shared" si="76"/>
        <v>6.4271304298972095E-3</v>
      </c>
      <c r="AF53" s="5">
        <f t="shared" si="77"/>
        <v>4.8731697007430869E-3</v>
      </c>
      <c r="AG53" s="5">
        <f t="shared" si="78"/>
        <v>2.4632852033801833E-3</v>
      </c>
      <c r="AH53" s="5">
        <f t="shared" si="79"/>
        <v>1.6405023124865546E-2</v>
      </c>
      <c r="AI53" s="5">
        <f t="shared" si="80"/>
        <v>1.7735981483197803E-2</v>
      </c>
      <c r="AJ53" s="5">
        <f t="shared" si="81"/>
        <v>9.587461010510263E-3</v>
      </c>
      <c r="AK53" s="5">
        <f t="shared" si="82"/>
        <v>3.45510090941906E-3</v>
      </c>
      <c r="AL53" s="5">
        <f t="shared" si="83"/>
        <v>6.1240949139005499E-5</v>
      </c>
      <c r="AM53" s="5">
        <f t="shared" si="84"/>
        <v>9.1643374264413502E-4</v>
      </c>
      <c r="AN53" s="5">
        <f t="shared" si="85"/>
        <v>1.3897141799449715E-3</v>
      </c>
      <c r="AO53" s="5">
        <f t="shared" si="86"/>
        <v>1.0537071105478049E-3</v>
      </c>
      <c r="AP53" s="5">
        <f t="shared" si="87"/>
        <v>5.3262687193370408E-4</v>
      </c>
      <c r="AQ53" s="5">
        <f t="shared" si="88"/>
        <v>2.0192379495170807E-4</v>
      </c>
      <c r="AR53" s="5">
        <f t="shared" si="89"/>
        <v>4.9754373279997707E-3</v>
      </c>
      <c r="AS53" s="5">
        <f t="shared" si="90"/>
        <v>5.3791002699935747E-3</v>
      </c>
      <c r="AT53" s="5">
        <f t="shared" si="91"/>
        <v>2.907756424928912E-3</v>
      </c>
      <c r="AU53" s="5">
        <f t="shared" si="92"/>
        <v>1.047888680551338E-3</v>
      </c>
      <c r="AV53" s="5">
        <f t="shared" si="93"/>
        <v>2.8322627303311757E-4</v>
      </c>
      <c r="AW53" s="5">
        <f t="shared" si="94"/>
        <v>2.7889595117446251E-6</v>
      </c>
      <c r="AX53" s="5">
        <f t="shared" si="95"/>
        <v>1.6513084403477234E-4</v>
      </c>
      <c r="AY53" s="5">
        <f t="shared" si="96"/>
        <v>2.5041054778197636E-4</v>
      </c>
      <c r="AZ53" s="5">
        <f t="shared" si="97"/>
        <v>1.8986592967230677E-4</v>
      </c>
      <c r="BA53" s="5">
        <f t="shared" si="98"/>
        <v>9.5973250247472264E-5</v>
      </c>
      <c r="BB53" s="5">
        <f t="shared" si="99"/>
        <v>3.63843507058947E-5</v>
      </c>
      <c r="BC53" s="5">
        <f t="shared" si="100"/>
        <v>1.1034916274074255E-5</v>
      </c>
      <c r="BD53" s="5">
        <f t="shared" si="101"/>
        <v>1.2574896733576111E-3</v>
      </c>
      <c r="BE53" s="5">
        <f t="shared" si="102"/>
        <v>1.3595112540974146E-3</v>
      </c>
      <c r="BF53" s="5">
        <f t="shared" si="103"/>
        <v>7.3490498139935987E-4</v>
      </c>
      <c r="BG53" s="5">
        <f t="shared" si="104"/>
        <v>2.6484288872580101E-4</v>
      </c>
      <c r="BH53" s="5">
        <f t="shared" si="105"/>
        <v>7.1582474078894678E-5</v>
      </c>
      <c r="BI53" s="5">
        <f t="shared" si="106"/>
        <v>1.5478008474860574E-5</v>
      </c>
      <c r="BJ53" s="8">
        <f t="shared" si="107"/>
        <v>0.27032754012455751</v>
      </c>
      <c r="BK53" s="8">
        <f t="shared" si="108"/>
        <v>0.25690986246363584</v>
      </c>
      <c r="BL53" s="8">
        <f t="shared" si="109"/>
        <v>0.42861833526070936</v>
      </c>
      <c r="BM53" s="8">
        <f t="shared" si="110"/>
        <v>0.47984044848449164</v>
      </c>
      <c r="BN53" s="8">
        <f t="shared" si="111"/>
        <v>0.51904021102983189</v>
      </c>
    </row>
    <row r="54" spans="1:66" x14ac:dyDescent="0.25">
      <c r="A54" t="s">
        <v>80</v>
      </c>
      <c r="B54" t="s">
        <v>416</v>
      </c>
      <c r="C54" t="s">
        <v>88</v>
      </c>
      <c r="D54" t="s">
        <v>494</v>
      </c>
      <c r="E54">
        <f>VLOOKUP(A54,home!$A$2:$E$405,3,FALSE)</f>
        <v>1.2158469949999999</v>
      </c>
      <c r="F54">
        <f>VLOOKUP(B54,home!$B$2:$E$405,3,FALSE)</f>
        <v>0.66</v>
      </c>
      <c r="G54">
        <f>VLOOKUP(C54,away!$B$2:$E$405,4,FALSE)</f>
        <v>1.34</v>
      </c>
      <c r="H54">
        <f>VLOOKUP(A54,away!$A$2:$E$405,3,FALSE)</f>
        <v>1.021857923</v>
      </c>
      <c r="I54">
        <f>VLOOKUP(C54,away!$B$2:$E$405,3,FALSE)</f>
        <v>1.18</v>
      </c>
      <c r="J54">
        <f>VLOOKUP(B54,home!$B$2:$E$405,4,FALSE)</f>
        <v>0.59</v>
      </c>
      <c r="K54" s="3">
        <f t="shared" si="56"/>
        <v>1.0752950823780001</v>
      </c>
      <c r="L54" s="3">
        <f t="shared" si="57"/>
        <v>0.71141748599259991</v>
      </c>
      <c r="M54" s="5">
        <f t="shared" si="58"/>
        <v>0.16750994298562633</v>
      </c>
      <c r="N54" s="5">
        <f t="shared" si="59"/>
        <v>0.18012261794186316</v>
      </c>
      <c r="O54" s="5">
        <f t="shared" si="60"/>
        <v>0.119169502517598</v>
      </c>
      <c r="P54" s="5">
        <f t="shared" si="61"/>
        <v>0.12814238002660583</v>
      </c>
      <c r="Q54" s="5">
        <f t="shared" si="62"/>
        <v>9.6842482648968373E-2</v>
      </c>
      <c r="R54" s="5">
        <f t="shared" si="63"/>
        <v>4.2389633944029191E-2</v>
      </c>
      <c r="S54" s="5">
        <f t="shared" si="64"/>
        <v>2.4506708775329348E-2</v>
      </c>
      <c r="T54" s="5">
        <f t="shared" si="65"/>
        <v>6.8895435543411043E-2</v>
      </c>
      <c r="U54" s="5">
        <f t="shared" si="66"/>
        <v>4.5581364923818132E-2</v>
      </c>
      <c r="V54" s="5">
        <f t="shared" si="67"/>
        <v>2.0830259274413989E-3</v>
      </c>
      <c r="W54" s="5">
        <f t="shared" si="68"/>
        <v>3.4711415119237497E-2</v>
      </c>
      <c r="X54" s="5">
        <f t="shared" si="69"/>
        <v>2.4694307679373459E-2</v>
      </c>
      <c r="Y54" s="5">
        <f t="shared" si="70"/>
        <v>8.7839811437938099E-3</v>
      </c>
      <c r="Z54" s="5">
        <f t="shared" si="71"/>
        <v>1.0052242270869278E-2</v>
      </c>
      <c r="AA54" s="5">
        <f t="shared" si="72"/>
        <v>1.0809126680737994E-2</v>
      </c>
      <c r="AB54" s="5">
        <f t="shared" si="73"/>
        <v>5.8115003822991991E-3</v>
      </c>
      <c r="AC54" s="5">
        <f t="shared" si="74"/>
        <v>9.9592558224429129E-5</v>
      </c>
      <c r="AD54" s="5">
        <f t="shared" si="75"/>
        <v>9.3312534950243595E-3</v>
      </c>
      <c r="AE54" s="5">
        <f t="shared" si="76"/>
        <v>6.6384169025898911E-3</v>
      </c>
      <c r="AF54" s="5">
        <f t="shared" si="77"/>
        <v>2.361342931905641E-3</v>
      </c>
      <c r="AG54" s="5">
        <f t="shared" si="78"/>
        <v>5.5996688406090224E-4</v>
      </c>
      <c r="AH54" s="5">
        <f t="shared" si="79"/>
        <v>1.7878352312325904E-3</v>
      </c>
      <c r="AI54" s="5">
        <f t="shared" si="80"/>
        <v>1.9224504322465392E-3</v>
      </c>
      <c r="AJ54" s="5">
        <f t="shared" si="81"/>
        <v>1.033600747955082E-3</v>
      </c>
      <c r="AK54" s="5">
        <f t="shared" si="82"/>
        <v>3.7047526713944077E-4</v>
      </c>
      <c r="AL54" s="5">
        <f t="shared" si="83"/>
        <v>3.0474674437473272E-6</v>
      </c>
      <c r="AM54" s="5">
        <f t="shared" si="84"/>
        <v>2.006770199124445E-3</v>
      </c>
      <c r="AN54" s="5">
        <f t="shared" si="85"/>
        <v>1.4276514100259818E-3</v>
      </c>
      <c r="AO54" s="5">
        <f t="shared" si="86"/>
        <v>5.078280884972372E-4</v>
      </c>
      <c r="AP54" s="5">
        <f t="shared" si="87"/>
        <v>1.2042592734504403E-4</v>
      </c>
      <c r="AQ54" s="5">
        <f t="shared" si="88"/>
        <v>2.1418277620034668E-5</v>
      </c>
      <c r="AR54" s="5">
        <f t="shared" si="89"/>
        <v>2.5437944911449771E-4</v>
      </c>
      <c r="AS54" s="5">
        <f t="shared" si="90"/>
        <v>2.7353297069084405E-4</v>
      </c>
      <c r="AT54" s="5">
        <f t="shared" si="91"/>
        <v>1.470643291260551E-4</v>
      </c>
      <c r="AU54" s="5">
        <f t="shared" si="92"/>
        <v>5.2712516634155581E-5</v>
      </c>
      <c r="AV54" s="5">
        <f t="shared" si="93"/>
        <v>1.4170377479119006E-5</v>
      </c>
      <c r="AW54" s="5">
        <f t="shared" si="94"/>
        <v>6.4757305403139822E-8</v>
      </c>
      <c r="AX54" s="5">
        <f t="shared" si="95"/>
        <v>3.5964502109687242E-4</v>
      </c>
      <c r="AY54" s="5">
        <f t="shared" si="96"/>
        <v>2.5585775675849247E-4</v>
      </c>
      <c r="AZ54" s="5">
        <f t="shared" si="97"/>
        <v>9.1010841042416427E-5</v>
      </c>
      <c r="BA54" s="5">
        <f t="shared" si="98"/>
        <v>2.1582234577489348E-5</v>
      </c>
      <c r="BB54" s="5">
        <f t="shared" si="99"/>
        <v>3.8384947663050069E-6</v>
      </c>
      <c r="BC54" s="5">
        <f t="shared" si="100"/>
        <v>5.4615445932809221E-7</v>
      </c>
      <c r="BD54" s="5">
        <f t="shared" si="101"/>
        <v>3.0161664696203065E-5</v>
      </c>
      <c r="BE54" s="5">
        <f t="shared" si="102"/>
        <v>3.2432689724161293E-5</v>
      </c>
      <c r="BF54" s="5">
        <f t="shared" si="103"/>
        <v>1.7437355884341066E-5</v>
      </c>
      <c r="BG54" s="5">
        <f t="shared" si="104"/>
        <v>6.2501010107023434E-6</v>
      </c>
      <c r="BH54" s="5">
        <f t="shared" si="105"/>
        <v>1.6801757202934993E-6</v>
      </c>
      <c r="BI54" s="5">
        <f t="shared" si="106"/>
        <v>3.6133693791250297E-7</v>
      </c>
      <c r="BJ54" s="8">
        <f t="shared" si="107"/>
        <v>0.43775779469554177</v>
      </c>
      <c r="BK54" s="8">
        <f t="shared" si="108"/>
        <v>0.32260055549742961</v>
      </c>
      <c r="BL54" s="8">
        <f t="shared" si="109"/>
        <v>0.2297056730940745</v>
      </c>
      <c r="BM54" s="8">
        <f t="shared" si="110"/>
        <v>0.2656839124937711</v>
      </c>
      <c r="BN54" s="8">
        <f t="shared" si="111"/>
        <v>0.73417656006469079</v>
      </c>
    </row>
    <row r="55" spans="1:66" x14ac:dyDescent="0.25">
      <c r="A55" t="s">
        <v>99</v>
      </c>
      <c r="B55" t="s">
        <v>101</v>
      </c>
      <c r="C55" t="s">
        <v>103</v>
      </c>
      <c r="D55" t="s">
        <v>494</v>
      </c>
      <c r="E55">
        <f>VLOOKUP(A55,home!$A$2:$E$405,3,FALSE)</f>
        <v>1.3382789319999999</v>
      </c>
      <c r="F55">
        <f>VLOOKUP(B55,home!$B$2:$E$405,3,FALSE)</f>
        <v>0.96</v>
      </c>
      <c r="G55">
        <f>VLOOKUP(C55,away!$B$2:$E$405,4,FALSE)</f>
        <v>0.98</v>
      </c>
      <c r="H55">
        <f>VLOOKUP(A55,away!$A$2:$E$405,3,FALSE)</f>
        <v>1.2937685459999999</v>
      </c>
      <c r="I55">
        <f>VLOOKUP(C55,away!$B$2:$E$405,3,FALSE)</f>
        <v>1.0900000000000001</v>
      </c>
      <c r="J55">
        <f>VLOOKUP(B55,home!$B$2:$E$405,4,FALSE)</f>
        <v>0.88</v>
      </c>
      <c r="K55" s="3">
        <f t="shared" si="56"/>
        <v>1.2590528192255999</v>
      </c>
      <c r="L55" s="3">
        <f t="shared" si="57"/>
        <v>1.2409827893232002</v>
      </c>
      <c r="M55" s="5">
        <f t="shared" si="58"/>
        <v>8.2082075748259528E-2</v>
      </c>
      <c r="N55" s="5">
        <f t="shared" si="59"/>
        <v>0.10334566887873539</v>
      </c>
      <c r="O55" s="5">
        <f t="shared" si="60"/>
        <v>0.10186244331551332</v>
      </c>
      <c r="P55" s="5">
        <f t="shared" si="61"/>
        <v>0.12825019642960489</v>
      </c>
      <c r="Q55" s="5">
        <f t="shared" si="62"/>
        <v>6.5058827878263573E-2</v>
      </c>
      <c r="R55" s="5">
        <f t="shared" si="63"/>
        <v>6.320476951648106E-2</v>
      </c>
      <c r="S55" s="5">
        <f t="shared" si="64"/>
        <v>5.0096542802711141E-2</v>
      </c>
      <c r="T55" s="5">
        <f t="shared" si="65"/>
        <v>8.0736885690465512E-2</v>
      </c>
      <c r="U55" s="5">
        <f t="shared" si="66"/>
        <v>7.9578143248229719E-2</v>
      </c>
      <c r="V55" s="5">
        <f t="shared" si="67"/>
        <v>8.6971098356567814E-3</v>
      </c>
      <c r="W55" s="5">
        <f t="shared" si="68"/>
        <v>2.7304166885213609E-2</v>
      </c>
      <c r="X55" s="5">
        <f t="shared" si="69"/>
        <v>3.3884001181358536E-2</v>
      </c>
      <c r="Y55" s="5">
        <f t="shared" si="70"/>
        <v>2.1024731149736471E-2</v>
      </c>
      <c r="Z55" s="5">
        <f t="shared" si="71"/>
        <v>2.6145343724364216E-2</v>
      </c>
      <c r="AA55" s="5">
        <f t="shared" si="72"/>
        <v>3.2918368725783104E-2</v>
      </c>
      <c r="AB55" s="5">
        <f t="shared" si="73"/>
        <v>2.0722982474252524E-2</v>
      </c>
      <c r="AC55" s="5">
        <f t="shared" si="74"/>
        <v>8.4930695482600643E-4</v>
      </c>
      <c r="AD55" s="5">
        <f t="shared" si="75"/>
        <v>8.5943470733586148E-3</v>
      </c>
      <c r="AE55" s="5">
        <f t="shared" si="76"/>
        <v>1.0665436803508255E-2</v>
      </c>
      <c r="AF55" s="5">
        <f t="shared" si="77"/>
        <v>6.6178117568839968E-3</v>
      </c>
      <c r="AG55" s="5">
        <f t="shared" si="78"/>
        <v>2.7375301644245904E-3</v>
      </c>
      <c r="AH55" s="5">
        <f t="shared" si="79"/>
        <v>8.11148039571883E-3</v>
      </c>
      <c r="AI55" s="5">
        <f t="shared" si="80"/>
        <v>1.0212782260322975E-2</v>
      </c>
      <c r="AJ55" s="5">
        <f t="shared" si="81"/>
        <v>6.429216148498419E-3</v>
      </c>
      <c r="AK55" s="5">
        <f t="shared" si="82"/>
        <v>2.6982409057258964E-3</v>
      </c>
      <c r="AL55" s="5">
        <f t="shared" si="83"/>
        <v>5.3080423608938515E-5</v>
      </c>
      <c r="AM55" s="5">
        <f t="shared" si="84"/>
        <v>2.1641473824230884E-3</v>
      </c>
      <c r="AN55" s="5">
        <f t="shared" si="85"/>
        <v>2.6856696551459066E-3</v>
      </c>
      <c r="AO55" s="5">
        <f t="shared" si="86"/>
        <v>1.6664349099218226E-3</v>
      </c>
      <c r="AP55" s="5">
        <f t="shared" si="87"/>
        <v>6.8933901424677983E-4</v>
      </c>
      <c r="AQ55" s="5">
        <f t="shared" si="88"/>
        <v>2.1386446317231845E-4</v>
      </c>
      <c r="AR55" s="5">
        <f t="shared" si="89"/>
        <v>2.0132415134039216E-3</v>
      </c>
      <c r="AS55" s="5">
        <f t="shared" si="90"/>
        <v>2.5347774032332209E-3</v>
      </c>
      <c r="AT55" s="5">
        <f t="shared" si="91"/>
        <v>1.595709317825066E-3</v>
      </c>
      <c r="AU55" s="5">
        <f t="shared" si="92"/>
        <v>6.6969410509073622E-4</v>
      </c>
      <c r="AV55" s="5">
        <f t="shared" si="93"/>
        <v>2.1079506275831412E-4</v>
      </c>
      <c r="AW55" s="5">
        <f t="shared" si="94"/>
        <v>2.3037830977088093E-6</v>
      </c>
      <c r="AX55" s="5">
        <f t="shared" si="95"/>
        <v>4.5412931050991552E-4</v>
      </c>
      <c r="AY55" s="5">
        <f t="shared" si="96"/>
        <v>5.6356665847001673E-4</v>
      </c>
      <c r="AZ55" s="5">
        <f t="shared" si="97"/>
        <v>3.4968826189883841E-4</v>
      </c>
      <c r="BA55" s="5">
        <f t="shared" si="98"/>
        <v>1.4465237154826744E-4</v>
      </c>
      <c r="BB55" s="5">
        <f t="shared" si="99"/>
        <v>4.487777588154619E-5</v>
      </c>
      <c r="BC55" s="5">
        <f t="shared" si="100"/>
        <v>1.1138509498420527E-5</v>
      </c>
      <c r="BD55" s="5">
        <f t="shared" si="101"/>
        <v>4.1639967814754303E-4</v>
      </c>
      <c r="BE55" s="5">
        <f t="shared" si="102"/>
        <v>5.2426918869629639E-4</v>
      </c>
      <c r="BF55" s="5">
        <f t="shared" si="103"/>
        <v>3.3004130003059503E-4</v>
      </c>
      <c r="BG55" s="5">
        <f t="shared" si="104"/>
        <v>1.385131430881343E-4</v>
      </c>
      <c r="BH55" s="5">
        <f t="shared" si="105"/>
        <v>4.3598840826228594E-5</v>
      </c>
      <c r="BI55" s="5">
        <f t="shared" si="106"/>
        <v>1.0978648691446254E-5</v>
      </c>
      <c r="BJ55" s="8">
        <f t="shared" si="107"/>
        <v>0.36895691577466533</v>
      </c>
      <c r="BK55" s="8">
        <f t="shared" si="108"/>
        <v>0.27059187885313735</v>
      </c>
      <c r="BL55" s="8">
        <f t="shared" si="109"/>
        <v>0.33422644519231737</v>
      </c>
      <c r="BM55" s="8">
        <f t="shared" si="110"/>
        <v>0.45555533890225419</v>
      </c>
      <c r="BN55" s="8">
        <f t="shared" si="111"/>
        <v>0.54380398176685774</v>
      </c>
    </row>
    <row r="56" spans="1:66" x14ac:dyDescent="0.25">
      <c r="A56" t="s">
        <v>99</v>
      </c>
      <c r="B56" t="s">
        <v>100</v>
      </c>
      <c r="C56" t="s">
        <v>115</v>
      </c>
      <c r="D56" t="s">
        <v>494</v>
      </c>
      <c r="E56">
        <f>VLOOKUP(A56,home!$A$2:$E$405,3,FALSE)</f>
        <v>1.3382789319999999</v>
      </c>
      <c r="F56">
        <f>VLOOKUP(B56,home!$B$2:$E$405,3,FALSE)</f>
        <v>0.95</v>
      </c>
      <c r="G56">
        <f>VLOOKUP(C56,away!$B$2:$E$405,4,FALSE)</f>
        <v>0.9</v>
      </c>
      <c r="H56">
        <f>VLOOKUP(A56,away!$A$2:$E$405,3,FALSE)</f>
        <v>1.2937685459999999</v>
      </c>
      <c r="I56">
        <f>VLOOKUP(C56,away!$B$2:$E$405,3,FALSE)</f>
        <v>0.95</v>
      </c>
      <c r="J56">
        <f>VLOOKUP(B56,home!$B$2:$E$405,4,FALSE)</f>
        <v>1.62</v>
      </c>
      <c r="K56" s="3">
        <f t="shared" si="56"/>
        <v>1.1442284868599999</v>
      </c>
      <c r="L56" s="3">
        <f t="shared" si="57"/>
        <v>1.9911097922939998</v>
      </c>
      <c r="M56" s="5">
        <f t="shared" si="58"/>
        <v>4.3485041257996571E-2</v>
      </c>
      <c r="N56" s="5">
        <f t="shared" si="59"/>
        <v>4.9756822959682076E-2</v>
      </c>
      <c r="O56" s="5">
        <f t="shared" si="60"/>
        <v>8.6583491467105561E-2</v>
      </c>
      <c r="P56" s="5">
        <f t="shared" si="61"/>
        <v>9.9071297428461894E-2</v>
      </c>
      <c r="Q56" s="5">
        <f t="shared" si="62"/>
        <v>2.8466587123058967E-2</v>
      </c>
      <c r="R56" s="5">
        <f t="shared" si="63"/>
        <v>8.6198618855578932E-2</v>
      </c>
      <c r="S56" s="5">
        <f t="shared" si="64"/>
        <v>5.6428151441352478E-2</v>
      </c>
      <c r="T56" s="5">
        <f t="shared" si="65"/>
        <v>5.6680100373912988E-2</v>
      </c>
      <c r="U56" s="5">
        <f t="shared" si="66"/>
        <v>9.863091522254093E-2</v>
      </c>
      <c r="V56" s="5">
        <f t="shared" si="67"/>
        <v>1.4284376146773062E-2</v>
      </c>
      <c r="W56" s="5">
        <f t="shared" si="68"/>
        <v>1.0857426636628699E-2</v>
      </c>
      <c r="X56" s="5">
        <f t="shared" si="69"/>
        <v>2.1618328495305109E-2</v>
      </c>
      <c r="Y56" s="5">
        <f t="shared" si="70"/>
        <v>2.1522232780015211E-2</v>
      </c>
      <c r="Z56" s="5">
        <f t="shared" si="71"/>
        <v>5.7210304695187127E-2</v>
      </c>
      <c r="AA56" s="5">
        <f t="shared" si="72"/>
        <v>6.5461660374173503E-2</v>
      </c>
      <c r="AB56" s="5">
        <f t="shared" si="73"/>
        <v>3.745154829864189E-2</v>
      </c>
      <c r="AC56" s="5">
        <f t="shared" si="74"/>
        <v>2.0339920879641894E-3</v>
      </c>
      <c r="AD56" s="5">
        <f t="shared" si="75"/>
        <v>3.1058442129057815E-3</v>
      </c>
      <c r="AE56" s="5">
        <f t="shared" si="76"/>
        <v>6.1840768256563516E-3</v>
      </c>
      <c r="AF56" s="5">
        <f t="shared" si="77"/>
        <v>6.1565879619313781E-3</v>
      </c>
      <c r="AG56" s="5">
        <f t="shared" si="78"/>
        <v>4.0861475260403077E-3</v>
      </c>
      <c r="AH56" s="5">
        <f t="shared" si="79"/>
        <v>2.8477999474677617E-2</v>
      </c>
      <c r="AI56" s="5">
        <f t="shared" si="80"/>
        <v>3.2585338247710233E-2</v>
      </c>
      <c r="AJ56" s="5">
        <f t="shared" si="81"/>
        <v>1.8642536138499387E-2</v>
      </c>
      <c r="AK56" s="5">
        <f t="shared" si="82"/>
        <v>7.1104403056626679E-3</v>
      </c>
      <c r="AL56" s="5">
        <f t="shared" si="83"/>
        <v>1.8536050953087902E-4</v>
      </c>
      <c r="AM56" s="5">
        <f t="shared" si="84"/>
        <v>7.1075908483121404E-4</v>
      </c>
      <c r="AN56" s="5">
        <f t="shared" si="85"/>
        <v>1.4151993737693519E-3</v>
      </c>
      <c r="AO56" s="5">
        <f t="shared" si="86"/>
        <v>1.4089086655802465E-3</v>
      </c>
      <c r="AP56" s="5">
        <f t="shared" si="87"/>
        <v>9.3509728016156677E-4</v>
      </c>
      <c r="AQ56" s="5">
        <f t="shared" si="88"/>
        <v>4.6547033781929527E-4</v>
      </c>
      <c r="AR56" s="5">
        <f t="shared" si="89"/>
        <v>1.1340564723794799E-2</v>
      </c>
      <c r="AS56" s="5">
        <f t="shared" si="90"/>
        <v>1.2976197214045615E-2</v>
      </c>
      <c r="AT56" s="5">
        <f t="shared" si="91"/>
        <v>7.4238672517121813E-3</v>
      </c>
      <c r="AU56" s="5">
        <f t="shared" si="92"/>
        <v>2.8315334640253765E-3</v>
      </c>
      <c r="AV56" s="5">
        <f t="shared" si="93"/>
        <v>8.0998031275880341E-4</v>
      </c>
      <c r="AW56" s="5">
        <f t="shared" si="94"/>
        <v>1.1730666224501829E-5</v>
      </c>
      <c r="AX56" s="5">
        <f t="shared" si="95"/>
        <v>1.3554513202640301E-4</v>
      </c>
      <c r="AY56" s="5">
        <f t="shared" si="96"/>
        <v>2.6988523967555407E-4</v>
      </c>
      <c r="AZ56" s="5">
        <f t="shared" si="97"/>
        <v>2.6868557175680445E-4</v>
      </c>
      <c r="BA56" s="5">
        <f t="shared" si="98"/>
        <v>1.7832749099102845E-4</v>
      </c>
      <c r="BB56" s="5">
        <f t="shared" si="99"/>
        <v>8.876740338686418E-5</v>
      </c>
      <c r="BC56" s="5">
        <f t="shared" si="100"/>
        <v>3.5349129224019374E-5</v>
      </c>
      <c r="BD56" s="5">
        <f t="shared" si="101"/>
        <v>3.7633849119486206E-3</v>
      </c>
      <c r="BE56" s="5">
        <f t="shared" si="102"/>
        <v>4.3061722232707236E-3</v>
      </c>
      <c r="BF56" s="5">
        <f t="shared" si="103"/>
        <v>2.4636224635958114E-3</v>
      </c>
      <c r="BG56" s="5">
        <f t="shared" si="104"/>
        <v>9.3964900123817946E-4</v>
      </c>
      <c r="BH56" s="5">
        <f t="shared" si="105"/>
        <v>2.6879328871656831E-4</v>
      </c>
      <c r="BI56" s="5">
        <f t="shared" si="106"/>
        <v>6.151218760525642E-5</v>
      </c>
      <c r="BJ56" s="8">
        <f t="shared" si="107"/>
        <v>0.21434614960435922</v>
      </c>
      <c r="BK56" s="8">
        <f t="shared" si="108"/>
        <v>0.21575810411175461</v>
      </c>
      <c r="BL56" s="8">
        <f t="shared" si="109"/>
        <v>0.50832782542730259</v>
      </c>
      <c r="BM56" s="8">
        <f t="shared" si="110"/>
        <v>0.60182237017326845</v>
      </c>
      <c r="BN56" s="8">
        <f t="shared" si="111"/>
        <v>0.39356185909188396</v>
      </c>
    </row>
    <row r="57" spans="1:66" x14ac:dyDescent="0.25">
      <c r="A57" t="s">
        <v>99</v>
      </c>
      <c r="B57" t="s">
        <v>104</v>
      </c>
      <c r="C57" t="s">
        <v>118</v>
      </c>
      <c r="D57" t="s">
        <v>494</v>
      </c>
      <c r="E57">
        <f>VLOOKUP(A57,home!$A$2:$E$405,3,FALSE)</f>
        <v>1.3382789319999999</v>
      </c>
      <c r="F57">
        <f>VLOOKUP(B57,home!$B$2:$E$405,3,FALSE)</f>
        <v>0.8</v>
      </c>
      <c r="G57">
        <f>VLOOKUP(C57,away!$B$2:$E$405,4,FALSE)</f>
        <v>1.28</v>
      </c>
      <c r="H57">
        <f>VLOOKUP(A57,away!$A$2:$E$405,3,FALSE)</f>
        <v>1.2937685459999999</v>
      </c>
      <c r="I57">
        <f>VLOOKUP(C57,away!$B$2:$E$405,3,FALSE)</f>
        <v>1.28</v>
      </c>
      <c r="J57">
        <f>VLOOKUP(B57,home!$B$2:$E$405,4,FALSE)</f>
        <v>1.25</v>
      </c>
      <c r="K57" s="3">
        <f t="shared" si="56"/>
        <v>1.370397626368</v>
      </c>
      <c r="L57" s="3">
        <f t="shared" si="57"/>
        <v>2.0700296735999997</v>
      </c>
      <c r="M57" s="5">
        <f t="shared" si="58"/>
        <v>3.2050987015698862E-2</v>
      </c>
      <c r="N57" s="5">
        <f t="shared" si="59"/>
        <v>4.3922596529065307E-2</v>
      </c>
      <c r="O57" s="5">
        <f t="shared" si="60"/>
        <v>6.6346494190664948E-2</v>
      </c>
      <c r="P57" s="5">
        <f t="shared" si="61"/>
        <v>9.0921078156725538E-2</v>
      </c>
      <c r="Q57" s="5">
        <f t="shared" si="62"/>
        <v>3.0095711013675228E-2</v>
      </c>
      <c r="R57" s="5">
        <f t="shared" si="63"/>
        <v>6.8669605857003227E-2</v>
      </c>
      <c r="S57" s="5">
        <f t="shared" si="64"/>
        <v>6.448040468404545E-2</v>
      </c>
      <c r="T57" s="5">
        <f t="shared" si="65"/>
        <v>6.2299014846398049E-2</v>
      </c>
      <c r="U57" s="5">
        <f t="shared" si="66"/>
        <v>9.4104664870063318E-2</v>
      </c>
      <c r="V57" s="5">
        <f t="shared" si="67"/>
        <v>2.0323963852358882E-2</v>
      </c>
      <c r="W57" s="5">
        <f t="shared" si="68"/>
        <v>1.3747696978999271E-2</v>
      </c>
      <c r="X57" s="5">
        <f t="shared" si="69"/>
        <v>2.8458140690189562E-2</v>
      </c>
      <c r="Y57" s="5">
        <f t="shared" si="70"/>
        <v>2.9454597842087989E-2</v>
      </c>
      <c r="Z57" s="5">
        <f t="shared" si="71"/>
        <v>4.7382707266137664E-2</v>
      </c>
      <c r="AA57" s="5">
        <f t="shared" si="72"/>
        <v>6.4933149568404847E-2</v>
      </c>
      <c r="AB57" s="5">
        <f t="shared" si="73"/>
        <v>4.4492117020570168E-2</v>
      </c>
      <c r="AC57" s="5">
        <f t="shared" si="74"/>
        <v>3.6033927460831405E-3</v>
      </c>
      <c r="AD57" s="5">
        <f t="shared" si="75"/>
        <v>4.7099528270117836E-3</v>
      </c>
      <c r="AE57" s="5">
        <f t="shared" si="76"/>
        <v>9.7497421131705984E-3</v>
      </c>
      <c r="AF57" s="5">
        <f t="shared" si="77"/>
        <v>1.0091127742105353E-2</v>
      </c>
      <c r="AG57" s="5">
        <f t="shared" si="78"/>
        <v>6.9629779554154156E-3</v>
      </c>
      <c r="AH57" s="5">
        <f t="shared" si="79"/>
        <v>2.4520902514101817E-2</v>
      </c>
      <c r="AI57" s="5">
        <f t="shared" si="80"/>
        <v>3.3603386601726251E-2</v>
      </c>
      <c r="AJ57" s="5">
        <f t="shared" si="81"/>
        <v>2.3025000618465959E-2</v>
      </c>
      <c r="AK57" s="5">
        <f t="shared" si="82"/>
        <v>1.0517802064889161E-2</v>
      </c>
      <c r="AL57" s="5">
        <f t="shared" si="83"/>
        <v>4.088789569388669E-4</v>
      </c>
      <c r="AM57" s="5">
        <f t="shared" si="84"/>
        <v>1.2909016348884392E-3</v>
      </c>
      <c r="AN57" s="5">
        <f t="shared" si="85"/>
        <v>2.6722046899178217E-3</v>
      </c>
      <c r="AO57" s="5">
        <f t="shared" si="86"/>
        <v>2.7657715010314886E-3</v>
      </c>
      <c r="AP57" s="5">
        <f t="shared" si="87"/>
        <v>1.9084096925107979E-3</v>
      </c>
      <c r="AQ57" s="5">
        <f t="shared" si="88"/>
        <v>9.8761617322080052E-4</v>
      </c>
      <c r="AR57" s="5">
        <f t="shared" si="89"/>
        <v>1.015179916552872E-2</v>
      </c>
      <c r="AS57" s="5">
        <f t="shared" si="90"/>
        <v>1.3912001479805201E-2</v>
      </c>
      <c r="AT57" s="5">
        <f t="shared" si="91"/>
        <v>9.5324869029765769E-3</v>
      </c>
      <c r="AU57" s="5">
        <f t="shared" si="92"/>
        <v>4.3544324750743827E-3</v>
      </c>
      <c r="AV57" s="5">
        <f t="shared" si="93"/>
        <v>1.4918259820054182E-3</v>
      </c>
      <c r="AW57" s="5">
        <f t="shared" si="94"/>
        <v>3.2219250102162834E-5</v>
      </c>
      <c r="AX57" s="5">
        <f t="shared" si="95"/>
        <v>2.9484142272094782E-4</v>
      </c>
      <c r="AY57" s="5">
        <f t="shared" si="96"/>
        <v>6.1033049403880311E-4</v>
      </c>
      <c r="AZ57" s="5">
        <f t="shared" si="97"/>
        <v>6.3170111668163519E-4</v>
      </c>
      <c r="BA57" s="5">
        <f t="shared" si="98"/>
        <v>4.3588001879241352E-4</v>
      </c>
      <c r="BB57" s="5">
        <f t="shared" si="99"/>
        <v>2.2557114325740533E-4</v>
      </c>
      <c r="BC57" s="5">
        <f t="shared" si="100"/>
        <v>9.3387792010141111E-5</v>
      </c>
      <c r="BD57" s="5">
        <f t="shared" si="101"/>
        <v>3.5024209188453601E-3</v>
      </c>
      <c r="BE57" s="5">
        <f t="shared" si="102"/>
        <v>4.7997093137273107E-3</v>
      </c>
      <c r="BF57" s="5">
        <f t="shared" si="103"/>
        <v>3.2887551253941447E-3</v>
      </c>
      <c r="BG57" s="5">
        <f t="shared" si="104"/>
        <v>1.5023007391819102E-3</v>
      </c>
      <c r="BH57" s="5">
        <f t="shared" si="105"/>
        <v>5.1468734176644566E-4</v>
      </c>
      <c r="BI57" s="5">
        <f t="shared" si="106"/>
        <v>1.4106526229567846E-4</v>
      </c>
      <c r="BJ57" s="8">
        <f t="shared" si="107"/>
        <v>0.25140817421718925</v>
      </c>
      <c r="BK57" s="8">
        <f t="shared" si="108"/>
        <v>0.21239903590588954</v>
      </c>
      <c r="BL57" s="8">
        <f t="shared" si="109"/>
        <v>0.48340460801249086</v>
      </c>
      <c r="BM57" s="8">
        <f t="shared" si="110"/>
        <v>0.66200994139493752</v>
      </c>
      <c r="BN57" s="8">
        <f t="shared" si="111"/>
        <v>0.33200647276283307</v>
      </c>
    </row>
    <row r="58" spans="1:66" x14ac:dyDescent="0.25">
      <c r="A58" t="s">
        <v>99</v>
      </c>
      <c r="B58" t="s">
        <v>105</v>
      </c>
      <c r="C58" t="s">
        <v>109</v>
      </c>
      <c r="D58" t="s">
        <v>494</v>
      </c>
      <c r="E58">
        <f>VLOOKUP(A58,home!$A$2:$E$405,3,FALSE)</f>
        <v>1.3382789319999999</v>
      </c>
      <c r="F58">
        <f>VLOOKUP(B58,home!$B$2:$E$405,3,FALSE)</f>
        <v>1.32</v>
      </c>
      <c r="G58">
        <f>VLOOKUP(C58,away!$B$2:$E$405,4,FALSE)</f>
        <v>0.68</v>
      </c>
      <c r="H58">
        <f>VLOOKUP(A58,away!$A$2:$E$405,3,FALSE)</f>
        <v>1.2937685459999999</v>
      </c>
      <c r="I58">
        <f>VLOOKUP(C58,away!$B$2:$E$405,3,FALSE)</f>
        <v>1.43</v>
      </c>
      <c r="J58">
        <f>VLOOKUP(B58,home!$B$2:$E$405,4,FALSE)</f>
        <v>1.43</v>
      </c>
      <c r="K58" s="3">
        <f t="shared" si="56"/>
        <v>1.2012391693632001</v>
      </c>
      <c r="L58" s="3">
        <f t="shared" si="57"/>
        <v>2.6456272997153998</v>
      </c>
      <c r="M58" s="5">
        <f t="shared" si="58"/>
        <v>2.1346521732751433E-2</v>
      </c>
      <c r="N58" s="5">
        <f t="shared" si="59"/>
        <v>2.5642278035043826E-2</v>
      </c>
      <c r="O58" s="5">
        <f t="shared" si="60"/>
        <v>5.6474940650135259E-2</v>
      </c>
      <c r="P58" s="5">
        <f t="shared" si="61"/>
        <v>6.7839910796404487E-2</v>
      </c>
      <c r="Q58" s="5">
        <f t="shared" si="62"/>
        <v>1.5401254383698146E-2</v>
      </c>
      <c r="R58" s="5">
        <f t="shared" si="63"/>
        <v>7.470582236690243E-2</v>
      </c>
      <c r="S58" s="5">
        <f t="shared" si="64"/>
        <v>5.3899337260681232E-2</v>
      </c>
      <c r="T58" s="5">
        <f t="shared" si="65"/>
        <v>4.0745979047373281E-2</v>
      </c>
      <c r="U58" s="5">
        <f t="shared" si="66"/>
        <v>8.9739560006612637E-2</v>
      </c>
      <c r="V58" s="5">
        <f t="shared" si="67"/>
        <v>1.9032641359707485E-2</v>
      </c>
      <c r="W58" s="5">
        <f t="shared" si="68"/>
        <v>6.1668633410083013E-3</v>
      </c>
      <c r="X58" s="5">
        <f t="shared" si="69"/>
        <v>1.6315222008585675E-2</v>
      </c>
      <c r="Y58" s="5">
        <f t="shared" si="70"/>
        <v>2.1581998373415897E-2</v>
      </c>
      <c r="Z58" s="5">
        <f t="shared" si="71"/>
        <v>6.5881254367188793E-2</v>
      </c>
      <c r="AA58" s="5">
        <f t="shared" si="72"/>
        <v>7.9139143272647566E-2</v>
      </c>
      <c r="AB58" s="5">
        <f t="shared" si="73"/>
        <v>4.7532519364475244E-2</v>
      </c>
      <c r="AC58" s="5">
        <f t="shared" si="74"/>
        <v>3.7803954322962975E-3</v>
      </c>
      <c r="AD58" s="5">
        <f t="shared" si="75"/>
        <v>1.8519694493322949E-3</v>
      </c>
      <c r="AE58" s="5">
        <f t="shared" si="76"/>
        <v>4.8996209333924141E-3</v>
      </c>
      <c r="AF58" s="5">
        <f t="shared" si="77"/>
        <v>6.4812854498200109E-3</v>
      </c>
      <c r="AG58" s="5">
        <f t="shared" si="78"/>
        <v>5.7156885744306758E-3</v>
      </c>
      <c r="AH58" s="5">
        <f t="shared" si="79"/>
        <v>4.3574311273332264E-2</v>
      </c>
      <c r="AI58" s="5">
        <f t="shared" si="80"/>
        <v>5.2343169479551171E-2</v>
      </c>
      <c r="AJ58" s="5">
        <f t="shared" si="81"/>
        <v>3.143833271372664E-2</v>
      </c>
      <c r="AK58" s="5">
        <f t="shared" si="82"/>
        <v>1.2588318891733636E-2</v>
      </c>
      <c r="AL58" s="5">
        <f t="shared" si="83"/>
        <v>4.8056857620721086E-4</v>
      </c>
      <c r="AM58" s="5">
        <f t="shared" si="84"/>
        <v>4.4493164860038984E-4</v>
      </c>
      <c r="AN58" s="5">
        <f t="shared" si="85"/>
        <v>1.1771233160445703E-3</v>
      </c>
      <c r="AO58" s="5">
        <f t="shared" si="86"/>
        <v>1.5571147900295174E-3</v>
      </c>
      <c r="AP58" s="5">
        <f t="shared" si="87"/>
        <v>1.3731817990975679E-3</v>
      </c>
      <c r="AQ58" s="5">
        <f t="shared" si="88"/>
        <v>9.0823181379120815E-4</v>
      </c>
      <c r="AR58" s="5">
        <f t="shared" si="89"/>
        <v>2.3056277494204875E-2</v>
      </c>
      <c r="AS58" s="5">
        <f t="shared" si="90"/>
        <v>2.7696103625746104E-2</v>
      </c>
      <c r="AT58" s="5">
        <f t="shared" si="91"/>
        <v>1.663482225699419E-2</v>
      </c>
      <c r="AU58" s="5">
        <f t="shared" si="92"/>
        <v>6.6608000234987244E-3</v>
      </c>
      <c r="AV58" s="5">
        <f t="shared" si="93"/>
        <v>2.0003034718804975E-3</v>
      </c>
      <c r="AW58" s="5">
        <f t="shared" si="94"/>
        <v>4.2423941668617293E-5</v>
      </c>
      <c r="AX58" s="5">
        <f t="shared" si="95"/>
        <v>8.9078220664688511E-5</v>
      </c>
      <c r="AY58" s="5">
        <f t="shared" si="96"/>
        <v>2.3566777240057233E-4</v>
      </c>
      <c r="AZ58" s="5">
        <f t="shared" si="97"/>
        <v>3.1174454616303491E-4</v>
      </c>
      <c r="BA58" s="5">
        <f t="shared" si="98"/>
        <v>2.7491996062210431E-4</v>
      </c>
      <c r="BB58" s="5">
        <f t="shared" si="99"/>
        <v>1.8183393826463044E-4</v>
      </c>
      <c r="BC58" s="5">
        <f t="shared" si="100"/>
        <v>9.6212966217534197E-5</v>
      </c>
      <c r="BD58" s="5">
        <f t="shared" si="101"/>
        <v>1.0166386194747022E-2</v>
      </c>
      <c r="BE58" s="5">
        <f t="shared" si="102"/>
        <v>1.2212261308003415E-2</v>
      </c>
      <c r="BF58" s="5">
        <f t="shared" si="103"/>
        <v>7.3349233148361885E-3</v>
      </c>
      <c r="BG58" s="5">
        <f t="shared" si="104"/>
        <v>2.9369990633521977E-3</v>
      </c>
      <c r="BH58" s="5">
        <f t="shared" si="105"/>
        <v>8.8200957882042248E-4</v>
      </c>
      <c r="BI58" s="5">
        <f t="shared" si="106"/>
        <v>2.1190089076652608E-4</v>
      </c>
      <c r="BJ58" s="8">
        <f t="shared" si="107"/>
        <v>0.15145220036799634</v>
      </c>
      <c r="BK58" s="8">
        <f t="shared" si="108"/>
        <v>0.16661504293044874</v>
      </c>
      <c r="BL58" s="8">
        <f t="shared" si="109"/>
        <v>0.59732890524196702</v>
      </c>
      <c r="BM58" s="8">
        <f t="shared" si="110"/>
        <v>0.71967343111193349</v>
      </c>
      <c r="BN58" s="8">
        <f t="shared" si="111"/>
        <v>0.26141072796493559</v>
      </c>
    </row>
    <row r="59" spans="1:66" x14ac:dyDescent="0.25">
      <c r="A59" t="s">
        <v>99</v>
      </c>
      <c r="B59" t="s">
        <v>117</v>
      </c>
      <c r="C59" t="s">
        <v>107</v>
      </c>
      <c r="D59" t="s">
        <v>494</v>
      </c>
      <c r="E59">
        <f>VLOOKUP(A59,home!$A$2:$E$405,3,FALSE)</f>
        <v>1.3382789319999999</v>
      </c>
      <c r="F59">
        <f>VLOOKUP(B59,home!$B$2:$E$405,3,FALSE)</f>
        <v>1.17</v>
      </c>
      <c r="G59">
        <f>VLOOKUP(C59,away!$B$2:$E$405,4,FALSE)</f>
        <v>0.88</v>
      </c>
      <c r="H59">
        <f>VLOOKUP(A59,away!$A$2:$E$405,3,FALSE)</f>
        <v>1.2937685459999999</v>
      </c>
      <c r="I59">
        <f>VLOOKUP(C59,away!$B$2:$E$405,3,FALSE)</f>
        <v>0.95</v>
      </c>
      <c r="J59">
        <f>VLOOKUP(B59,home!$B$2:$E$405,4,FALSE)</f>
        <v>0.77</v>
      </c>
      <c r="K59" s="3">
        <f t="shared" si="56"/>
        <v>1.3778919883871998</v>
      </c>
      <c r="L59" s="3">
        <f t="shared" si="57"/>
        <v>0.94639169139899981</v>
      </c>
      <c r="M59" s="5">
        <f t="shared" si="58"/>
        <v>9.7853513401949033E-2</v>
      </c>
      <c r="N59" s="5">
        <f t="shared" si="59"/>
        <v>0.13483157215208508</v>
      </c>
      <c r="O59" s="5">
        <f t="shared" si="60"/>
        <v>9.2607752057805234E-2</v>
      </c>
      <c r="P59" s="5">
        <f t="shared" si="61"/>
        <v>0.12760347962299806</v>
      </c>
      <c r="Q59" s="5">
        <f t="shared" si="62"/>
        <v>9.2891671525004355E-2</v>
      </c>
      <c r="R59" s="5">
        <f t="shared" si="63"/>
        <v>4.3821603553322749E-2</v>
      </c>
      <c r="S59" s="5">
        <f t="shared" si="64"/>
        <v>4.1599548768916673E-2</v>
      </c>
      <c r="T59" s="5">
        <f t="shared" si="65"/>
        <v>8.7911906131429171E-2</v>
      </c>
      <c r="U59" s="5">
        <f t="shared" si="66"/>
        <v>6.0381436454403463E-2</v>
      </c>
      <c r="V59" s="5">
        <f t="shared" si="67"/>
        <v>6.0274304009412449E-3</v>
      </c>
      <c r="W59" s="5">
        <f t="shared" si="68"/>
        <v>4.2664896660732955E-2</v>
      </c>
      <c r="X59" s="5">
        <f t="shared" si="69"/>
        <v>4.0377703714114595E-2</v>
      </c>
      <c r="Y59" s="5">
        <f t="shared" si="70"/>
        <v>1.9106561656404293E-2</v>
      </c>
      <c r="Z59" s="5">
        <f t="shared" si="71"/>
        <v>1.3824133835548513E-2</v>
      </c>
      <c r="AA59" s="5">
        <f t="shared" si="72"/>
        <v>1.9048163258394708E-2</v>
      </c>
      <c r="AB59" s="5">
        <f t="shared" si="73"/>
        <v>1.3123155773616745E-2</v>
      </c>
      <c r="AC59" s="5">
        <f t="shared" si="74"/>
        <v>4.9124519498999568E-4</v>
      </c>
      <c r="AD59" s="5">
        <f t="shared" si="75"/>
        <v>1.4696904823547944E-2</v>
      </c>
      <c r="AE59" s="5">
        <f t="shared" si="76"/>
        <v>1.3909028614287656E-2</v>
      </c>
      <c r="AF59" s="5">
        <f t="shared" si="77"/>
        <v>6.5816945579963903E-3</v>
      </c>
      <c r="AG59" s="5">
        <f t="shared" si="78"/>
        <v>2.0762870150045987E-3</v>
      </c>
      <c r="AH59" s="5">
        <f t="shared" si="79"/>
        <v>3.2707613506877246E-3</v>
      </c>
      <c r="AI59" s="5">
        <f t="shared" si="80"/>
        <v>4.5067558610391127E-3</v>
      </c>
      <c r="AJ59" s="5">
        <f t="shared" si="81"/>
        <v>3.1049113972714251E-3</v>
      </c>
      <c r="AK59" s="5">
        <f t="shared" si="82"/>
        <v>1.4260775129841341E-3</v>
      </c>
      <c r="AL59" s="5">
        <f t="shared" si="83"/>
        <v>2.5623851019560061E-5</v>
      </c>
      <c r="AM59" s="5">
        <f t="shared" si="84"/>
        <v>4.0501494820911815E-3</v>
      </c>
      <c r="AN59" s="5">
        <f t="shared" si="85"/>
        <v>3.8330278187750557E-3</v>
      </c>
      <c r="AO59" s="5">
        <f t="shared" si="86"/>
        <v>1.8137728402949718E-3</v>
      </c>
      <c r="AP59" s="5">
        <f t="shared" si="87"/>
        <v>5.7217984871344211E-4</v>
      </c>
      <c r="AQ59" s="5">
        <f t="shared" si="88"/>
        <v>1.3537656370208459E-4</v>
      </c>
      <c r="AR59" s="5">
        <f t="shared" si="89"/>
        <v>6.1908427336796672E-4</v>
      </c>
      <c r="AS59" s="5">
        <f t="shared" si="90"/>
        <v>8.5303126041023252E-4</v>
      </c>
      <c r="AT59" s="5">
        <f t="shared" si="91"/>
        <v>5.8769246978154733E-4</v>
      </c>
      <c r="AU59" s="5">
        <f t="shared" si="92"/>
        <v>2.6992558191582679E-4</v>
      </c>
      <c r="AV59" s="5">
        <f t="shared" si="93"/>
        <v>9.2982074195642711E-5</v>
      </c>
      <c r="AW59" s="5">
        <f t="shared" si="94"/>
        <v>9.2817099701263995E-7</v>
      </c>
      <c r="AX59" s="5">
        <f t="shared" si="95"/>
        <v>9.3011142052399926E-4</v>
      </c>
      <c r="AY59" s="5">
        <f t="shared" si="96"/>
        <v>8.8024972045923399E-4</v>
      </c>
      <c r="AZ59" s="5">
        <f t="shared" si="97"/>
        <v>4.1653051089945558E-4</v>
      </c>
      <c r="BA59" s="5">
        <f t="shared" si="98"/>
        <v>1.3140033824314177E-4</v>
      </c>
      <c r="BB59" s="5">
        <f t="shared" si="99"/>
        <v>3.1089047090081902E-5</v>
      </c>
      <c r="BC59" s="5">
        <f t="shared" si="100"/>
        <v>5.8844831719131542E-6</v>
      </c>
      <c r="BD59" s="5">
        <f t="shared" si="101"/>
        <v>9.7649368765205099E-5</v>
      </c>
      <c r="BE59" s="5">
        <f t="shared" si="102"/>
        <v>1.3455028289264338E-4</v>
      </c>
      <c r="BF59" s="5">
        <f t="shared" si="103"/>
        <v>9.2697878416502321E-5</v>
      </c>
      <c r="BG59" s="5">
        <f t="shared" si="104"/>
        <v>4.2575888003529756E-5</v>
      </c>
      <c r="BH59" s="5">
        <f t="shared" si="105"/>
        <v>1.4666243744633596E-5</v>
      </c>
      <c r="BI59" s="5">
        <f t="shared" si="106"/>
        <v>4.0416999510929035E-6</v>
      </c>
      <c r="BJ59" s="8">
        <f t="shared" si="107"/>
        <v>0.46784799892457174</v>
      </c>
      <c r="BK59" s="8">
        <f t="shared" si="108"/>
        <v>0.27448109096127382</v>
      </c>
      <c r="BL59" s="8">
        <f t="shared" si="109"/>
        <v>0.24409951424097007</v>
      </c>
      <c r="BM59" s="8">
        <f t="shared" si="110"/>
        <v>0.40976382409973755</v>
      </c>
      <c r="BN59" s="8">
        <f t="shared" si="111"/>
        <v>0.58960959231316457</v>
      </c>
    </row>
    <row r="60" spans="1:66" x14ac:dyDescent="0.25">
      <c r="A60" t="s">
        <v>99</v>
      </c>
      <c r="B60" t="s">
        <v>110</v>
      </c>
      <c r="C60" t="s">
        <v>120</v>
      </c>
      <c r="D60" t="s">
        <v>494</v>
      </c>
      <c r="E60">
        <f>VLOOKUP(A60,home!$A$2:$E$405,3,FALSE)</f>
        <v>1.3382789319999999</v>
      </c>
      <c r="F60">
        <f>VLOOKUP(B60,home!$B$2:$E$405,3,FALSE)</f>
        <v>0.8</v>
      </c>
      <c r="G60">
        <f>VLOOKUP(C60,away!$B$2:$E$405,4,FALSE)</f>
        <v>1.72</v>
      </c>
      <c r="H60">
        <f>VLOOKUP(A60,away!$A$2:$E$405,3,FALSE)</f>
        <v>1.2937685459999999</v>
      </c>
      <c r="I60">
        <f>VLOOKUP(C60,away!$B$2:$E$405,3,FALSE)</f>
        <v>0.98</v>
      </c>
      <c r="J60">
        <f>VLOOKUP(B60,home!$B$2:$E$405,4,FALSE)</f>
        <v>0.44</v>
      </c>
      <c r="K60" s="3">
        <f t="shared" si="56"/>
        <v>1.8414718104319998</v>
      </c>
      <c r="L60" s="3">
        <f t="shared" si="57"/>
        <v>0.55787299703519999</v>
      </c>
      <c r="M60" s="5">
        <f t="shared" si="58"/>
        <v>9.0777410490828866E-2</v>
      </c>
      <c r="N60" s="5">
        <f t="shared" si="59"/>
        <v>0.16716404244287542</v>
      </c>
      <c r="O60" s="5">
        <f t="shared" si="60"/>
        <v>5.0642266053613293E-2</v>
      </c>
      <c r="P60" s="5">
        <f t="shared" si="61"/>
        <v>9.3256305354126268E-2</v>
      </c>
      <c r="Q60" s="5">
        <f t="shared" si="62"/>
        <v>0.15391393593820676</v>
      </c>
      <c r="R60" s="5">
        <f t="shared" si="63"/>
        <v>1.412597636999161E-2</v>
      </c>
      <c r="S60" s="5">
        <f t="shared" si="64"/>
        <v>2.3950723096415782E-2</v>
      </c>
      <c r="T60" s="5">
        <f t="shared" si="65"/>
        <v>8.5864428727331174E-2</v>
      </c>
      <c r="U60" s="5">
        <f t="shared" si="66"/>
        <v>2.6012587280168097E-2</v>
      </c>
      <c r="V60" s="5">
        <f t="shared" si="67"/>
        <v>2.7338616689557842E-3</v>
      </c>
      <c r="W60" s="5">
        <f t="shared" si="68"/>
        <v>9.447605808761482E-2</v>
      </c>
      <c r="X60" s="5">
        <f t="shared" si="69"/>
        <v>5.2705641673409312E-2</v>
      </c>
      <c r="Y60" s="5">
        <f t="shared" si="70"/>
        <v>1.4701527140504093E-2</v>
      </c>
      <c r="Z60" s="5">
        <f t="shared" si="71"/>
        <v>2.6268335911918783E-3</v>
      </c>
      <c r="AA60" s="5">
        <f t="shared" si="72"/>
        <v>4.8372400088756993E-3</v>
      </c>
      <c r="AB60" s="5">
        <f t="shared" si="73"/>
        <v>4.4538205583192197E-3</v>
      </c>
      <c r="AC60" s="5">
        <f t="shared" si="74"/>
        <v>1.7553226982460529E-4</v>
      </c>
      <c r="AD60" s="5">
        <f t="shared" si="75"/>
        <v>4.3493749432269725E-2</v>
      </c>
      <c r="AE60" s="5">
        <f t="shared" si="76"/>
        <v>2.4263988348078334E-2</v>
      </c>
      <c r="AF60" s="5">
        <f t="shared" si="77"/>
        <v>6.7681119498848169E-3</v>
      </c>
      <c r="AG60" s="5">
        <f t="shared" si="78"/>
        <v>1.2585822992506647E-3</v>
      </c>
      <c r="AH60" s="5">
        <f t="shared" si="79"/>
        <v>3.6635988205773753E-4</v>
      </c>
      <c r="AI60" s="5">
        <f t="shared" si="80"/>
        <v>6.7464139528251583E-4</v>
      </c>
      <c r="AJ60" s="5">
        <f t="shared" si="81"/>
        <v>6.2116655578163256E-4</v>
      </c>
      <c r="AK60" s="5">
        <f t="shared" si="82"/>
        <v>3.8128690068500422E-4</v>
      </c>
      <c r="AL60" s="5">
        <f t="shared" si="83"/>
        <v>7.2130239740293431E-6</v>
      </c>
      <c r="AM60" s="5">
        <f t="shared" si="84"/>
        <v>1.6018502701903498E-2</v>
      </c>
      <c r="AN60" s="5">
        <f t="shared" si="85"/>
        <v>8.9362901103273509E-3</v>
      </c>
      <c r="AO60" s="5">
        <f t="shared" si="86"/>
        <v>2.4926574731121685E-3</v>
      </c>
      <c r="AP60" s="5">
        <f t="shared" si="87"/>
        <v>4.6352876503575799E-4</v>
      </c>
      <c r="AQ60" s="5">
        <f t="shared" si="88"/>
        <v>6.4647545340630827E-5</v>
      </c>
      <c r="AR60" s="5">
        <f t="shared" si="89"/>
        <v>4.0876457079402511E-5</v>
      </c>
      <c r="AS60" s="5">
        <f t="shared" si="90"/>
        <v>7.5272843422053261E-5</v>
      </c>
      <c r="AT60" s="5">
        <f t="shared" si="91"/>
        <v>6.9306409626386457E-5</v>
      </c>
      <c r="AU60" s="5">
        <f t="shared" si="92"/>
        <v>4.2541933203081208E-5</v>
      </c>
      <c r="AV60" s="5">
        <f t="shared" si="93"/>
        <v>1.9584942688688799E-5</v>
      </c>
      <c r="AW60" s="5">
        <f t="shared" si="94"/>
        <v>2.0583313581468563E-7</v>
      </c>
      <c r="AX60" s="5">
        <f t="shared" si="95"/>
        <v>4.9162701951473466E-3</v>
      </c>
      <c r="AY60" s="5">
        <f t="shared" si="96"/>
        <v>2.7426543880016774E-3</v>
      </c>
      <c r="AZ60" s="5">
        <f t="shared" si="97"/>
        <v>7.6502641163311901E-4</v>
      </c>
      <c r="BA60" s="5">
        <f t="shared" si="98"/>
        <v>1.4226252568961756E-4</v>
      </c>
      <c r="BB60" s="5">
        <f t="shared" si="99"/>
        <v>1.9841105393066018E-5</v>
      </c>
      <c r="BC60" s="5">
        <f t="shared" si="100"/>
        <v>2.213763386024203E-6</v>
      </c>
      <c r="BD60" s="5">
        <f t="shared" si="101"/>
        <v>3.8006452698444972E-6</v>
      </c>
      <c r="BE60" s="5">
        <f t="shared" si="102"/>
        <v>6.9987811258703618E-6</v>
      </c>
      <c r="BF60" s="5">
        <f t="shared" si="103"/>
        <v>6.444029075336905E-6</v>
      </c>
      <c r="BG60" s="5">
        <f t="shared" si="104"/>
        <v>3.9554992959456981E-6</v>
      </c>
      <c r="BH60" s="5">
        <f t="shared" si="105"/>
        <v>1.8209851124169071E-6</v>
      </c>
      <c r="BI60" s="5">
        <f t="shared" si="106"/>
        <v>6.7065855034641602E-7</v>
      </c>
      <c r="BJ60" s="8">
        <f t="shared" si="107"/>
        <v>0.68117396102439542</v>
      </c>
      <c r="BK60" s="8">
        <f t="shared" si="108"/>
        <v>0.21364370029212701</v>
      </c>
      <c r="BL60" s="8">
        <f t="shared" si="109"/>
        <v>0.1023866181892242</v>
      </c>
      <c r="BM60" s="8">
        <f t="shared" si="110"/>
        <v>0.42720872789243042</v>
      </c>
      <c r="BN60" s="8">
        <f t="shared" si="111"/>
        <v>0.5698799366496422</v>
      </c>
    </row>
    <row r="61" spans="1:66" x14ac:dyDescent="0.25">
      <c r="A61" t="s">
        <v>99</v>
      </c>
      <c r="B61" t="s">
        <v>395</v>
      </c>
      <c r="C61" t="s">
        <v>121</v>
      </c>
      <c r="D61" t="s">
        <v>494</v>
      </c>
      <c r="E61">
        <f>VLOOKUP(A61,home!$A$2:$E$405,3,FALSE)</f>
        <v>1.3382789319999999</v>
      </c>
      <c r="F61">
        <f>VLOOKUP(B61,home!$B$2:$E$405,3,FALSE)</f>
        <v>1.1200000000000001</v>
      </c>
      <c r="G61">
        <f>VLOOKUP(C61,away!$B$2:$E$405,4,FALSE)</f>
        <v>1.06</v>
      </c>
      <c r="H61">
        <f>VLOOKUP(A61,away!$A$2:$E$405,3,FALSE)</f>
        <v>1.2937685459999999</v>
      </c>
      <c r="I61">
        <f>VLOOKUP(C61,away!$B$2:$E$405,3,FALSE)</f>
        <v>1.1200000000000001</v>
      </c>
      <c r="J61">
        <f>VLOOKUP(B61,home!$B$2:$E$405,4,FALSE)</f>
        <v>0.94</v>
      </c>
      <c r="K61" s="3">
        <f t="shared" si="56"/>
        <v>1.5888047480704002</v>
      </c>
      <c r="L61" s="3">
        <f t="shared" si="57"/>
        <v>1.3620795252288</v>
      </c>
      <c r="M61" s="5">
        <f t="shared" si="58"/>
        <v>5.22934438011795E-2</v>
      </c>
      <c r="N61" s="5">
        <f t="shared" si="59"/>
        <v>8.3084071804266635E-2</v>
      </c>
      <c r="O61" s="5">
        <f t="shared" si="60"/>
        <v>7.1227829105289506E-2</v>
      </c>
      <c r="P61" s="5">
        <f t="shared" si="61"/>
        <v>0.11316711307723103</v>
      </c>
      <c r="Q61" s="5">
        <f t="shared" si="62"/>
        <v>6.6002183885820451E-2</v>
      </c>
      <c r="R61" s="5">
        <f t="shared" si="63"/>
        <v>4.8508983825405437E-2</v>
      </c>
      <c r="S61" s="5">
        <f t="shared" si="64"/>
        <v>6.1225626729262843E-2</v>
      </c>
      <c r="T61" s="5">
        <f t="shared" si="65"/>
        <v>8.990022329126228E-2</v>
      </c>
      <c r="U61" s="5">
        <f t="shared" si="66"/>
        <v>7.7071303825874418E-2</v>
      </c>
      <c r="V61" s="5">
        <f t="shared" si="67"/>
        <v>1.472189526311039E-2</v>
      </c>
      <c r="W61" s="5">
        <f t="shared" si="68"/>
        <v>3.495486104693573E-2</v>
      </c>
      <c r="X61" s="5">
        <f t="shared" si="69"/>
        <v>4.7611300539248891E-2</v>
      </c>
      <c r="Y61" s="5">
        <f t="shared" si="70"/>
        <v>3.242518881701293E-2</v>
      </c>
      <c r="Z61" s="5">
        <f t="shared" si="71"/>
        <v>2.2024364552746593E-2</v>
      </c>
      <c r="AA61" s="5">
        <f t="shared" si="72"/>
        <v>3.4992414974637204E-2</v>
      </c>
      <c r="AB61" s="5">
        <f t="shared" si="73"/>
        <v>2.7798057529076686E-2</v>
      </c>
      <c r="AC61" s="5">
        <f t="shared" si="74"/>
        <v>1.9912084872028301E-3</v>
      </c>
      <c r="AD61" s="5">
        <f t="shared" si="75"/>
        <v>1.3884112299878149E-2</v>
      </c>
      <c r="AE61" s="5">
        <f t="shared" si="76"/>
        <v>1.8911265089641371E-2</v>
      </c>
      <c r="AF61" s="5">
        <f t="shared" si="77"/>
        <v>1.2879323487387354E-2</v>
      </c>
      <c r="AG61" s="5">
        <f t="shared" si="78"/>
        <v>5.8475542736562336E-3</v>
      </c>
      <c r="AH61" s="5">
        <f t="shared" si="79"/>
        <v>7.4997340033677706E-3</v>
      </c>
      <c r="AI61" s="5">
        <f t="shared" si="80"/>
        <v>1.1915612993815746E-2</v>
      </c>
      <c r="AJ61" s="5">
        <f t="shared" si="81"/>
        <v>9.4657912503719084E-3</v>
      </c>
      <c r="AK61" s="5">
        <f t="shared" si="82"/>
        <v>5.0130980276113781E-3</v>
      </c>
      <c r="AL61" s="5">
        <f t="shared" si="83"/>
        <v>1.7236525243077768E-4</v>
      </c>
      <c r="AM61" s="5">
        <f t="shared" si="84"/>
        <v>4.4118287089578104E-3</v>
      </c>
      <c r="AN61" s="5">
        <f t="shared" si="85"/>
        <v>6.009261553288044E-3</v>
      </c>
      <c r="AO61" s="5">
        <f t="shared" si="86"/>
        <v>4.0925460617391319E-3</v>
      </c>
      <c r="AP61" s="5">
        <f t="shared" si="87"/>
        <v>1.8581243989168772E-3</v>
      </c>
      <c r="AQ61" s="5">
        <f t="shared" si="88"/>
        <v>6.3272829977318722E-4</v>
      </c>
      <c r="AR61" s="5">
        <f t="shared" si="89"/>
        <v>2.0430468261298912E-3</v>
      </c>
      <c r="AS61" s="5">
        <f t="shared" si="90"/>
        <v>3.2460024978853332E-3</v>
      </c>
      <c r="AT61" s="5">
        <f t="shared" si="91"/>
        <v>2.5786320904442987E-3</v>
      </c>
      <c r="AU61" s="5">
        <f t="shared" si="92"/>
        <v>1.3656476362748676E-3</v>
      </c>
      <c r="AV61" s="5">
        <f t="shared" si="93"/>
        <v>5.4243686217615738E-4</v>
      </c>
      <c r="AW61" s="5">
        <f t="shared" si="94"/>
        <v>1.0361442294851453E-5</v>
      </c>
      <c r="AX61" s="5">
        <f t="shared" si="95"/>
        <v>1.168255733410911E-3</v>
      </c>
      <c r="AY61" s="5">
        <f t="shared" si="96"/>
        <v>1.5912572147101572E-3</v>
      </c>
      <c r="AZ61" s="5">
        <f t="shared" si="97"/>
        <v>1.0837094357646572E-3</v>
      </c>
      <c r="BA61" s="5">
        <f t="shared" si="98"/>
        <v>4.9203281125076502E-4</v>
      </c>
      <c r="BB61" s="5">
        <f t="shared" si="99"/>
        <v>1.6754695448635838E-4</v>
      </c>
      <c r="BC61" s="5">
        <f t="shared" si="100"/>
        <v>4.5642455244062067E-5</v>
      </c>
      <c r="BD61" s="5">
        <f t="shared" si="101"/>
        <v>4.6379870849253414E-4</v>
      </c>
      <c r="BE61" s="5">
        <f t="shared" si="102"/>
        <v>7.3688559020185771E-4</v>
      </c>
      <c r="BF61" s="5">
        <f t="shared" si="103"/>
        <v>5.8538366224868544E-4</v>
      </c>
      <c r="BG61" s="5">
        <f t="shared" si="104"/>
        <v>3.100201140078503E-4</v>
      </c>
      <c r="BH61" s="5">
        <f t="shared" si="105"/>
        <v>1.231403572832499E-4</v>
      </c>
      <c r="BI61" s="5">
        <f t="shared" si="106"/>
        <v>3.9129196866142594E-5</v>
      </c>
      <c r="BJ61" s="8">
        <f t="shared" si="107"/>
        <v>0.42705301816265195</v>
      </c>
      <c r="BK61" s="8">
        <f t="shared" si="108"/>
        <v>0.24516290982512751</v>
      </c>
      <c r="BL61" s="8">
        <f t="shared" si="109"/>
        <v>0.30552694907746086</v>
      </c>
      <c r="BM61" s="8">
        <f t="shared" si="110"/>
        <v>0.56390272034637934</v>
      </c>
      <c r="BN61" s="8">
        <f t="shared" si="111"/>
        <v>0.43428362549919258</v>
      </c>
    </row>
    <row r="62" spans="1:66" x14ac:dyDescent="0.25">
      <c r="A62" t="s">
        <v>99</v>
      </c>
      <c r="B62" t="s">
        <v>112</v>
      </c>
      <c r="C62" t="s">
        <v>119</v>
      </c>
      <c r="D62" t="s">
        <v>494</v>
      </c>
      <c r="E62">
        <f>VLOOKUP(A62,home!$A$2:$E$405,3,FALSE)</f>
        <v>1.3382789319999999</v>
      </c>
      <c r="F62">
        <f>VLOOKUP(B62,home!$B$2:$E$405,3,FALSE)</f>
        <v>0.43</v>
      </c>
      <c r="G62">
        <f>VLOOKUP(C62,away!$B$2:$E$405,4,FALSE)</f>
        <v>1.17</v>
      </c>
      <c r="H62">
        <f>VLOOKUP(A62,away!$A$2:$E$405,3,FALSE)</f>
        <v>1.2937685459999999</v>
      </c>
      <c r="I62">
        <f>VLOOKUP(C62,away!$B$2:$E$405,3,FALSE)</f>
        <v>0.75</v>
      </c>
      <c r="J62">
        <f>VLOOKUP(B62,home!$B$2:$E$405,4,FALSE)</f>
        <v>1.1000000000000001</v>
      </c>
      <c r="K62" s="3">
        <f t="shared" si="56"/>
        <v>0.6732881306891999</v>
      </c>
      <c r="L62" s="3">
        <f t="shared" si="57"/>
        <v>1.0673590504499999</v>
      </c>
      <c r="M62" s="5">
        <f t="shared" si="58"/>
        <v>0.17540684387402741</v>
      </c>
      <c r="N62" s="5">
        <f t="shared" si="59"/>
        <v>0.11809934602203627</v>
      </c>
      <c r="O62" s="5">
        <f t="shared" si="60"/>
        <v>0.18722208231981333</v>
      </c>
      <c r="P62" s="5">
        <f t="shared" si="61"/>
        <v>0.12605440582884661</v>
      </c>
      <c r="Q62" s="5">
        <f t="shared" si="62"/>
        <v>3.9757443959396885E-2</v>
      </c>
      <c r="R62" s="5">
        <f t="shared" si="63"/>
        <v>9.9916592004073809E-2</v>
      </c>
      <c r="S62" s="5">
        <f t="shared" si="64"/>
        <v>2.2646940218984734E-2</v>
      </c>
      <c r="T62" s="5">
        <f t="shared" si="65"/>
        <v>4.2435467632820946E-2</v>
      </c>
      <c r="U62" s="5">
        <f t="shared" si="66"/>
        <v>6.7272655455258318E-2</v>
      </c>
      <c r="V62" s="5">
        <f t="shared" si="67"/>
        <v>1.8083334657846041E-3</v>
      </c>
      <c r="W62" s="5">
        <f t="shared" si="68"/>
        <v>8.9227383748009866E-3</v>
      </c>
      <c r="X62" s="5">
        <f t="shared" si="69"/>
        <v>9.5237655591413582E-3</v>
      </c>
      <c r="Y62" s="5">
        <f t="shared" si="70"/>
        <v>5.0826386819567649E-3</v>
      </c>
      <c r="Z62" s="5">
        <f t="shared" si="71"/>
        <v>3.5548959588556091E-2</v>
      </c>
      <c r="AA62" s="5">
        <f t="shared" si="72"/>
        <v>2.3934692549324843E-2</v>
      </c>
      <c r="AB62" s="5">
        <f t="shared" si="73"/>
        <v>8.0574722025778204E-3</v>
      </c>
      <c r="AC62" s="5">
        <f t="shared" si="74"/>
        <v>8.1221317942703687E-5</v>
      </c>
      <c r="AD62" s="5">
        <f t="shared" si="75"/>
        <v>1.5018934602496362E-3</v>
      </c>
      <c r="AE62" s="5">
        <f t="shared" si="76"/>
        <v>1.6030595776091163E-3</v>
      </c>
      <c r="AF62" s="5">
        <f t="shared" si="77"/>
        <v>8.5552007428582209E-4</v>
      </c>
      <c r="AG62" s="5">
        <f t="shared" si="78"/>
        <v>3.0438236471020948E-4</v>
      </c>
      <c r="AH62" s="5">
        <f t="shared" si="79"/>
        <v>9.4858759377316627E-3</v>
      </c>
      <c r="AI62" s="5">
        <f t="shared" si="80"/>
        <v>6.3867276780650122E-3</v>
      </c>
      <c r="AJ62" s="5">
        <f t="shared" si="81"/>
        <v>2.1500539697926827E-3</v>
      </c>
      <c r="AK62" s="5">
        <f t="shared" si="82"/>
        <v>4.8253527273420303E-4</v>
      </c>
      <c r="AL62" s="5">
        <f t="shared" si="83"/>
        <v>2.3347561013654028E-6</v>
      </c>
      <c r="AM62" s="5">
        <f t="shared" si="84"/>
        <v>2.0224140806916234E-4</v>
      </c>
      <c r="AN62" s="5">
        <f t="shared" si="85"/>
        <v>2.158641972783721E-4</v>
      </c>
      <c r="AO62" s="5">
        <f t="shared" si="86"/>
        <v>1.1520230231659732E-4</v>
      </c>
      <c r="AP62" s="5">
        <f t="shared" si="87"/>
        <v>4.098740667009905E-5</v>
      </c>
      <c r="AQ62" s="5">
        <f t="shared" si="88"/>
        <v>1.0937069865951227E-5</v>
      </c>
      <c r="AR62" s="5">
        <f t="shared" si="89"/>
        <v>2.0249671067167543E-3</v>
      </c>
      <c r="AS62" s="5">
        <f t="shared" si="90"/>
        <v>1.3633863179884412E-3</v>
      </c>
      <c r="AT62" s="5">
        <f t="shared" si="91"/>
        <v>4.5897591272283419E-4</v>
      </c>
      <c r="AU62" s="5">
        <f t="shared" si="92"/>
        <v>1.0300767810284217E-4</v>
      </c>
      <c r="AV62" s="5">
        <f t="shared" si="93"/>
        <v>1.7338461759124355E-5</v>
      </c>
      <c r="AW62" s="5">
        <f t="shared" si="94"/>
        <v>4.6606931794306631E-8</v>
      </c>
      <c r="AX62" s="5">
        <f t="shared" si="95"/>
        <v>2.2694456597806327E-5</v>
      </c>
      <c r="AY62" s="5">
        <f t="shared" si="96"/>
        <v>2.4223133644713299E-5</v>
      </c>
      <c r="AZ62" s="5">
        <f t="shared" si="97"/>
        <v>1.2927390462972314E-5</v>
      </c>
      <c r="BA62" s="5">
        <f t="shared" si="98"/>
        <v>4.5993890697848383E-6</v>
      </c>
      <c r="BB62" s="5">
        <f t="shared" si="99"/>
        <v>1.2272998875439133E-6</v>
      </c>
      <c r="BC62" s="5">
        <f t="shared" si="100"/>
        <v>2.6199392851725267E-7</v>
      </c>
      <c r="BD62" s="5">
        <f t="shared" si="101"/>
        <v>3.6022782803627959E-4</v>
      </c>
      <c r="BE62" s="5">
        <f t="shared" si="102"/>
        <v>2.4253712096077725E-4</v>
      </c>
      <c r="BF62" s="5">
        <f t="shared" si="103"/>
        <v>8.1648682397211019E-5</v>
      </c>
      <c r="BG62" s="5">
        <f t="shared" si="104"/>
        <v>1.8324362914818134E-5</v>
      </c>
      <c r="BH62" s="5">
        <f t="shared" si="105"/>
        <v>3.0843940132470993E-6</v>
      </c>
      <c r="BI62" s="5">
        <f t="shared" si="106"/>
        <v>4.153371758976198E-7</v>
      </c>
      <c r="BJ62" s="8">
        <f t="shared" si="107"/>
        <v>0.22873742175479955</v>
      </c>
      <c r="BK62" s="8">
        <f t="shared" si="108"/>
        <v>0.3260243025953321</v>
      </c>
      <c r="BL62" s="8">
        <f t="shared" si="109"/>
        <v>0.40958260059215984</v>
      </c>
      <c r="BM62" s="8">
        <f t="shared" si="110"/>
        <v>0.25341239399594034</v>
      </c>
      <c r="BN62" s="8">
        <f t="shared" si="111"/>
        <v>0.74645671400819424</v>
      </c>
    </row>
    <row r="63" spans="1:66" x14ac:dyDescent="0.25">
      <c r="A63" t="s">
        <v>99</v>
      </c>
      <c r="B63" t="s">
        <v>113</v>
      </c>
      <c r="C63" t="s">
        <v>108</v>
      </c>
      <c r="D63" t="s">
        <v>494</v>
      </c>
      <c r="E63">
        <f>VLOOKUP(A63,home!$A$2:$E$405,3,FALSE)</f>
        <v>1.3382789319999999</v>
      </c>
      <c r="F63">
        <f>VLOOKUP(B63,home!$B$2:$E$405,3,FALSE)</f>
        <v>1.18</v>
      </c>
      <c r="G63">
        <f>VLOOKUP(C63,away!$B$2:$E$405,4,FALSE)</f>
        <v>0.85</v>
      </c>
      <c r="H63">
        <f>VLOOKUP(A63,away!$A$2:$E$405,3,FALSE)</f>
        <v>1.2937685459999999</v>
      </c>
      <c r="I63">
        <f>VLOOKUP(C63,away!$B$2:$E$405,3,FALSE)</f>
        <v>0.69</v>
      </c>
      <c r="J63">
        <f>VLOOKUP(B63,home!$B$2:$E$405,4,FALSE)</f>
        <v>0.71</v>
      </c>
      <c r="K63" s="3">
        <f t="shared" si="56"/>
        <v>1.3422937687959999</v>
      </c>
      <c r="L63" s="3">
        <f t="shared" si="57"/>
        <v>0.63381721068539987</v>
      </c>
      <c r="M63" s="5">
        <f t="shared" si="58"/>
        <v>0.13860723687537482</v>
      </c>
      <c r="N63" s="5">
        <f t="shared" si="59"/>
        <v>0.18605163036784675</v>
      </c>
      <c r="O63" s="5">
        <f t="shared" si="60"/>
        <v>8.7851652257160559E-2</v>
      </c>
      <c r="P63" s="5">
        <f t="shared" si="61"/>
        <v>0.11792272540321967</v>
      </c>
      <c r="Q63" s="5">
        <f t="shared" si="62"/>
        <v>0.1248679720585487</v>
      </c>
      <c r="R63" s="5">
        <f t="shared" si="63"/>
        <v>2.784094459386861E-2</v>
      </c>
      <c r="S63" s="5">
        <f t="shared" si="64"/>
        <v>2.5081246621751381E-2</v>
      </c>
      <c r="T63" s="5">
        <f t="shared" si="65"/>
        <v>7.9143469754091783E-2</v>
      </c>
      <c r="U63" s="5">
        <f t="shared" si="66"/>
        <v>3.7370726445744518E-2</v>
      </c>
      <c r="V63" s="5">
        <f t="shared" si="67"/>
        <v>2.3709271566522525E-3</v>
      </c>
      <c r="W63" s="5">
        <f t="shared" si="68"/>
        <v>5.5869833605460981E-2</v>
      </c>
      <c r="X63" s="5">
        <f t="shared" si="69"/>
        <v>3.5411262097270697E-2</v>
      </c>
      <c r="Y63" s="5">
        <f t="shared" si="70"/>
        <v>1.1222133684670867E-2</v>
      </c>
      <c r="Z63" s="5">
        <f t="shared" si="71"/>
        <v>5.8820232817775216E-3</v>
      </c>
      <c r="AA63" s="5">
        <f t="shared" si="72"/>
        <v>7.8954031990429649E-3</v>
      </c>
      <c r="AB63" s="5">
        <f t="shared" si="73"/>
        <v>5.2989752581036895E-3</v>
      </c>
      <c r="AC63" s="5">
        <f t="shared" si="74"/>
        <v>1.2606944194782681E-4</v>
      </c>
      <c r="AD63" s="5">
        <f t="shared" si="75"/>
        <v>1.8748432378069908E-2</v>
      </c>
      <c r="AE63" s="5">
        <f t="shared" si="76"/>
        <v>1.1883079114592106E-2</v>
      </c>
      <c r="AF63" s="5">
        <f t="shared" si="77"/>
        <v>3.7658500293823497E-3</v>
      </c>
      <c r="AG63" s="5">
        <f t="shared" si="78"/>
        <v>7.9562018716088404E-4</v>
      </c>
      <c r="AH63" s="5">
        <f t="shared" si="79"/>
        <v>9.3203189741070255E-4</v>
      </c>
      <c r="AI63" s="5">
        <f t="shared" si="80"/>
        <v>1.2510606082134987E-3</v>
      </c>
      <c r="AJ63" s="5">
        <f t="shared" si="81"/>
        <v>8.3964542939555674E-4</v>
      </c>
      <c r="AK63" s="5">
        <f t="shared" si="82"/>
        <v>3.7568360929189919E-4</v>
      </c>
      <c r="AL63" s="5">
        <f t="shared" si="83"/>
        <v>4.2902383799534275E-6</v>
      </c>
      <c r="AM63" s="5">
        <f t="shared" si="84"/>
        <v>5.0331807911552819E-3</v>
      </c>
      <c r="AN63" s="5">
        <f t="shared" si="85"/>
        <v>3.1901166099253747E-3</v>
      </c>
      <c r="AO63" s="5">
        <f t="shared" si="86"/>
        <v>1.0109754057320323E-3</v>
      </c>
      <c r="AP63" s="5">
        <f t="shared" si="87"/>
        <v>2.1359120391087238E-4</v>
      </c>
      <c r="AQ63" s="5">
        <f t="shared" si="88"/>
        <v>3.3844445272431397E-5</v>
      </c>
      <c r="AR63" s="5">
        <f t="shared" si="89"/>
        <v>1.1814757149733446E-4</v>
      </c>
      <c r="AS63" s="5">
        <f t="shared" si="90"/>
        <v>1.5858874901925193E-4</v>
      </c>
      <c r="AT63" s="5">
        <f t="shared" si="91"/>
        <v>1.0643634480484735E-4</v>
      </c>
      <c r="AU63" s="5">
        <f t="shared" si="92"/>
        <v>4.7622947468323029E-5</v>
      </c>
      <c r="AV63" s="5">
        <f t="shared" si="93"/>
        <v>1.5980996409607309E-5</v>
      </c>
      <c r="AW63" s="5">
        <f t="shared" si="94"/>
        <v>1.0138892652490751E-7</v>
      </c>
      <c r="AX63" s="5">
        <f t="shared" si="95"/>
        <v>1.1260012021985758E-3</v>
      </c>
      <c r="AY63" s="5">
        <f t="shared" si="96"/>
        <v>7.1367894120590817E-4</v>
      </c>
      <c r="AZ63" s="5">
        <f t="shared" si="97"/>
        <v>2.2617099792001909E-4</v>
      </c>
      <c r="BA63" s="5">
        <f t="shared" si="98"/>
        <v>4.7783690346533295E-5</v>
      </c>
      <c r="BB63" s="5">
        <f t="shared" si="99"/>
        <v>7.5715313329236488E-6</v>
      </c>
      <c r="BC63" s="5">
        <f t="shared" si="100"/>
        <v>9.5979337401015508E-7</v>
      </c>
      <c r="BD63" s="5">
        <f t="shared" si="101"/>
        <v>1.2480660702615727E-5</v>
      </c>
      <c r="BE63" s="5">
        <f t="shared" si="102"/>
        <v>1.6752713091578196E-5</v>
      </c>
      <c r="BF63" s="5">
        <f t="shared" si="103"/>
        <v>1.1243531196626295E-5</v>
      </c>
      <c r="BG63" s="5">
        <f t="shared" si="104"/>
        <v>5.0307072881649691E-6</v>
      </c>
      <c r="BH63" s="5">
        <f t="shared" si="105"/>
        <v>1.6881717613851151E-6</v>
      </c>
      <c r="BI63" s="5">
        <f t="shared" si="106"/>
        <v>4.5320448719292158E-7</v>
      </c>
      <c r="BJ63" s="8">
        <f t="shared" si="107"/>
        <v>0.53936315788946876</v>
      </c>
      <c r="BK63" s="8">
        <f t="shared" si="108"/>
        <v>0.28482617467853177</v>
      </c>
      <c r="BL63" s="8">
        <f t="shared" si="109"/>
        <v>0.17015054889595893</v>
      </c>
      <c r="BM63" s="8">
        <f t="shared" si="110"/>
        <v>0.31636616563743869</v>
      </c>
      <c r="BN63" s="8">
        <f t="shared" si="111"/>
        <v>0.68314216155601915</v>
      </c>
    </row>
    <row r="64" spans="1:66" x14ac:dyDescent="0.25">
      <c r="A64" t="s">
        <v>99</v>
      </c>
      <c r="B64" t="s">
        <v>116</v>
      </c>
      <c r="C64" t="s">
        <v>102</v>
      </c>
      <c r="D64" t="s">
        <v>494</v>
      </c>
      <c r="E64">
        <f>VLOOKUP(A64,home!$A$2:$E$405,3,FALSE)</f>
        <v>1.3382789319999999</v>
      </c>
      <c r="F64">
        <f>VLOOKUP(B64,home!$B$2:$E$405,3,FALSE)</f>
        <v>1.1499999999999999</v>
      </c>
      <c r="G64">
        <f>VLOOKUP(C64,away!$B$2:$E$405,4,FALSE)</f>
        <v>1.03</v>
      </c>
      <c r="H64">
        <f>VLOOKUP(A64,away!$A$2:$E$405,3,FALSE)</f>
        <v>1.2937685459999999</v>
      </c>
      <c r="I64">
        <f>VLOOKUP(C64,away!$B$2:$E$405,3,FALSE)</f>
        <v>1.21</v>
      </c>
      <c r="J64">
        <f>VLOOKUP(B64,home!$B$2:$E$405,4,FALSE)</f>
        <v>0.98</v>
      </c>
      <c r="K64" s="3">
        <f t="shared" si="56"/>
        <v>1.5851913949539997</v>
      </c>
      <c r="L64" s="3">
        <f t="shared" si="57"/>
        <v>1.5341507418467999</v>
      </c>
      <c r="M64" s="5">
        <f t="shared" si="58"/>
        <v>4.4186227353130519E-2</v>
      </c>
      <c r="N64" s="5">
        <f t="shared" si="59"/>
        <v>7.0043627375663539E-2</v>
      </c>
      <c r="O64" s="5">
        <f t="shared" si="60"/>
        <v>6.7788333473216528E-2</v>
      </c>
      <c r="P64" s="5">
        <f t="shared" si="61"/>
        <v>0.10745748290001501</v>
      </c>
      <c r="Q64" s="5">
        <f t="shared" si="62"/>
        <v>5.5516277693633133E-2</v>
      </c>
      <c r="R64" s="5">
        <f t="shared" si="63"/>
        <v>5.1998761043246723E-2</v>
      </c>
      <c r="S64" s="5">
        <f t="shared" si="64"/>
        <v>6.5332069079602803E-2</v>
      </c>
      <c r="T64" s="5">
        <f t="shared" si="65"/>
        <v>8.5170338608260204E-2</v>
      </c>
      <c r="U64" s="5">
        <f t="shared" si="66"/>
        <v>8.2427988554023959E-2</v>
      </c>
      <c r="V64" s="5">
        <f t="shared" si="67"/>
        <v>1.7653614703256711E-2</v>
      </c>
      <c r="W64" s="5">
        <f t="shared" si="68"/>
        <v>2.933464189327464E-2</v>
      </c>
      <c r="X64" s="5">
        <f t="shared" si="69"/>
        <v>4.5003762622377493E-2</v>
      </c>
      <c r="Y64" s="5">
        <f t="shared" si="70"/>
        <v>3.4521277906508871E-2</v>
      </c>
      <c r="Z64" s="5">
        <f t="shared" si="71"/>
        <v>2.6591312609870479E-2</v>
      </c>
      <c r="AA64" s="5">
        <f t="shared" si="72"/>
        <v>4.2152319929698465E-2</v>
      </c>
      <c r="AB64" s="5">
        <f t="shared" si="73"/>
        <v>3.3409747414952999E-2</v>
      </c>
      <c r="AC64" s="5">
        <f t="shared" si="74"/>
        <v>2.6832639853731802E-3</v>
      </c>
      <c r="AD64" s="5">
        <f t="shared" si="75"/>
        <v>1.1625255475819019E-2</v>
      </c>
      <c r="AE64" s="5">
        <f t="shared" si="76"/>
        <v>1.7834894312386319E-2</v>
      </c>
      <c r="AF64" s="5">
        <f t="shared" si="77"/>
        <v>1.3680708170053376E-2</v>
      </c>
      <c r="AG64" s="5">
        <f t="shared" si="78"/>
        <v>6.9960895293589877E-3</v>
      </c>
      <c r="AH64" s="5">
        <f t="shared" si="79"/>
        <v>1.0198770491778241E-2</v>
      </c>
      <c r="AI64" s="5">
        <f t="shared" si="80"/>
        <v>1.6167003222677636E-2</v>
      </c>
      <c r="AJ64" s="5">
        <f t="shared" si="81"/>
        <v>1.2813897195391088E-2</v>
      </c>
      <c r="AK64" s="5">
        <f t="shared" si="82"/>
        <v>6.7708265233197137E-3</v>
      </c>
      <c r="AL64" s="5">
        <f t="shared" si="83"/>
        <v>2.6101960823232532E-4</v>
      </c>
      <c r="AM64" s="5">
        <f t="shared" si="84"/>
        <v>3.6856509888820335E-3</v>
      </c>
      <c r="AN64" s="5">
        <f t="shared" si="85"/>
        <v>5.6543441987817623E-3</v>
      </c>
      <c r="AO64" s="5">
        <f t="shared" si="86"/>
        <v>4.3373081736090974E-3</v>
      </c>
      <c r="AP64" s="5">
        <f t="shared" si="87"/>
        <v>2.2180281840535284E-3</v>
      </c>
      <c r="AQ64" s="5">
        <f t="shared" si="88"/>
        <v>8.5069739600070768E-4</v>
      </c>
      <c r="AR64" s="5">
        <f t="shared" si="89"/>
        <v>3.1292902631773678E-3</v>
      </c>
      <c r="AS64" s="5">
        <f t="shared" si="90"/>
        <v>4.9605239975020997E-3</v>
      </c>
      <c r="AT64" s="5">
        <f t="shared" si="91"/>
        <v>3.9316899776515729E-3</v>
      </c>
      <c r="AU64" s="5">
        <f t="shared" si="92"/>
        <v>2.0774937067333855E-3</v>
      </c>
      <c r="AV64" s="5">
        <f t="shared" si="93"/>
        <v>8.2330628674621292E-4</v>
      </c>
      <c r="AW64" s="5">
        <f t="shared" si="94"/>
        <v>1.7632763123245104E-5</v>
      </c>
      <c r="AX64" s="5">
        <f t="shared" si="95"/>
        <v>9.7374370539658295E-4</v>
      </c>
      <c r="AY64" s="5">
        <f t="shared" si="96"/>
        <v>1.4938696280028193E-3</v>
      </c>
      <c r="AZ64" s="5">
        <f t="shared" si="97"/>
        <v>1.1459105990114645E-3</v>
      </c>
      <c r="BA64" s="5">
        <f t="shared" si="98"/>
        <v>5.8599986518784977E-4</v>
      </c>
      <c r="BB64" s="5">
        <f t="shared" si="99"/>
        <v>2.2475303197501609E-4</v>
      </c>
      <c r="BC64" s="5">
        <f t="shared" si="100"/>
        <v>6.8961006147357694E-5</v>
      </c>
      <c r="BD64" s="5">
        <f t="shared" si="101"/>
        <v>8.0013382978458844E-4</v>
      </c>
      <c r="BE64" s="5">
        <f t="shared" si="102"/>
        <v>1.2683652617861178E-3</v>
      </c>
      <c r="BF64" s="5">
        <f t="shared" si="103"/>
        <v>1.0053008493209658E-3</v>
      </c>
      <c r="BG64" s="5">
        <f t="shared" si="104"/>
        <v>5.3119808522784733E-4</v>
      </c>
      <c r="BH64" s="5">
        <f t="shared" si="105"/>
        <v>2.105126584298063E-4</v>
      </c>
      <c r="BI64" s="5">
        <f t="shared" si="106"/>
        <v>6.6740570934363888E-5</v>
      </c>
      <c r="BJ64" s="8">
        <f t="shared" si="107"/>
        <v>0.39096614036438382</v>
      </c>
      <c r="BK64" s="8">
        <f t="shared" si="108"/>
        <v>0.23906754725761342</v>
      </c>
      <c r="BL64" s="8">
        <f t="shared" si="109"/>
        <v>0.34253220333559975</v>
      </c>
      <c r="BM64" s="8">
        <f t="shared" si="110"/>
        <v>0.60069025686368216</v>
      </c>
      <c r="BN64" s="8">
        <f t="shared" si="111"/>
        <v>0.3969907098389055</v>
      </c>
    </row>
    <row r="65" spans="1:66" x14ac:dyDescent="0.25">
      <c r="A65" t="s">
        <v>99</v>
      </c>
      <c r="B65" t="s">
        <v>417</v>
      </c>
      <c r="C65" t="s">
        <v>114</v>
      </c>
      <c r="D65" t="s">
        <v>494</v>
      </c>
      <c r="E65">
        <f>VLOOKUP(A65,home!$A$2:$E$405,3,FALSE)</f>
        <v>1.3382789319999999</v>
      </c>
      <c r="F65">
        <f>VLOOKUP(B65,home!$B$2:$E$405,3,FALSE)</f>
        <v>0.93</v>
      </c>
      <c r="G65">
        <f>VLOOKUP(C65,away!$B$2:$E$405,4,FALSE)</f>
        <v>0.8</v>
      </c>
      <c r="H65">
        <f>VLOOKUP(A65,away!$A$2:$E$405,3,FALSE)</f>
        <v>1.2937685459999999</v>
      </c>
      <c r="I65">
        <f>VLOOKUP(C65,away!$B$2:$E$405,3,FALSE)</f>
        <v>0.75</v>
      </c>
      <c r="J65">
        <f>VLOOKUP(B65,home!$B$2:$E$405,4,FALSE)</f>
        <v>0.97</v>
      </c>
      <c r="K65" s="3">
        <f t="shared" si="56"/>
        <v>0.99567952540799998</v>
      </c>
      <c r="L65" s="3">
        <f t="shared" si="57"/>
        <v>0.94121661721499994</v>
      </c>
      <c r="M65" s="5">
        <f t="shared" si="58"/>
        <v>0.14415067927600222</v>
      </c>
      <c r="N65" s="5">
        <f t="shared" si="59"/>
        <v>0.14352787992877072</v>
      </c>
      <c r="O65" s="5">
        <f t="shared" si="60"/>
        <v>0.1356770147174032</v>
      </c>
      <c r="P65" s="5">
        <f t="shared" si="61"/>
        <v>0.13509082562259825</v>
      </c>
      <c r="Q65" s="5">
        <f t="shared" si="62"/>
        <v>7.1453885685147406E-2</v>
      </c>
      <c r="R65" s="5">
        <f t="shared" si="63"/>
        <v>6.3850730413071988E-2</v>
      </c>
      <c r="S65" s="5">
        <f t="shared" si="64"/>
        <v>3.1650095682957652E-2</v>
      </c>
      <c r="T65" s="5">
        <f t="shared" si="65"/>
        <v>6.7253584571441746E-2</v>
      </c>
      <c r="U65" s="5">
        <f t="shared" si="66"/>
        <v>6.357486495464168E-2</v>
      </c>
      <c r="V65" s="5">
        <f t="shared" si="67"/>
        <v>3.2956545334055249E-3</v>
      </c>
      <c r="W65" s="5">
        <f t="shared" si="68"/>
        <v>2.3715056995848353E-2</v>
      </c>
      <c r="X65" s="5">
        <f t="shared" si="69"/>
        <v>2.2321005722693306E-2</v>
      </c>
      <c r="Y65" s="5">
        <f t="shared" si="70"/>
        <v>1.0504450749575022E-2</v>
      </c>
      <c r="Z65" s="5">
        <f t="shared" si="71"/>
        <v>2.003245616203285E-2</v>
      </c>
      <c r="AA65" s="5">
        <f t="shared" si="72"/>
        <v>1.9945906444169433E-2</v>
      </c>
      <c r="AB65" s="5">
        <f t="shared" si="73"/>
        <v>9.9298653310814933E-3</v>
      </c>
      <c r="AC65" s="5">
        <f t="shared" si="74"/>
        <v>1.930326890066937E-4</v>
      </c>
      <c r="AD65" s="5">
        <f t="shared" si="75"/>
        <v>5.9031491736624879E-3</v>
      </c>
      <c r="AE65" s="5">
        <f t="shared" si="76"/>
        <v>5.5561420961501296E-3</v>
      </c>
      <c r="AF65" s="5">
        <f t="shared" si="77"/>
        <v>2.6147666342521414E-3</v>
      </c>
      <c r="AG65" s="5">
        <f t="shared" si="78"/>
        <v>8.2035393543248398E-4</v>
      </c>
      <c r="AH65" s="5">
        <f t="shared" si="79"/>
        <v>4.7137201558340829E-3</v>
      </c>
      <c r="AI65" s="5">
        <f t="shared" si="80"/>
        <v>4.6933546476670036E-3</v>
      </c>
      <c r="AJ65" s="5">
        <f t="shared" si="81"/>
        <v>2.3365385640802564E-3</v>
      </c>
      <c r="AK65" s="5">
        <f t="shared" si="82"/>
        <v>7.7548120286030653E-4</v>
      </c>
      <c r="AL65" s="5">
        <f t="shared" si="83"/>
        <v>7.2360242660072519E-6</v>
      </c>
      <c r="AM65" s="5">
        <f t="shared" si="84"/>
        <v>1.175528953528979E-3</v>
      </c>
      <c r="AN65" s="5">
        <f t="shared" si="85"/>
        <v>1.1064273850788346E-3</v>
      </c>
      <c r="AO65" s="5">
        <f t="shared" si="86"/>
        <v>5.2069392028896929E-4</v>
      </c>
      <c r="AP65" s="5">
        <f t="shared" si="87"/>
        <v>1.6336192341960019E-4</v>
      </c>
      <c r="AQ65" s="5">
        <f t="shared" si="88"/>
        <v>3.8439739235682978E-5</v>
      </c>
      <c r="AR65" s="5">
        <f t="shared" si="89"/>
        <v>8.8732634791446408E-4</v>
      </c>
      <c r="AS65" s="5">
        <f t="shared" si="90"/>
        <v>8.8349267697348751E-4</v>
      </c>
      <c r="AT65" s="5">
        <f t="shared" si="91"/>
        <v>4.3983778465520268E-4</v>
      </c>
      <c r="AU65" s="5">
        <f t="shared" si="92"/>
        <v>1.4597915889399943E-4</v>
      </c>
      <c r="AV65" s="5">
        <f t="shared" si="93"/>
        <v>3.6337114911759085E-5</v>
      </c>
      <c r="AW65" s="5">
        <f t="shared" si="94"/>
        <v>1.8836780475311548E-7</v>
      </c>
      <c r="AX65" s="5">
        <f t="shared" si="95"/>
        <v>1.9507501842551606E-4</v>
      </c>
      <c r="AY65" s="5">
        <f t="shared" si="96"/>
        <v>1.8360784894561801E-4</v>
      </c>
      <c r="AZ65" s="5">
        <f t="shared" si="97"/>
        <v>8.6407379239358614E-5</v>
      </c>
      <c r="BA65" s="5">
        <f t="shared" si="98"/>
        <v>2.7109353730027583E-5</v>
      </c>
      <c r="BB65" s="5">
        <f t="shared" si="99"/>
        <v>6.3789435531653484E-6</v>
      </c>
      <c r="BC65" s="5">
        <f t="shared" si="100"/>
        <v>1.2007935345031448E-6</v>
      </c>
      <c r="BD65" s="5">
        <f t="shared" si="101"/>
        <v>1.3919438392496526E-4</v>
      </c>
      <c r="BE65" s="5">
        <f t="shared" si="102"/>
        <v>1.3859299812586838E-4</v>
      </c>
      <c r="BF65" s="5">
        <f t="shared" si="103"/>
        <v>6.8997105299418223E-5</v>
      </c>
      <c r="BG65" s="5">
        <f t="shared" si="104"/>
        <v>2.2899668353016843E-5</v>
      </c>
      <c r="BH65" s="5">
        <f t="shared" si="105"/>
        <v>5.7001827294331011E-6</v>
      </c>
      <c r="BI65" s="5">
        <f t="shared" si="106"/>
        <v>1.1351110469561659E-6</v>
      </c>
      <c r="BJ65" s="8">
        <f t="shared" si="107"/>
        <v>0.357174506751954</v>
      </c>
      <c r="BK65" s="8">
        <f t="shared" si="108"/>
        <v>0.31457113167718187</v>
      </c>
      <c r="BL65" s="8">
        <f t="shared" si="109"/>
        <v>0.30826696896363792</v>
      </c>
      <c r="BM65" s="8">
        <f t="shared" si="110"/>
        <v>0.30611062843067205</v>
      </c>
      <c r="BN65" s="8">
        <f t="shared" si="111"/>
        <v>0.6937510156429938</v>
      </c>
    </row>
    <row r="66" spans="1:66" x14ac:dyDescent="0.25">
      <c r="A66" t="s">
        <v>122</v>
      </c>
      <c r="B66" t="s">
        <v>362</v>
      </c>
      <c r="C66" t="s">
        <v>136</v>
      </c>
      <c r="D66" t="s">
        <v>494</v>
      </c>
      <c r="E66">
        <f>VLOOKUP(A66,home!$A$2:$E$405,3,FALSE)</f>
        <v>1.3392857140000001</v>
      </c>
      <c r="F66">
        <f>VLOOKUP(B66,home!$B$2:$E$405,3,FALSE)</f>
        <v>1.56</v>
      </c>
      <c r="G66">
        <f>VLOOKUP(C66,away!$B$2:$E$405,4,FALSE)</f>
        <v>1.03</v>
      </c>
      <c r="H66">
        <f>VLOOKUP(A66,away!$A$2:$E$405,3,FALSE)</f>
        <v>1.1726190480000001</v>
      </c>
      <c r="I66">
        <f>VLOOKUP(C66,away!$B$2:$E$405,3,FALSE)</f>
        <v>1.1499999999999999</v>
      </c>
      <c r="J66">
        <f>VLOOKUP(B66,home!$B$2:$E$405,4,FALSE)</f>
        <v>0.92</v>
      </c>
      <c r="K66" s="3">
        <f t="shared" si="56"/>
        <v>2.1519642852552003</v>
      </c>
      <c r="L66" s="3">
        <f t="shared" si="57"/>
        <v>1.2406309527839998</v>
      </c>
      <c r="M66" s="5">
        <f t="shared" si="58"/>
        <v>3.3621308279252499E-2</v>
      </c>
      <c r="N66" s="5">
        <f t="shared" si="59"/>
        <v>7.235185464050635E-2</v>
      </c>
      <c r="O66" s="5">
        <f t="shared" si="60"/>
        <v>4.1711635724333611E-2</v>
      </c>
      <c r="P66" s="5">
        <f t="shared" si="61"/>
        <v>8.9761950358340864E-2</v>
      </c>
      <c r="Q66" s="5">
        <f t="shared" si="62"/>
        <v>7.7849303579172718E-2</v>
      </c>
      <c r="R66" s="5">
        <f t="shared" si="63"/>
        <v>2.587437318542957E-2</v>
      </c>
      <c r="S66" s="5">
        <f t="shared" si="64"/>
        <v>5.9911467938810886E-2</v>
      </c>
      <c r="T66" s="5">
        <f t="shared" si="65"/>
        <v>9.6582255672999912E-2</v>
      </c>
      <c r="U66" s="5">
        <f t="shared" si="66"/>
        <v>5.5680726998409265E-2</v>
      </c>
      <c r="V66" s="5">
        <f t="shared" si="67"/>
        <v>1.7772360863639362E-2</v>
      </c>
      <c r="W66" s="5">
        <f t="shared" si="68"/>
        <v>5.5842973644789837E-2</v>
      </c>
      <c r="X66" s="5">
        <f t="shared" si="69"/>
        <v>6.9280521599227401E-2</v>
      </c>
      <c r="Y66" s="5">
        <f t="shared" si="70"/>
        <v>4.2975779760510993E-2</v>
      </c>
      <c r="Z66" s="5">
        <f t="shared" si="71"/>
        <v>1.0700182752576089E-2</v>
      </c>
      <c r="AA66" s="5">
        <f t="shared" si="72"/>
        <v>2.3026411129247425E-2</v>
      </c>
      <c r="AB66" s="5">
        <f t="shared" si="73"/>
        <v>2.4776007183871667E-2</v>
      </c>
      <c r="AC66" s="5">
        <f t="shared" si="74"/>
        <v>2.9655333463350013E-3</v>
      </c>
      <c r="AD66" s="5">
        <f t="shared" si="75"/>
        <v>3.0043021216508786E-2</v>
      </c>
      <c r="AE66" s="5">
        <f t="shared" si="76"/>
        <v>3.7272302036347217E-2</v>
      </c>
      <c r="AF66" s="5">
        <f t="shared" si="77"/>
        <v>2.3120585793903237E-2</v>
      </c>
      <c r="AG66" s="5">
        <f t="shared" si="78"/>
        <v>9.5613714608047944E-3</v>
      </c>
      <c r="AH66" s="5">
        <f t="shared" si="79"/>
        <v>3.3187444808228509E-3</v>
      </c>
      <c r="AI66" s="5">
        <f t="shared" si="80"/>
        <v>7.1418195946185876E-3</v>
      </c>
      <c r="AJ66" s="5">
        <f t="shared" si="81"/>
        <v>7.6844703496774889E-3</v>
      </c>
      <c r="AK66" s="5">
        <f t="shared" si="82"/>
        <v>5.5122352478694974E-3</v>
      </c>
      <c r="AL66" s="5">
        <f t="shared" si="83"/>
        <v>3.1669446626976375E-4</v>
      </c>
      <c r="AM66" s="5">
        <f t="shared" si="84"/>
        <v>1.2930301735818231E-2</v>
      </c>
      <c r="AN66" s="5">
        <f t="shared" si="85"/>
        <v>1.6041732562292778E-2</v>
      </c>
      <c r="AO66" s="5">
        <f t="shared" si="86"/>
        <v>9.9509349765317043E-3</v>
      </c>
      <c r="AP66" s="5">
        <f t="shared" si="87"/>
        <v>4.1151459803420521E-3</v>
      </c>
      <c r="AQ66" s="5">
        <f t="shared" si="88"/>
        <v>1.2763443696092527E-3</v>
      </c>
      <c r="AR66" s="5">
        <f t="shared" si="89"/>
        <v>8.234674254579778E-4</v>
      </c>
      <c r="AS66" s="5">
        <f t="shared" si="90"/>
        <v>1.7720724896566171E-3</v>
      </c>
      <c r="AT66" s="5">
        <f t="shared" si="91"/>
        <v>1.9067183543121531E-3</v>
      </c>
      <c r="AU66" s="5">
        <f t="shared" si="92"/>
        <v>1.3677299335067745E-3</v>
      </c>
      <c r="AV66" s="5">
        <f t="shared" si="93"/>
        <v>7.3582649219526227E-4</v>
      </c>
      <c r="AW66" s="5">
        <f t="shared" si="94"/>
        <v>2.3486356334201097E-5</v>
      </c>
      <c r="AX66" s="5">
        <f t="shared" si="95"/>
        <v>4.6375912555090271E-3</v>
      </c>
      <c r="AY66" s="5">
        <f t="shared" si="96"/>
        <v>5.7535392579449096E-3</v>
      </c>
      <c r="AZ66" s="5">
        <f t="shared" si="97"/>
        <v>3.5690094457321709E-3</v>
      </c>
      <c r="BA66" s="5">
        <f t="shared" si="98"/>
        <v>1.4759411963845995E-3</v>
      </c>
      <c r="BB66" s="5">
        <f t="shared" si="99"/>
        <v>4.577745831809459E-4</v>
      </c>
      <c r="BC66" s="5">
        <f t="shared" si="100"/>
        <v>1.1358586345841491E-4</v>
      </c>
      <c r="BD66" s="5">
        <f t="shared" si="101"/>
        <v>1.7026986277208638E-4</v>
      </c>
      <c r="BE66" s="5">
        <f t="shared" si="102"/>
        <v>3.664146635408339E-4</v>
      </c>
      <c r="BF66" s="5">
        <f t="shared" si="103"/>
        <v>3.9425563476683776E-4</v>
      </c>
      <c r="BG66" s="5">
        <f t="shared" si="104"/>
        <v>2.8280801509295104E-4</v>
      </c>
      <c r="BH66" s="5">
        <f t="shared" si="105"/>
        <v>1.5214818701598609E-4</v>
      </c>
      <c r="BI66" s="5">
        <f t="shared" si="106"/>
        <v>6.5483492904946212E-5</v>
      </c>
      <c r="BJ66" s="8">
        <f t="shared" si="107"/>
        <v>0.57520187063157513</v>
      </c>
      <c r="BK66" s="8">
        <f t="shared" si="108"/>
        <v>0.2101028545105933</v>
      </c>
      <c r="BL66" s="8">
        <f t="shared" si="109"/>
        <v>0.20276361844550234</v>
      </c>
      <c r="BM66" s="8">
        <f t="shared" si="110"/>
        <v>0.65186804767160056</v>
      </c>
      <c r="BN66" s="8">
        <f t="shared" si="111"/>
        <v>0.3411704257670356</v>
      </c>
    </row>
    <row r="67" spans="1:66" x14ac:dyDescent="0.25">
      <c r="A67" t="s">
        <v>122</v>
      </c>
      <c r="B67" t="s">
        <v>125</v>
      </c>
      <c r="C67" t="s">
        <v>137</v>
      </c>
      <c r="D67" t="s">
        <v>494</v>
      </c>
      <c r="E67">
        <f>VLOOKUP(A67,home!$A$2:$E$405,3,FALSE)</f>
        <v>1.3392857140000001</v>
      </c>
      <c r="F67">
        <f>VLOOKUP(B67,home!$B$2:$E$405,3,FALSE)</f>
        <v>0.8</v>
      </c>
      <c r="G67">
        <f>VLOOKUP(C67,away!$B$2:$E$405,4,FALSE)</f>
        <v>0.98</v>
      </c>
      <c r="H67">
        <f>VLOOKUP(A67,away!$A$2:$E$405,3,FALSE)</f>
        <v>1.1726190480000001</v>
      </c>
      <c r="I67">
        <f>VLOOKUP(C67,away!$B$2:$E$405,3,FALSE)</f>
        <v>0.75</v>
      </c>
      <c r="J67">
        <f>VLOOKUP(B67,home!$B$2:$E$405,4,FALSE)</f>
        <v>1.02</v>
      </c>
      <c r="K67" s="3">
        <f t="shared" si="56"/>
        <v>1.0499999997759999</v>
      </c>
      <c r="L67" s="3">
        <f t="shared" si="57"/>
        <v>0.89705357172000011</v>
      </c>
      <c r="M67" s="5">
        <f t="shared" si="58"/>
        <v>0.14269389014538125</v>
      </c>
      <c r="N67" s="5">
        <f t="shared" si="59"/>
        <v>0.14982858462068688</v>
      </c>
      <c r="O67" s="5">
        <f t="shared" si="60"/>
        <v>0.1280040638175356</v>
      </c>
      <c r="P67" s="5">
        <f t="shared" si="61"/>
        <v>0.13440426697973942</v>
      </c>
      <c r="Q67" s="5">
        <f t="shared" si="62"/>
        <v>7.8660006909079788E-2</v>
      </c>
      <c r="R67" s="5">
        <f t="shared" si="63"/>
        <v>5.7413251321097564E-2</v>
      </c>
      <c r="S67" s="5">
        <f t="shared" si="64"/>
        <v>3.1649054777251426E-2</v>
      </c>
      <c r="T67" s="5">
        <f t="shared" si="65"/>
        <v>7.056224014930991E-2</v>
      </c>
      <c r="U67" s="5">
        <f t="shared" si="66"/>
        <v>6.0283913874291863E-2</v>
      </c>
      <c r="V67" s="5">
        <f t="shared" si="67"/>
        <v>3.3122713894011705E-3</v>
      </c>
      <c r="W67" s="5">
        <f t="shared" si="68"/>
        <v>2.7531002412304651E-2</v>
      </c>
      <c r="X67" s="5">
        <f t="shared" si="69"/>
        <v>2.4696784046989825E-2</v>
      </c>
      <c r="Y67" s="5">
        <f t="shared" si="70"/>
        <v>1.1077169169674869E-2</v>
      </c>
      <c r="Z67" s="5">
        <f t="shared" si="71"/>
        <v>1.7167587387216198E-2</v>
      </c>
      <c r="AA67" s="5">
        <f t="shared" si="72"/>
        <v>1.8025966752731465E-2</v>
      </c>
      <c r="AB67" s="5">
        <f t="shared" si="73"/>
        <v>9.463632543165108E-3</v>
      </c>
      <c r="AC67" s="5">
        <f t="shared" si="74"/>
        <v>1.9499057023257075E-4</v>
      </c>
      <c r="AD67" s="5">
        <f t="shared" si="75"/>
        <v>7.2268881316882314E-3</v>
      </c>
      <c r="AE67" s="5">
        <f t="shared" si="76"/>
        <v>6.4829058109518072E-3</v>
      </c>
      <c r="AF67" s="5">
        <f t="shared" si="77"/>
        <v>2.9077569064193307E-3</v>
      </c>
      <c r="AG67" s="5">
        <f t="shared" si="78"/>
        <v>8.6947123953231978E-4</v>
      </c>
      <c r="AH67" s="5">
        <f t="shared" si="79"/>
        <v>3.8500613958793771E-3</v>
      </c>
      <c r="AI67" s="5">
        <f t="shared" si="80"/>
        <v>4.0425644648109313E-3</v>
      </c>
      <c r="AJ67" s="5">
        <f t="shared" si="81"/>
        <v>2.1223463435729715E-3</v>
      </c>
      <c r="AK67" s="5">
        <f t="shared" si="82"/>
        <v>7.4282122009207158E-4</v>
      </c>
      <c r="AL67" s="5">
        <f t="shared" si="83"/>
        <v>7.3465134725443276E-6</v>
      </c>
      <c r="AM67" s="5">
        <f t="shared" si="84"/>
        <v>1.5176465073307643E-3</v>
      </c>
      <c r="AN67" s="5">
        <f t="shared" si="85"/>
        <v>1.3614102200094455E-3</v>
      </c>
      <c r="AO67" s="5">
        <f t="shared" si="86"/>
        <v>6.1062895021779203E-4</v>
      </c>
      <c r="AP67" s="5">
        <f t="shared" si="87"/>
        <v>1.8258896026283487E-4</v>
      </c>
      <c r="AQ67" s="5">
        <f t="shared" si="88"/>
        <v>4.0948019740104281E-5</v>
      </c>
      <c r="AR67" s="5">
        <f t="shared" si="89"/>
        <v>6.9074226530297734E-4</v>
      </c>
      <c r="AS67" s="5">
        <f t="shared" si="90"/>
        <v>7.252793784133998E-4</v>
      </c>
      <c r="AT67" s="5">
        <f t="shared" si="91"/>
        <v>3.8077167358580353E-4</v>
      </c>
      <c r="AU67" s="5">
        <f t="shared" si="92"/>
        <v>1.332700857266003E-4</v>
      </c>
      <c r="AV67" s="5">
        <f t="shared" si="93"/>
        <v>3.4983397495769441E-5</v>
      </c>
      <c r="AW67" s="5">
        <f t="shared" si="94"/>
        <v>1.9221463767418122E-7</v>
      </c>
      <c r="AX67" s="5">
        <f t="shared" si="95"/>
        <v>2.6558813872622482E-4</v>
      </c>
      <c r="AY67" s="5">
        <f t="shared" si="96"/>
        <v>2.3824678845082685E-4</v>
      </c>
      <c r="AZ67" s="5">
        <f t="shared" si="97"/>
        <v>1.0686006626531674E-4</v>
      </c>
      <c r="BA67" s="5">
        <f t="shared" si="98"/>
        <v>3.1953068039179431E-5</v>
      </c>
      <c r="BB67" s="5">
        <f t="shared" si="99"/>
        <v>7.1659034529895197E-6</v>
      </c>
      <c r="BC67" s="5">
        <f t="shared" si="100"/>
        <v>1.2856398574209867E-6</v>
      </c>
      <c r="BD67" s="5">
        <f t="shared" si="101"/>
        <v>1.032721360379999E-4</v>
      </c>
      <c r="BE67" s="5">
        <f t="shared" si="102"/>
        <v>1.0843574281676692E-4</v>
      </c>
      <c r="BF67" s="5">
        <f t="shared" si="103"/>
        <v>5.6928764966657822E-5</v>
      </c>
      <c r="BG67" s="5">
        <f t="shared" si="104"/>
        <v>1.9925067734079559E-5</v>
      </c>
      <c r="BH67" s="5">
        <f t="shared" si="105"/>
        <v>5.2303302790800785E-6</v>
      </c>
      <c r="BI67" s="5">
        <f t="shared" si="106"/>
        <v>1.0983693583724977E-6</v>
      </c>
      <c r="BJ67" s="8">
        <f t="shared" si="107"/>
        <v>0.38420713165899051</v>
      </c>
      <c r="BK67" s="8">
        <f t="shared" si="108"/>
        <v>0.3125000671639292</v>
      </c>
      <c r="BL67" s="8">
        <f t="shared" si="109"/>
        <v>0.28620855894489444</v>
      </c>
      <c r="BM67" s="8">
        <f t="shared" si="110"/>
        <v>0.30884122678769671</v>
      </c>
      <c r="BN67" s="8">
        <f t="shared" si="111"/>
        <v>0.69100406379352053</v>
      </c>
    </row>
    <row r="68" spans="1:66" x14ac:dyDescent="0.25">
      <c r="A68" t="s">
        <v>122</v>
      </c>
      <c r="B68" t="s">
        <v>127</v>
      </c>
      <c r="C68" t="s">
        <v>123</v>
      </c>
      <c r="D68" t="s">
        <v>494</v>
      </c>
      <c r="E68">
        <f>VLOOKUP(A68,home!$A$2:$E$405,3,FALSE)</f>
        <v>1.3392857140000001</v>
      </c>
      <c r="F68">
        <f>VLOOKUP(B68,home!$B$2:$E$405,3,FALSE)</f>
        <v>0.8</v>
      </c>
      <c r="G68">
        <f>VLOOKUP(C68,away!$B$2:$E$405,4,FALSE)</f>
        <v>1.0900000000000001</v>
      </c>
      <c r="H68">
        <f>VLOOKUP(A68,away!$A$2:$E$405,3,FALSE)</f>
        <v>1.1726190480000001</v>
      </c>
      <c r="I68">
        <f>VLOOKUP(C68,away!$B$2:$E$405,3,FALSE)</f>
        <v>0.69</v>
      </c>
      <c r="J68">
        <f>VLOOKUP(B68,home!$B$2:$E$405,4,FALSE)</f>
        <v>0.85</v>
      </c>
      <c r="K68" s="3">
        <f t="shared" si="56"/>
        <v>1.167857142608</v>
      </c>
      <c r="L68" s="3">
        <f t="shared" si="57"/>
        <v>0.68774107165199994</v>
      </c>
      <c r="M68" s="5">
        <f t="shared" si="58"/>
        <v>0.15635937828219484</v>
      </c>
      <c r="N68" s="5">
        <f t="shared" si="59"/>
        <v>0.18260541674060746</v>
      </c>
      <c r="O68" s="5">
        <f t="shared" si="60"/>
        <v>0.10753476638263711</v>
      </c>
      <c r="P68" s="5">
        <f t="shared" si="61"/>
        <v>0.12558524499864537</v>
      </c>
      <c r="Q68" s="5">
        <f t="shared" si="62"/>
        <v>0.10662852010971446</v>
      </c>
      <c r="R68" s="5">
        <f t="shared" si="63"/>
        <v>3.6978037735921156E-2</v>
      </c>
      <c r="S68" s="5">
        <f t="shared" si="64"/>
        <v>2.5216993592967245E-2</v>
      </c>
      <c r="T68" s="5">
        <f t="shared" si="65"/>
        <v>7.3332812688921833E-2</v>
      </c>
      <c r="U68" s="5">
        <f t="shared" si="66"/>
        <v>4.3185065489523673E-2</v>
      </c>
      <c r="V68" s="5">
        <f t="shared" si="67"/>
        <v>2.2504298560962299E-3</v>
      </c>
      <c r="W68" s="5">
        <f t="shared" si="68"/>
        <v>4.1508959605283578E-2</v>
      </c>
      <c r="X68" s="5">
        <f t="shared" si="69"/>
        <v>2.8547416362097299E-2</v>
      </c>
      <c r="Y68" s="5">
        <f t="shared" si="70"/>
        <v>9.8166153608823178E-3</v>
      </c>
      <c r="Z68" s="5">
        <f t="shared" si="71"/>
        <v>8.4771051000301703E-3</v>
      </c>
      <c r="AA68" s="5">
        <f t="shared" si="72"/>
        <v>9.9000477397089386E-3</v>
      </c>
      <c r="AB68" s="5">
        <f t="shared" si="73"/>
        <v>5.7809207324896368E-3</v>
      </c>
      <c r="AC68" s="5">
        <f t="shared" si="74"/>
        <v>1.1296923309584053E-4</v>
      </c>
      <c r="AD68" s="5">
        <f t="shared" si="75"/>
        <v>1.2119133739314353E-2</v>
      </c>
      <c r="AE68" s="5">
        <f t="shared" si="76"/>
        <v>8.3348260253699614E-3</v>
      </c>
      <c r="AF68" s="5">
        <f t="shared" si="77"/>
        <v>2.8661010913604585E-3</v>
      </c>
      <c r="AG68" s="5">
        <f t="shared" si="78"/>
        <v>6.5704514534506951E-4</v>
      </c>
      <c r="AH68" s="5">
        <f t="shared" si="79"/>
        <v>1.4575133365003457E-3</v>
      </c>
      <c r="AI68" s="5">
        <f t="shared" si="80"/>
        <v>1.702167360478346E-3</v>
      </c>
      <c r="AJ68" s="5">
        <f t="shared" si="81"/>
        <v>9.9394415492442168E-4</v>
      </c>
      <c r="AK68" s="5">
        <f t="shared" si="82"/>
        <v>3.8692826022731927E-4</v>
      </c>
      <c r="AL68" s="5">
        <f t="shared" si="83"/>
        <v>3.6294001604547869E-6</v>
      </c>
      <c r="AM68" s="5">
        <f t="shared" si="84"/>
        <v>2.8306833799359734E-3</v>
      </c>
      <c r="AN68" s="5">
        <f t="shared" si="85"/>
        <v>1.9467772212246714E-3</v>
      </c>
      <c r="AO68" s="5">
        <f t="shared" si="86"/>
        <v>6.6943932619637902E-4</v>
      </c>
      <c r="AP68" s="5">
        <f t="shared" si="87"/>
        <v>1.5346697320143017E-4</v>
      </c>
      <c r="AQ68" s="5">
        <f t="shared" si="88"/>
        <v>2.6386385153185086E-5</v>
      </c>
      <c r="AR68" s="5">
        <f t="shared" si="89"/>
        <v>2.00478356798366E-4</v>
      </c>
      <c r="AS68" s="5">
        <f t="shared" si="90"/>
        <v>2.3413008092528683E-4</v>
      </c>
      <c r="AT68" s="5">
        <f t="shared" si="91"/>
        <v>1.3671524365399269E-4</v>
      </c>
      <c r="AU68" s="5">
        <f t="shared" si="92"/>
        <v>5.3221291268236104E-5</v>
      </c>
      <c r="AV68" s="5">
        <f t="shared" si="93"/>
        <v>1.5538716286607592E-5</v>
      </c>
      <c r="AW68" s="5">
        <f t="shared" si="94"/>
        <v>8.0974268906165178E-8</v>
      </c>
      <c r="AX68" s="5">
        <f t="shared" si="95"/>
        <v>5.5097230061999661E-4</v>
      </c>
      <c r="AY68" s="5">
        <f t="shared" si="96"/>
        <v>3.7892628047896424E-4</v>
      </c>
      <c r="AZ68" s="5">
        <f t="shared" si="97"/>
        <v>1.3030158310685459E-4</v>
      </c>
      <c r="BA68" s="5">
        <f t="shared" si="98"/>
        <v>2.9871250134620108E-5</v>
      </c>
      <c r="BB68" s="5">
        <f t="shared" si="99"/>
        <v>5.1359213947921449E-6</v>
      </c>
      <c r="BC68" s="5">
        <f t="shared" si="100"/>
        <v>7.0643681679495689E-7</v>
      </c>
      <c r="BD68" s="5">
        <f t="shared" si="101"/>
        <v>2.2979533324590035E-5</v>
      </c>
      <c r="BE68" s="5">
        <f t="shared" si="102"/>
        <v>2.6836812126921029E-5</v>
      </c>
      <c r="BF68" s="5">
        <f t="shared" si="103"/>
        <v>1.5670781363626864E-5</v>
      </c>
      <c r="BG68" s="5">
        <f t="shared" si="104"/>
        <v>6.1004113152533193E-6</v>
      </c>
      <c r="BH68" s="5">
        <f t="shared" si="105"/>
        <v>1.7811022318413145E-6</v>
      </c>
      <c r="BI68" s="5">
        <f t="shared" si="106"/>
        <v>4.1601459263418586E-7</v>
      </c>
      <c r="BJ68" s="8">
        <f t="shared" si="107"/>
        <v>0.47313951392716047</v>
      </c>
      <c r="BK68" s="8">
        <f t="shared" si="108"/>
        <v>0.30990757164363902</v>
      </c>
      <c r="BL68" s="8">
        <f t="shared" si="109"/>
        <v>0.2086332595362983</v>
      </c>
      <c r="BM68" s="8">
        <f t="shared" si="110"/>
        <v>0.28408724065119739</v>
      </c>
      <c r="BN68" s="8">
        <f t="shared" si="111"/>
        <v>0.71569136424972035</v>
      </c>
    </row>
    <row r="69" spans="1:66" x14ac:dyDescent="0.25">
      <c r="A69" t="s">
        <v>122</v>
      </c>
      <c r="B69" t="s">
        <v>130</v>
      </c>
      <c r="C69" t="s">
        <v>128</v>
      </c>
      <c r="D69" t="s">
        <v>494</v>
      </c>
      <c r="E69">
        <f>VLOOKUP(A69,home!$A$2:$E$405,3,FALSE)</f>
        <v>1.3392857140000001</v>
      </c>
      <c r="F69">
        <f>VLOOKUP(B69,home!$B$2:$E$405,3,FALSE)</f>
        <v>1.1000000000000001</v>
      </c>
      <c r="G69">
        <f>VLOOKUP(C69,away!$B$2:$E$405,4,FALSE)</f>
        <v>1.1499999999999999</v>
      </c>
      <c r="H69">
        <f>VLOOKUP(A69,away!$A$2:$E$405,3,FALSE)</f>
        <v>1.1726190480000001</v>
      </c>
      <c r="I69">
        <f>VLOOKUP(C69,away!$B$2:$E$405,3,FALSE)</f>
        <v>0.92</v>
      </c>
      <c r="J69">
        <f>VLOOKUP(B69,home!$B$2:$E$405,4,FALSE)</f>
        <v>0.68</v>
      </c>
      <c r="K69" s="3">
        <f t="shared" si="56"/>
        <v>1.6941964282099999</v>
      </c>
      <c r="L69" s="3">
        <f t="shared" si="57"/>
        <v>0.73359047642880015</v>
      </c>
      <c r="M69" s="5">
        <f t="shared" si="58"/>
        <v>8.8231882240312573E-2</v>
      </c>
      <c r="N69" s="5">
        <f t="shared" si="59"/>
        <v>0.14948213974578289</v>
      </c>
      <c r="O69" s="5">
        <f t="shared" si="60"/>
        <v>6.4726068528880701E-2</v>
      </c>
      <c r="P69" s="5">
        <f t="shared" si="61"/>
        <v>0.10965867411370536</v>
      </c>
      <c r="Q69" s="5">
        <f t="shared" si="62"/>
        <v>0.12662605361924675</v>
      </c>
      <c r="R69" s="5">
        <f t="shared" si="63"/>
        <v>2.3741213724732375E-2</v>
      </c>
      <c r="S69" s="5">
        <f t="shared" si="64"/>
        <v>3.4072221126440164E-2</v>
      </c>
      <c r="T69" s="5">
        <f t="shared" si="65"/>
        <v>9.2891667002842029E-2</v>
      </c>
      <c r="U69" s="5">
        <f t="shared" si="66"/>
        <v>4.0222279493811817E-2</v>
      </c>
      <c r="V69" s="5">
        <f t="shared" si="67"/>
        <v>4.7051706858046872E-3</v>
      </c>
      <c r="W69" s="5">
        <f t="shared" si="68"/>
        <v>7.1509802586685267E-2</v>
      </c>
      <c r="X69" s="5">
        <f t="shared" si="69"/>
        <v>5.2458910148895893E-2</v>
      </c>
      <c r="Y69" s="5">
        <f t="shared" si="70"/>
        <v>1.9241678444532076E-2</v>
      </c>
      <c r="Z69" s="5">
        <f t="shared" si="71"/>
        <v>5.8054427624414651E-3</v>
      </c>
      <c r="AA69" s="5">
        <f t="shared" si="72"/>
        <v>9.8355603923059257E-3</v>
      </c>
      <c r="AB69" s="5">
        <f t="shared" si="73"/>
        <v>8.3316856430442256E-3</v>
      </c>
      <c r="AC69" s="5">
        <f t="shared" si="74"/>
        <v>3.6548776770305868E-4</v>
      </c>
      <c r="AD69" s="5">
        <f t="shared" si="75"/>
        <v>3.0287913031091108E-2</v>
      </c>
      <c r="AE69" s="5">
        <f t="shared" si="76"/>
        <v>2.2218924550512192E-2</v>
      </c>
      <c r="AF69" s="5">
        <f t="shared" si="77"/>
        <v>8.1497957233728994E-3</v>
      </c>
      <c r="AG69" s="5">
        <f t="shared" si="78"/>
        <v>1.9928708425021751E-3</v>
      </c>
      <c r="AH69" s="5">
        <f t="shared" si="79"/>
        <v>1.0647043804948909E-3</v>
      </c>
      <c r="AI69" s="5">
        <f t="shared" si="80"/>
        <v>1.8038183585339848E-3</v>
      </c>
      <c r="AJ69" s="5">
        <f t="shared" si="81"/>
        <v>1.5280113100839515E-3</v>
      </c>
      <c r="AK69" s="5">
        <f t="shared" si="82"/>
        <v>8.6291710126957112E-4</v>
      </c>
      <c r="AL69" s="5">
        <f t="shared" si="83"/>
        <v>1.8169805740711519E-5</v>
      </c>
      <c r="AM69" s="5">
        <f t="shared" si="84"/>
        <v>1.0262734815041929E-2</v>
      </c>
      <c r="AN69" s="5">
        <f t="shared" si="85"/>
        <v>7.5286445224290429E-3</v>
      </c>
      <c r="AO69" s="5">
        <f t="shared" si="86"/>
        <v>2.7614709610358987E-3</v>
      </c>
      <c r="AP69" s="5">
        <f t="shared" si="87"/>
        <v>6.7526293265020732E-4</v>
      </c>
      <c r="AQ69" s="5">
        <f t="shared" si="88"/>
        <v>1.2384161411939357E-4</v>
      </c>
      <c r="AR69" s="5">
        <f t="shared" si="89"/>
        <v>1.5621139874861557E-4</v>
      </c>
      <c r="AS69" s="5">
        <f t="shared" si="90"/>
        <v>2.6465279380559253E-4</v>
      </c>
      <c r="AT69" s="5">
        <f t="shared" si="91"/>
        <v>2.2418690899061631E-4</v>
      </c>
      <c r="AU69" s="5">
        <f t="shared" si="92"/>
        <v>1.2660555348778082E-4</v>
      </c>
      <c r="AV69" s="5">
        <f t="shared" si="93"/>
        <v>5.3623669127637113E-5</v>
      </c>
      <c r="AW69" s="5">
        <f t="shared" si="94"/>
        <v>6.2728547267805913E-7</v>
      </c>
      <c r="AX69" s="5">
        <f t="shared" si="95"/>
        <v>2.8978481112184079E-3</v>
      </c>
      <c r="AY69" s="5">
        <f t="shared" si="96"/>
        <v>2.1258337765270108E-3</v>
      </c>
      <c r="AZ69" s="5">
        <f t="shared" si="97"/>
        <v>7.7974570646544244E-4</v>
      </c>
      <c r="BA69" s="5">
        <f t="shared" si="98"/>
        <v>1.9067134143309846E-4</v>
      </c>
      <c r="BB69" s="5">
        <f t="shared" si="99"/>
        <v>3.4968670050806277E-5</v>
      </c>
      <c r="BC69" s="5">
        <f t="shared" si="100"/>
        <v>5.1305366645305004E-6</v>
      </c>
      <c r="BD69" s="5">
        <f t="shared" si="101"/>
        <v>1.909919907193435E-5</v>
      </c>
      <c r="BE69" s="5">
        <f t="shared" si="102"/>
        <v>3.2357794849342922E-5</v>
      </c>
      <c r="BF69" s="5">
        <f t="shared" si="103"/>
        <v>2.7410230229254366E-5</v>
      </c>
      <c r="BG69" s="5">
        <f t="shared" si="104"/>
        <v>1.5479438050272171E-5</v>
      </c>
      <c r="BH69" s="5">
        <f t="shared" si="105"/>
        <v>6.5563021638672717E-6</v>
      </c>
      <c r="BI69" s="5">
        <f t="shared" si="106"/>
        <v>2.221532741657884E-6</v>
      </c>
      <c r="BJ69" s="8">
        <f t="shared" si="107"/>
        <v>0.60224590868309913</v>
      </c>
      <c r="BK69" s="8">
        <f t="shared" si="108"/>
        <v>0.23917743951623355</v>
      </c>
      <c r="BL69" s="8">
        <f t="shared" si="109"/>
        <v>0.15304466375442405</v>
      </c>
      <c r="BM69" s="8">
        <f t="shared" si="110"/>
        <v>0.43568221625248293</v>
      </c>
      <c r="BN69" s="8">
        <f t="shared" si="111"/>
        <v>0.56246603197266065</v>
      </c>
    </row>
    <row r="70" spans="1:66" x14ac:dyDescent="0.25">
      <c r="A70" t="s">
        <v>122</v>
      </c>
      <c r="B70" t="s">
        <v>131</v>
      </c>
      <c r="C70" t="s">
        <v>126</v>
      </c>
      <c r="D70" t="s">
        <v>494</v>
      </c>
      <c r="E70">
        <f>VLOOKUP(A70,home!$A$2:$E$405,3,FALSE)</f>
        <v>1.3392857140000001</v>
      </c>
      <c r="F70">
        <f>VLOOKUP(B70,home!$B$2:$E$405,3,FALSE)</f>
        <v>1.03</v>
      </c>
      <c r="G70">
        <f>VLOOKUP(C70,away!$B$2:$E$405,4,FALSE)</f>
        <v>0.59</v>
      </c>
      <c r="H70">
        <f>VLOOKUP(A70,away!$A$2:$E$405,3,FALSE)</f>
        <v>1.1726190480000001</v>
      </c>
      <c r="I70">
        <f>VLOOKUP(C70,away!$B$2:$E$405,3,FALSE)</f>
        <v>0.91</v>
      </c>
      <c r="J70">
        <f>VLOOKUP(B70,home!$B$2:$E$405,4,FALSE)</f>
        <v>0.85</v>
      </c>
      <c r="K70" s="3">
        <f t="shared" si="56"/>
        <v>0.81388392839779999</v>
      </c>
      <c r="L70" s="3">
        <f t="shared" si="57"/>
        <v>0.90702083362800001</v>
      </c>
      <c r="M70" s="5">
        <f t="shared" si="58"/>
        <v>0.17890420892992401</v>
      </c>
      <c r="N70" s="5">
        <f t="shared" si="59"/>
        <v>0.14560726037078731</v>
      </c>
      <c r="O70" s="5">
        <f t="shared" si="60"/>
        <v>0.16226984472317751</v>
      </c>
      <c r="P70" s="5">
        <f t="shared" si="61"/>
        <v>0.13206881868380071</v>
      </c>
      <c r="Q70" s="5">
        <f t="shared" si="62"/>
        <v>5.9253704536908834E-2</v>
      </c>
      <c r="R70" s="5">
        <f t="shared" si="63"/>
        <v>7.3591064916751298E-2</v>
      </c>
      <c r="S70" s="5">
        <f t="shared" si="64"/>
        <v>2.4373620068612611E-2</v>
      </c>
      <c r="T70" s="5">
        <f t="shared" si="65"/>
        <v>5.3744344484614251E-2</v>
      </c>
      <c r="U70" s="5">
        <f t="shared" si="66"/>
        <v>5.9894585009423053E-2</v>
      </c>
      <c r="V70" s="5">
        <f t="shared" si="67"/>
        <v>1.9992046946756561E-3</v>
      </c>
      <c r="W70" s="5">
        <f t="shared" si="68"/>
        <v>1.607521260687397E-2</v>
      </c>
      <c r="X70" s="5">
        <f t="shared" si="69"/>
        <v>1.458055273943416E-2</v>
      </c>
      <c r="Y70" s="5">
        <f t="shared" si="70"/>
        <v>6.6124325502392957E-3</v>
      </c>
      <c r="Z70" s="5">
        <f t="shared" si="71"/>
        <v>2.2249543016121344E-2</v>
      </c>
      <c r="AA70" s="5">
        <f t="shared" si="72"/>
        <v>1.8108545475016672E-2</v>
      </c>
      <c r="AB70" s="5">
        <f t="shared" si="73"/>
        <v>7.3691270643883875E-3</v>
      </c>
      <c r="AC70" s="5">
        <f t="shared" si="74"/>
        <v>9.2239516020953027E-5</v>
      </c>
      <c r="AD70" s="5">
        <f t="shared" si="75"/>
        <v>3.2708392965781065E-3</v>
      </c>
      <c r="AE70" s="5">
        <f t="shared" si="76"/>
        <v>2.9667193854454946E-3</v>
      </c>
      <c r="AF70" s="5">
        <f t="shared" si="77"/>
        <v>1.3454381450635601E-3</v>
      </c>
      <c r="AG70" s="5">
        <f t="shared" si="78"/>
        <v>4.0678014264348684E-4</v>
      </c>
      <c r="AH70" s="5">
        <f t="shared" si="79"/>
        <v>5.0451997635811057E-3</v>
      </c>
      <c r="AI70" s="5">
        <f t="shared" si="80"/>
        <v>4.1062070031350423E-3</v>
      </c>
      <c r="AJ70" s="5">
        <f t="shared" si="81"/>
        <v>1.6709879432630526E-3</v>
      </c>
      <c r="AK70" s="5">
        <f t="shared" si="82"/>
        <v>4.5333007718943117E-4</v>
      </c>
      <c r="AL70" s="5">
        <f t="shared" si="83"/>
        <v>2.7236841412991939E-6</v>
      </c>
      <c r="AM70" s="5">
        <f t="shared" si="84"/>
        <v>5.3241670717137741E-4</v>
      </c>
      <c r="AN70" s="5">
        <f t="shared" si="85"/>
        <v>4.8291304557605738E-4</v>
      </c>
      <c r="AO70" s="5">
        <f t="shared" si="86"/>
        <v>2.1900609658411597E-4</v>
      </c>
      <c r="AP70" s="5">
        <f t="shared" si="87"/>
        <v>6.6214364097779731E-5</v>
      </c>
      <c r="AQ70" s="5">
        <f t="shared" si="88"/>
        <v>1.5014451930529018E-5</v>
      </c>
      <c r="AR70" s="5">
        <f t="shared" si="89"/>
        <v>9.1522025907662496E-4</v>
      </c>
      <c r="AS70" s="5">
        <f t="shared" si="90"/>
        <v>7.448830598065357E-4</v>
      </c>
      <c r="AT70" s="5">
        <f t="shared" si="91"/>
        <v>3.0312417545615833E-4</v>
      </c>
      <c r="AU70" s="5">
        <f t="shared" si="92"/>
        <v>8.2235964904200717E-5</v>
      </c>
      <c r="AV70" s="5">
        <f t="shared" si="93"/>
        <v>1.6732632542953622E-5</v>
      </c>
      <c r="AW70" s="5">
        <f t="shared" si="94"/>
        <v>5.5851388783965382E-8</v>
      </c>
      <c r="AX70" s="5">
        <f t="shared" si="95"/>
        <v>7.2220900196210254E-5</v>
      </c>
      <c r="AY70" s="5">
        <f t="shared" si="96"/>
        <v>6.5505861101331208E-5</v>
      </c>
      <c r="AZ70" s="5">
        <f t="shared" si="97"/>
        <v>2.9707590371824702E-5</v>
      </c>
      <c r="BA70" s="5">
        <f t="shared" si="98"/>
        <v>8.9818011280438636E-6</v>
      </c>
      <c r="BB70" s="5">
        <f t="shared" si="99"/>
        <v>2.0366701866598137E-6</v>
      </c>
      <c r="BC70" s="5">
        <f t="shared" si="100"/>
        <v>3.6946045810589584E-7</v>
      </c>
      <c r="BD70" s="5">
        <f t="shared" si="101"/>
        <v>1.3835397372348571E-4</v>
      </c>
      <c r="BE70" s="5">
        <f t="shared" si="102"/>
        <v>1.1260407564351652E-4</v>
      </c>
      <c r="BF70" s="5">
        <f t="shared" si="103"/>
        <v>4.5823323719174125E-5</v>
      </c>
      <c r="BG70" s="5">
        <f t="shared" si="104"/>
        <v>1.2431622240268508E-5</v>
      </c>
      <c r="BH70" s="5">
        <f t="shared" si="105"/>
        <v>2.5294743863167981E-6</v>
      </c>
      <c r="BI70" s="5">
        <f t="shared" si="106"/>
        <v>4.1173971006342616E-7</v>
      </c>
      <c r="BJ70" s="8">
        <f t="shared" si="107"/>
        <v>0.30535767120739044</v>
      </c>
      <c r="BK70" s="8">
        <f t="shared" si="108"/>
        <v>0.33750632143827652</v>
      </c>
      <c r="BL70" s="8">
        <f t="shared" si="109"/>
        <v>0.33488324227713478</v>
      </c>
      <c r="BM70" s="8">
        <f t="shared" si="110"/>
        <v>0.24823642576786101</v>
      </c>
      <c r="BN70" s="8">
        <f t="shared" si="111"/>
        <v>0.7516949021613496</v>
      </c>
    </row>
    <row r="71" spans="1:66" x14ac:dyDescent="0.25">
      <c r="A71" t="s">
        <v>122</v>
      </c>
      <c r="B71" t="s">
        <v>133</v>
      </c>
      <c r="C71" t="s">
        <v>141</v>
      </c>
      <c r="D71" t="s">
        <v>494</v>
      </c>
      <c r="E71">
        <f>VLOOKUP(A71,home!$A$2:$E$405,3,FALSE)</f>
        <v>1.3392857140000001</v>
      </c>
      <c r="F71">
        <f>VLOOKUP(B71,home!$B$2:$E$405,3,FALSE)</f>
        <v>0.52</v>
      </c>
      <c r="G71">
        <f>VLOOKUP(C71,away!$B$2:$E$405,4,FALSE)</f>
        <v>0.95</v>
      </c>
      <c r="H71">
        <f>VLOOKUP(A71,away!$A$2:$E$405,3,FALSE)</f>
        <v>1.1726190480000001</v>
      </c>
      <c r="I71">
        <f>VLOOKUP(C71,away!$B$2:$E$405,3,FALSE)</f>
        <v>0.55000000000000004</v>
      </c>
      <c r="J71">
        <f>VLOOKUP(B71,home!$B$2:$E$405,4,FALSE)</f>
        <v>1.31</v>
      </c>
      <c r="K71" s="3">
        <f t="shared" si="56"/>
        <v>0.66160714271599996</v>
      </c>
      <c r="L71" s="3">
        <f t="shared" si="57"/>
        <v>0.84487202408400008</v>
      </c>
      <c r="M71" s="5">
        <f t="shared" si="58"/>
        <v>0.22168913598181819</v>
      </c>
      <c r="N71" s="5">
        <f t="shared" si="59"/>
        <v>0.14667111582810949</v>
      </c>
      <c r="O71" s="5">
        <f t="shared" si="60"/>
        <v>0.18729894903439187</v>
      </c>
      <c r="P71" s="5">
        <f t="shared" si="61"/>
        <v>0.12391832250435368</v>
      </c>
      <c r="Q71" s="5">
        <f t="shared" si="62"/>
        <v>4.8519328931001499E-2</v>
      </c>
      <c r="R71" s="5">
        <f t="shared" si="63"/>
        <v>7.9121821089746303E-2</v>
      </c>
      <c r="S71" s="5">
        <f t="shared" si="64"/>
        <v>1.7316760454098672E-2</v>
      </c>
      <c r="T71" s="5">
        <f t="shared" si="65"/>
        <v>4.0992623641132618E-2</v>
      </c>
      <c r="U71" s="5">
        <f t="shared" si="66"/>
        <v>5.2347561977673589E-2</v>
      </c>
      <c r="V71" s="5">
        <f t="shared" si="67"/>
        <v>1.0755119862264305E-3</v>
      </c>
      <c r="W71" s="5">
        <f t="shared" si="68"/>
        <v>1.0700244860179221E-2</v>
      </c>
      <c r="X71" s="5">
        <f t="shared" si="69"/>
        <v>9.0403375332140379E-3</v>
      </c>
      <c r="Y71" s="5">
        <f t="shared" si="70"/>
        <v>3.8189641350445491E-3</v>
      </c>
      <c r="Z71" s="5">
        <f t="shared" si="71"/>
        <v>2.2282604377768699E-2</v>
      </c>
      <c r="AA71" s="5">
        <f t="shared" si="72"/>
        <v>1.4742330214646578E-2</v>
      </c>
      <c r="AB71" s="5">
        <f t="shared" si="73"/>
        <v>4.8768154851440383E-3</v>
      </c>
      <c r="AC71" s="5">
        <f t="shared" si="74"/>
        <v>3.7573909682203406E-5</v>
      </c>
      <c r="AD71" s="5">
        <f t="shared" si="75"/>
        <v>1.7698396070761841E-3</v>
      </c>
      <c r="AE71" s="5">
        <f t="shared" si="76"/>
        <v>1.4952879711344872E-3</v>
      </c>
      <c r="AF71" s="5">
        <f t="shared" si="77"/>
        <v>6.3166348738042581E-4</v>
      </c>
      <c r="AG71" s="5">
        <f t="shared" si="78"/>
        <v>1.7789160304101958E-4</v>
      </c>
      <c r="AH71" s="5">
        <f t="shared" si="79"/>
        <v>4.7064872656271094E-3</v>
      </c>
      <c r="AI71" s="5">
        <f t="shared" si="80"/>
        <v>3.1138455920407906E-3</v>
      </c>
      <c r="AJ71" s="5">
        <f t="shared" si="81"/>
        <v>1.0300712425044595E-3</v>
      </c>
      <c r="AK71" s="5">
        <f t="shared" si="82"/>
        <v>2.2716749718243182E-4</v>
      </c>
      <c r="AL71" s="5">
        <f t="shared" si="83"/>
        <v>8.4011259047545086E-7</v>
      </c>
      <c r="AM71" s="5">
        <f t="shared" si="84"/>
        <v>2.3418770510065653E-4</v>
      </c>
      <c r="AN71" s="5">
        <f t="shared" si="85"/>
        <v>1.9785864042397861E-4</v>
      </c>
      <c r="AO71" s="5">
        <f t="shared" si="86"/>
        <v>8.3582615008757558E-5</v>
      </c>
      <c r="AP71" s="5">
        <f t="shared" si="87"/>
        <v>2.353887104022758E-5</v>
      </c>
      <c r="AQ71" s="5">
        <f t="shared" si="88"/>
        <v>4.9718334051023304E-6</v>
      </c>
      <c r="AR71" s="5">
        <f t="shared" si="89"/>
        <v>7.9527588448718967E-4</v>
      </c>
      <c r="AS71" s="5">
        <f t="shared" si="90"/>
        <v>5.2616020560650905E-4</v>
      </c>
      <c r="AT71" s="5">
        <f t="shared" si="91"/>
        <v>1.7405567512109279E-4</v>
      </c>
      <c r="AU71" s="5">
        <f t="shared" si="92"/>
        <v>3.8385492630123529E-5</v>
      </c>
      <c r="AV71" s="5">
        <f t="shared" si="93"/>
        <v>6.3490290251905234E-6</v>
      </c>
      <c r="AW71" s="5">
        <f t="shared" si="94"/>
        <v>1.3044460065598227E-8</v>
      </c>
      <c r="AX71" s="5">
        <f t="shared" si="95"/>
        <v>2.5823376405143758E-5</v>
      </c>
      <c r="AY71" s="5">
        <f t="shared" si="96"/>
        <v>2.1817448292096818E-5</v>
      </c>
      <c r="AZ71" s="5">
        <f t="shared" si="97"/>
        <v>9.2164758494459228E-6</v>
      </c>
      <c r="BA71" s="5">
        <f t="shared" si="98"/>
        <v>2.5955808686142275E-6</v>
      </c>
      <c r="BB71" s="5">
        <f t="shared" si="99"/>
        <v>5.4823341553495221E-7</v>
      </c>
      <c r="BC71" s="5">
        <f t="shared" si="100"/>
        <v>9.2637415090699991E-8</v>
      </c>
      <c r="BD71" s="5">
        <f t="shared" si="101"/>
        <v>1.1198439103864751E-4</v>
      </c>
      <c r="BE71" s="5">
        <f t="shared" si="102"/>
        <v>7.4089672983870794E-5</v>
      </c>
      <c r="BF71" s="5">
        <f t="shared" si="103"/>
        <v>2.4509128423810786E-5</v>
      </c>
      <c r="BG71" s="5">
        <f t="shared" si="104"/>
        <v>5.4051381423123195E-6</v>
      </c>
      <c r="BH71" s="5">
        <f t="shared" si="105"/>
        <v>8.9401950058013016E-7</v>
      </c>
      <c r="BI71" s="5">
        <f t="shared" si="106"/>
        <v>1.1829793746224107E-7</v>
      </c>
      <c r="BJ71" s="8">
        <f t="shared" si="107"/>
        <v>0.26442153101453819</v>
      </c>
      <c r="BK71" s="8">
        <f t="shared" si="108"/>
        <v>0.36405996239706173</v>
      </c>
      <c r="BL71" s="8">
        <f t="shared" si="109"/>
        <v>0.34922227633385405</v>
      </c>
      <c r="BM71" s="8">
        <f t="shared" si="110"/>
        <v>0.19274589634996955</v>
      </c>
      <c r="BN71" s="8">
        <f t="shared" si="111"/>
        <v>0.80721867336942099</v>
      </c>
    </row>
    <row r="72" spans="1:66" x14ac:dyDescent="0.25">
      <c r="A72" t="s">
        <v>122</v>
      </c>
      <c r="B72" t="s">
        <v>135</v>
      </c>
      <c r="C72" t="s">
        <v>139</v>
      </c>
      <c r="D72" t="s">
        <v>494</v>
      </c>
      <c r="E72">
        <f>VLOOKUP(A72,home!$A$2:$E$405,3,FALSE)</f>
        <v>1.3392857140000001</v>
      </c>
      <c r="F72">
        <f>VLOOKUP(B72,home!$B$2:$E$405,3,FALSE)</f>
        <v>0.56999999999999995</v>
      </c>
      <c r="G72">
        <f>VLOOKUP(C72,away!$B$2:$E$405,4,FALSE)</f>
        <v>0.91</v>
      </c>
      <c r="H72">
        <f>VLOOKUP(A72,away!$A$2:$E$405,3,FALSE)</f>
        <v>1.1726190480000001</v>
      </c>
      <c r="I72">
        <f>VLOOKUP(C72,away!$B$2:$E$405,3,FALSE)</f>
        <v>1.07</v>
      </c>
      <c r="J72">
        <f>VLOOKUP(B72,home!$B$2:$E$405,4,FALSE)</f>
        <v>0.98</v>
      </c>
      <c r="K72" s="3">
        <f t="shared" si="56"/>
        <v>0.69468749985180001</v>
      </c>
      <c r="L72" s="3">
        <f t="shared" si="57"/>
        <v>1.2296083337328001</v>
      </c>
      <c r="M72" s="5">
        <f t="shared" si="58"/>
        <v>0.14597851383978896</v>
      </c>
      <c r="N72" s="5">
        <f t="shared" si="59"/>
        <v>0.10140944881144438</v>
      </c>
      <c r="O72" s="5">
        <f t="shared" si="60"/>
        <v>0.1794963971633334</v>
      </c>
      <c r="P72" s="5">
        <f t="shared" si="61"/>
        <v>0.12469390337780181</v>
      </c>
      <c r="Q72" s="5">
        <f t="shared" si="62"/>
        <v>3.5223938228085686E-2</v>
      </c>
      <c r="R72" s="5">
        <f t="shared" si="63"/>
        <v>0.11035513291352367</v>
      </c>
      <c r="S72" s="5">
        <f t="shared" si="64"/>
        <v>2.6628181659420592E-2</v>
      </c>
      <c r="T72" s="5">
        <f t="shared" si="65"/>
        <v>4.3311647992143522E-2</v>
      </c>
      <c r="U72" s="5">
        <f t="shared" si="66"/>
        <v>7.6662331379508855E-2</v>
      </c>
      <c r="V72" s="5">
        <f t="shared" si="67"/>
        <v>2.527291192555185E-3</v>
      </c>
      <c r="W72" s="5">
        <f t="shared" si="68"/>
        <v>8.1565431942010307E-3</v>
      </c>
      <c r="X72" s="5">
        <f t="shared" si="69"/>
        <v>1.0029353486041141E-2</v>
      </c>
      <c r="Y72" s="5">
        <f t="shared" si="70"/>
        <v>6.16608831419415E-3</v>
      </c>
      <c r="Z72" s="5">
        <f t="shared" si="71"/>
        <v>4.5231197033553147E-2</v>
      </c>
      <c r="AA72" s="5">
        <f t="shared" si="72"/>
        <v>3.1421547182543197E-2</v>
      </c>
      <c r="AB72" s="5">
        <f t="shared" si="73"/>
        <v>1.0914078026858148E-2</v>
      </c>
      <c r="AC72" s="5">
        <f t="shared" si="74"/>
        <v>1.34924738015687E-4</v>
      </c>
      <c r="AD72" s="5">
        <f t="shared" si="75"/>
        <v>1.4165621497531818E-3</v>
      </c>
      <c r="AE72" s="5">
        <f t="shared" si="76"/>
        <v>1.7418166245869631E-3</v>
      </c>
      <c r="AF72" s="5">
        <f t="shared" si="77"/>
        <v>1.0708761187132332E-3</v>
      </c>
      <c r="AG72" s="5">
        <f t="shared" si="78"/>
        <v>4.3891939998840873E-4</v>
      </c>
      <c r="AH72" s="5">
        <f t="shared" si="79"/>
        <v>1.3904164204291823E-2</v>
      </c>
      <c r="AI72" s="5">
        <f t="shared" si="80"/>
        <v>9.6590490686083788E-3</v>
      </c>
      <c r="AJ72" s="5">
        <f t="shared" si="81"/>
        <v>3.3550103242087053E-3</v>
      </c>
      <c r="AK72" s="5">
        <f t="shared" si="82"/>
        <v>7.7689457803384093E-4</v>
      </c>
      <c r="AL72" s="5">
        <f t="shared" si="83"/>
        <v>4.6100735794222215E-6</v>
      </c>
      <c r="AM72" s="5">
        <f t="shared" si="84"/>
        <v>1.9681360363934589E-4</v>
      </c>
      <c r="AN72" s="5">
        <f t="shared" si="85"/>
        <v>2.4200364722692385E-4</v>
      </c>
      <c r="AO72" s="5">
        <f t="shared" si="86"/>
        <v>1.4878485071197914E-4</v>
      </c>
      <c r="AP72" s="5">
        <f t="shared" si="87"/>
        <v>6.0982364122879994E-5</v>
      </c>
      <c r="AQ72" s="5">
        <f t="shared" si="88"/>
        <v>1.874610578405535E-5</v>
      </c>
      <c r="AR72" s="5">
        <f t="shared" si="89"/>
        <v>3.4193352358373027E-3</v>
      </c>
      <c r="AS72" s="5">
        <f t="shared" si="90"/>
        <v>2.3753694461389808E-3</v>
      </c>
      <c r="AT72" s="5">
        <f t="shared" si="91"/>
        <v>8.2506973088132161E-4</v>
      </c>
      <c r="AU72" s="5">
        <f t="shared" si="92"/>
        <v>1.9105520951644763E-4</v>
      </c>
      <c r="AV72" s="5">
        <f t="shared" si="93"/>
        <v>3.3180916458160694E-5</v>
      </c>
      <c r="AW72" s="5">
        <f t="shared" si="94"/>
        <v>1.0938597407178949E-7</v>
      </c>
      <c r="AX72" s="5">
        <f t="shared" si="95"/>
        <v>2.2787325041506708E-5</v>
      </c>
      <c r="AY72" s="5">
        <f t="shared" si="96"/>
        <v>2.8019484774514775E-5</v>
      </c>
      <c r="AZ72" s="5">
        <f t="shared" si="97"/>
        <v>1.7226495992821339E-5</v>
      </c>
      <c r="BA72" s="5">
        <f t="shared" si="98"/>
        <v>7.0606143445959319E-6</v>
      </c>
      <c r="BB72" s="5">
        <f t="shared" si="99"/>
        <v>2.1704475598471285E-6</v>
      </c>
      <c r="BC72" s="5">
        <f t="shared" si="100"/>
        <v>5.3376008150361002E-7</v>
      </c>
      <c r="BD72" s="5">
        <f t="shared" si="101"/>
        <v>7.0074051696862561E-4</v>
      </c>
      <c r="BE72" s="5">
        <f t="shared" si="102"/>
        <v>4.8679567777779243E-4</v>
      </c>
      <c r="BF72" s="5">
        <f t="shared" si="103"/>
        <v>1.690854361670585E-4</v>
      </c>
      <c r="BG72" s="5">
        <f t="shared" si="104"/>
        <v>3.9153846304081667E-5</v>
      </c>
      <c r="BH72" s="5">
        <f t="shared" si="105"/>
        <v>6.799921899641031E-6</v>
      </c>
      <c r="BI72" s="5">
        <f t="shared" si="106"/>
        <v>9.4476414872982657E-7</v>
      </c>
      <c r="BJ72" s="8">
        <f t="shared" si="107"/>
        <v>0.20971032301843173</v>
      </c>
      <c r="BK72" s="8">
        <f t="shared" si="108"/>
        <v>0.29999544436593617</v>
      </c>
      <c r="BL72" s="8">
        <f t="shared" si="109"/>
        <v>0.44479213554300812</v>
      </c>
      <c r="BM72" s="8">
        <f t="shared" si="110"/>
        <v>0.30254385552815072</v>
      </c>
      <c r="BN72" s="8">
        <f t="shared" si="111"/>
        <v>0.69715733433397786</v>
      </c>
    </row>
    <row r="73" spans="1:66" x14ac:dyDescent="0.25">
      <c r="A73" t="s">
        <v>122</v>
      </c>
      <c r="B73" t="s">
        <v>138</v>
      </c>
      <c r="C73" t="s">
        <v>142</v>
      </c>
      <c r="D73" t="s">
        <v>494</v>
      </c>
      <c r="E73">
        <f>VLOOKUP(A73,home!$A$2:$E$405,3,FALSE)</f>
        <v>1.3392857140000001</v>
      </c>
      <c r="F73">
        <f>VLOOKUP(B73,home!$B$2:$E$405,3,FALSE)</f>
        <v>0.98</v>
      </c>
      <c r="G73">
        <f>VLOOKUP(C73,away!$B$2:$E$405,4,FALSE)</f>
        <v>0.92</v>
      </c>
      <c r="H73">
        <f>VLOOKUP(A73,away!$A$2:$E$405,3,FALSE)</f>
        <v>1.1726190480000001</v>
      </c>
      <c r="I73">
        <f>VLOOKUP(C73,away!$B$2:$E$405,3,FALSE)</f>
        <v>0.75</v>
      </c>
      <c r="J73">
        <f>VLOOKUP(B73,home!$B$2:$E$405,4,FALSE)</f>
        <v>0.98</v>
      </c>
      <c r="K73" s="3">
        <f t="shared" si="56"/>
        <v>1.2074999997424001</v>
      </c>
      <c r="L73" s="3">
        <f t="shared" si="57"/>
        <v>0.86187500027999997</v>
      </c>
      <c r="M73" s="5">
        <f t="shared" si="58"/>
        <v>0.12626467246657186</v>
      </c>
      <c r="N73" s="5">
        <f t="shared" si="59"/>
        <v>0.15246459197085974</v>
      </c>
      <c r="O73" s="5">
        <f t="shared" si="60"/>
        <v>0.10882436461748074</v>
      </c>
      <c r="P73" s="5">
        <f t="shared" si="61"/>
        <v>0.13140542024757484</v>
      </c>
      <c r="Q73" s="5">
        <f t="shared" si="62"/>
        <v>9.2050497382769159E-2</v>
      </c>
      <c r="R73" s="5">
        <f t="shared" si="63"/>
        <v>4.689649964258101E-2</v>
      </c>
      <c r="S73" s="5">
        <f t="shared" si="64"/>
        <v>3.4188867188906763E-2</v>
      </c>
      <c r="T73" s="5">
        <f t="shared" si="65"/>
        <v>7.9336022457548311E-2</v>
      </c>
      <c r="U73" s="5">
        <f t="shared" si="66"/>
        <v>5.6627523306336032E-2</v>
      </c>
      <c r="V73" s="5">
        <f t="shared" si="67"/>
        <v>3.953426096489865E-3</v>
      </c>
      <c r="W73" s="5">
        <f t="shared" si="68"/>
        <v>3.7050325188660513E-2</v>
      </c>
      <c r="X73" s="5">
        <f t="shared" si="69"/>
        <v>3.1932749032350868E-2</v>
      </c>
      <c r="Y73" s="5">
        <f t="shared" si="70"/>
        <v>1.3761019040599285E-2</v>
      </c>
      <c r="Z73" s="5">
        <f t="shared" si="71"/>
        <v>1.3472973547526844E-2</v>
      </c>
      <c r="AA73" s="5">
        <f t="shared" si="72"/>
        <v>1.6268615555168026E-2</v>
      </c>
      <c r="AB73" s="5">
        <f t="shared" si="73"/>
        <v>9.822176639337302E-3</v>
      </c>
      <c r="AC73" s="5">
        <f t="shared" si="74"/>
        <v>2.5714913338315009E-4</v>
      </c>
      <c r="AD73" s="5">
        <f t="shared" si="75"/>
        <v>1.1184566913940854E-2</v>
      </c>
      <c r="AE73" s="5">
        <f t="shared" si="76"/>
        <v>9.6396986120844512E-3</v>
      </c>
      <c r="AF73" s="5">
        <f t="shared" si="77"/>
        <v>4.1541076219947003E-3</v>
      </c>
      <c r="AG73" s="5">
        <f t="shared" si="78"/>
        <v>1.1934405026232777E-3</v>
      </c>
      <c r="AH73" s="5">
        <f t="shared" si="79"/>
        <v>2.903004770011782E-3</v>
      </c>
      <c r="AI73" s="5">
        <f t="shared" si="80"/>
        <v>3.5053782590414124E-3</v>
      </c>
      <c r="AJ73" s="5">
        <f t="shared" si="81"/>
        <v>2.116372123444761E-3</v>
      </c>
      <c r="AK73" s="5">
        <f t="shared" si="82"/>
        <v>8.5183977950479021E-4</v>
      </c>
      <c r="AL73" s="5">
        <f t="shared" si="83"/>
        <v>1.0704748772055304E-5</v>
      </c>
      <c r="AM73" s="5">
        <f t="shared" si="84"/>
        <v>2.7010729091404861E-3</v>
      </c>
      <c r="AN73" s="5">
        <f t="shared" si="85"/>
        <v>2.3279872143217566E-3</v>
      </c>
      <c r="AO73" s="5">
        <f t="shared" si="86"/>
        <v>1.0032169904977001E-3</v>
      </c>
      <c r="AP73" s="5">
        <f t="shared" si="87"/>
        <v>2.882158813220354E-4</v>
      </c>
      <c r="AQ73" s="5">
        <f t="shared" si="88"/>
        <v>6.2101515698782404E-5</v>
      </c>
      <c r="AR73" s="5">
        <f t="shared" si="89"/>
        <v>5.0040544739334935E-4</v>
      </c>
      <c r="AS73" s="5">
        <f t="shared" si="90"/>
        <v>6.0423957759856491E-4</v>
      </c>
      <c r="AT73" s="5">
        <f t="shared" si="91"/>
        <v>3.648096448973076E-4</v>
      </c>
      <c r="AU73" s="5">
        <f t="shared" si="92"/>
        <v>1.4683588203984128E-4</v>
      </c>
      <c r="AV73" s="5">
        <f t="shared" si="93"/>
        <v>4.4326081881320865E-5</v>
      </c>
      <c r="AW73" s="5">
        <f t="shared" si="94"/>
        <v>3.0946062732917147E-7</v>
      </c>
      <c r="AX73" s="5">
        <f t="shared" si="95"/>
        <v>5.4359092284855652E-4</v>
      </c>
      <c r="AY73" s="5">
        <f t="shared" si="96"/>
        <v>4.6850742678230509E-4</v>
      </c>
      <c r="AZ73" s="5">
        <f t="shared" si="97"/>
        <v>2.0189741929459059E-4</v>
      </c>
      <c r="BA73" s="5">
        <f t="shared" si="98"/>
        <v>5.8003446103685527E-5</v>
      </c>
      <c r="BB73" s="5">
        <f t="shared" si="99"/>
        <v>1.2497930031713728E-5</v>
      </c>
      <c r="BC73" s="5">
        <f t="shared" si="100"/>
        <v>2.1543306899165385E-6</v>
      </c>
      <c r="BD73" s="5">
        <f t="shared" si="101"/>
        <v>7.1881157518709392E-5</v>
      </c>
      <c r="BE73" s="5">
        <f t="shared" si="102"/>
        <v>8.6796497685325E-5</v>
      </c>
      <c r="BF73" s="5">
        <f t="shared" si="103"/>
        <v>5.2403385466335601E-5</v>
      </c>
      <c r="BG73" s="5">
        <f t="shared" si="104"/>
        <v>2.1092362645700369E-5</v>
      </c>
      <c r="BH73" s="5">
        <f t="shared" si="105"/>
        <v>6.367256972312452E-6</v>
      </c>
      <c r="BI73" s="5">
        <f t="shared" si="106"/>
        <v>1.5376925584854153E-6</v>
      </c>
      <c r="BJ73" s="8">
        <f t="shared" si="107"/>
        <v>0.44043626471016278</v>
      </c>
      <c r="BK73" s="8">
        <f t="shared" si="108"/>
        <v>0.2965487473084808</v>
      </c>
      <c r="BL73" s="8">
        <f t="shared" si="109"/>
        <v>0.2497164696795631</v>
      </c>
      <c r="BM73" s="8">
        <f t="shared" si="110"/>
        <v>0.3418002109517414</v>
      </c>
      <c r="BN73" s="8">
        <f t="shared" si="111"/>
        <v>0.65790604632783733</v>
      </c>
    </row>
    <row r="74" spans="1:66" x14ac:dyDescent="0.25">
      <c r="A74" t="s">
        <v>122</v>
      </c>
      <c r="B74" t="s">
        <v>144</v>
      </c>
      <c r="C74" t="s">
        <v>140</v>
      </c>
      <c r="D74" t="s">
        <v>494</v>
      </c>
      <c r="E74">
        <f>VLOOKUP(A74,home!$A$2:$E$405,3,FALSE)</f>
        <v>1.3392857140000001</v>
      </c>
      <c r="F74">
        <f>VLOOKUP(B74,home!$B$2:$E$405,3,FALSE)</f>
        <v>1.1200000000000001</v>
      </c>
      <c r="G74">
        <f>VLOOKUP(C74,away!$B$2:$E$405,4,FALSE)</f>
        <v>0.69</v>
      </c>
      <c r="H74">
        <f>VLOOKUP(A74,away!$A$2:$E$405,3,FALSE)</f>
        <v>1.1726190480000001</v>
      </c>
      <c r="I74">
        <f>VLOOKUP(C74,away!$B$2:$E$405,3,FALSE)</f>
        <v>0.69</v>
      </c>
      <c r="J74">
        <f>VLOOKUP(B74,home!$B$2:$E$405,4,FALSE)</f>
        <v>1.58</v>
      </c>
      <c r="K74" s="3">
        <f t="shared" si="56"/>
        <v>1.0349999997792001</v>
      </c>
      <c r="L74" s="3">
        <f t="shared" si="57"/>
        <v>1.2783892861296</v>
      </c>
      <c r="M74" s="5">
        <f t="shared" si="58"/>
        <v>9.8925396274741589E-2</v>
      </c>
      <c r="N74" s="5">
        <f t="shared" si="59"/>
        <v>0.10238778512251484</v>
      </c>
      <c r="O74" s="5">
        <f t="shared" si="60"/>
        <v>0.12646516672375471</v>
      </c>
      <c r="P74" s="5">
        <f t="shared" si="61"/>
        <v>0.13089144753116264</v>
      </c>
      <c r="Q74" s="5">
        <f t="shared" si="62"/>
        <v>5.2985678789597812E-2</v>
      </c>
      <c r="R74" s="5">
        <f t="shared" si="63"/>
        <v>8.083585710412082E-2</v>
      </c>
      <c r="S74" s="5">
        <f t="shared" si="64"/>
        <v>4.3296695494707653E-2</v>
      </c>
      <c r="T74" s="5">
        <f t="shared" si="65"/>
        <v>6.773632408292625E-2</v>
      </c>
      <c r="U74" s="5">
        <f t="shared" si="66"/>
        <v>8.3665112084916504E-2</v>
      </c>
      <c r="V74" s="5">
        <f t="shared" si="67"/>
        <v>6.3652536378458312E-3</v>
      </c>
      <c r="W74" s="5">
        <f t="shared" si="68"/>
        <v>1.8280059178511505E-2</v>
      </c>
      <c r="X74" s="5">
        <f t="shared" si="69"/>
        <v>2.3369031803624169E-2</v>
      </c>
      <c r="Y74" s="5">
        <f t="shared" si="70"/>
        <v>1.4937359942487509E-2</v>
      </c>
      <c r="Z74" s="5">
        <f t="shared" si="71"/>
        <v>3.4446564552337126E-2</v>
      </c>
      <c r="AA74" s="5">
        <f t="shared" si="72"/>
        <v>3.5652194304063134E-2</v>
      </c>
      <c r="AB74" s="5">
        <f t="shared" si="73"/>
        <v>1.8450010548416666E-2</v>
      </c>
      <c r="AC74" s="5">
        <f t="shared" si="74"/>
        <v>5.2637978588856527E-4</v>
      </c>
      <c r="AD74" s="5">
        <f t="shared" si="75"/>
        <v>4.7299653114307927E-3</v>
      </c>
      <c r="AE74" s="5">
        <f t="shared" si="76"/>
        <v>6.0467369778977832E-3</v>
      </c>
      <c r="AF74" s="5">
        <f t="shared" si="77"/>
        <v>3.8650418842941011E-3</v>
      </c>
      <c r="AG74" s="5">
        <f t="shared" si="78"/>
        <v>1.6470093784412469E-3</v>
      </c>
      <c r="AH74" s="5">
        <f t="shared" si="79"/>
        <v>1.1009029766919858E-2</v>
      </c>
      <c r="AI74" s="5">
        <f t="shared" si="80"/>
        <v>1.1394345806331261E-2</v>
      </c>
      <c r="AJ74" s="5">
        <f t="shared" si="81"/>
        <v>5.8965739535184912E-3</v>
      </c>
      <c r="AK74" s="5">
        <f t="shared" si="82"/>
        <v>2.0343180135298923E-3</v>
      </c>
      <c r="AL74" s="5">
        <f t="shared" si="83"/>
        <v>2.785881673286336E-5</v>
      </c>
      <c r="AM74" s="5">
        <f t="shared" si="84"/>
        <v>9.7910281925729908E-4</v>
      </c>
      <c r="AN74" s="5">
        <f t="shared" si="85"/>
        <v>1.2516745541578177E-3</v>
      </c>
      <c r="AO74" s="5">
        <f t="shared" si="86"/>
        <v>8.0006366987819886E-4</v>
      </c>
      <c r="AP74" s="5">
        <f t="shared" si="87"/>
        <v>3.4093094126460627E-4</v>
      </c>
      <c r="AQ74" s="5">
        <f t="shared" si="88"/>
        <v>1.0896061565568812E-4</v>
      </c>
      <c r="AR74" s="5">
        <f t="shared" si="89"/>
        <v>2.8147651409424377E-3</v>
      </c>
      <c r="AS74" s="5">
        <f t="shared" si="90"/>
        <v>2.9132819202539232E-3</v>
      </c>
      <c r="AT74" s="5">
        <f t="shared" si="91"/>
        <v>1.507623393409779E-3</v>
      </c>
      <c r="AU74" s="5">
        <f t="shared" si="92"/>
        <v>5.2013007061541276E-4</v>
      </c>
      <c r="AV74" s="5">
        <f t="shared" si="93"/>
        <v>1.3458365574302688E-4</v>
      </c>
      <c r="AW74" s="5">
        <f t="shared" si="94"/>
        <v>1.0239143688033551E-6</v>
      </c>
      <c r="AX74" s="5">
        <f t="shared" si="95"/>
        <v>1.6889523628585307E-4</v>
      </c>
      <c r="AY74" s="5">
        <f t="shared" si="96"/>
        <v>2.1591386054616184E-4</v>
      </c>
      <c r="AZ74" s="5">
        <f t="shared" si="97"/>
        <v>1.3801098302454692E-4</v>
      </c>
      <c r="BA74" s="5">
        <f t="shared" si="98"/>
        <v>5.8810587355598302E-5</v>
      </c>
      <c r="BB74" s="5">
        <f t="shared" si="99"/>
        <v>1.8795706196596442E-5</v>
      </c>
      <c r="BC74" s="5">
        <f t="shared" si="100"/>
        <v>4.8056458853937235E-6</v>
      </c>
      <c r="BD74" s="5">
        <f t="shared" si="101"/>
        <v>5.9972759985864755E-4</v>
      </c>
      <c r="BE74" s="5">
        <f t="shared" si="102"/>
        <v>6.2071806572128044E-4</v>
      </c>
      <c r="BF74" s="5">
        <f t="shared" si="103"/>
        <v>3.2122159894223533E-4</v>
      </c>
      <c r="BG74" s="5">
        <f t="shared" si="104"/>
        <v>1.1082145161142931E-4</v>
      </c>
      <c r="BH74" s="5">
        <f t="shared" si="105"/>
        <v>2.8675050598339994E-5</v>
      </c>
      <c r="BI74" s="5">
        <f t="shared" si="106"/>
        <v>5.9357354725900903E-6</v>
      </c>
      <c r="BJ74" s="8">
        <f t="shared" si="107"/>
        <v>0.30007095709123366</v>
      </c>
      <c r="BK74" s="8">
        <f t="shared" si="108"/>
        <v>0.28024894540162526</v>
      </c>
      <c r="BL74" s="8">
        <f t="shared" si="109"/>
        <v>0.38498009198874039</v>
      </c>
      <c r="BM74" s="8">
        <f t="shared" si="110"/>
        <v>0.40704033754186669</v>
      </c>
      <c r="BN74" s="8">
        <f t="shared" si="111"/>
        <v>0.5924913315458924</v>
      </c>
    </row>
    <row r="75" spans="1:66" x14ac:dyDescent="0.25">
      <c r="A75" t="s">
        <v>122</v>
      </c>
      <c r="B75" t="s">
        <v>132</v>
      </c>
      <c r="C75" t="s">
        <v>134</v>
      </c>
      <c r="D75" t="s">
        <v>494</v>
      </c>
      <c r="E75">
        <f>VLOOKUP(A75,home!$A$2:$E$405,3,FALSE)</f>
        <v>1.3392857140000001</v>
      </c>
      <c r="F75">
        <f>VLOOKUP(B75,home!$B$2:$E$405,3,FALSE)</f>
        <v>1.1200000000000001</v>
      </c>
      <c r="G75">
        <f>VLOOKUP(C75,away!$B$2:$E$405,4,FALSE)</f>
        <v>1.17</v>
      </c>
      <c r="H75">
        <f>VLOOKUP(A75,away!$A$2:$E$405,3,FALSE)</f>
        <v>1.1726190480000001</v>
      </c>
      <c r="I75">
        <f>VLOOKUP(C75,away!$B$2:$E$405,3,FALSE)</f>
        <v>0.27</v>
      </c>
      <c r="J75">
        <f>VLOOKUP(B75,home!$B$2:$E$405,4,FALSE)</f>
        <v>1.1000000000000001</v>
      </c>
      <c r="K75" s="3">
        <f t="shared" si="56"/>
        <v>1.7549999996256</v>
      </c>
      <c r="L75" s="3">
        <f t="shared" si="57"/>
        <v>0.34826785725600007</v>
      </c>
      <c r="M75" s="5">
        <f t="shared" si="58"/>
        <v>0.12205691130884984</v>
      </c>
      <c r="N75" s="5">
        <f t="shared" si="59"/>
        <v>0.21420987930133337</v>
      </c>
      <c r="O75" s="5">
        <f t="shared" si="60"/>
        <v>4.2508498964818779E-2</v>
      </c>
      <c r="P75" s="5">
        <f t="shared" si="61"/>
        <v>7.4602415667341784E-2</v>
      </c>
      <c r="Q75" s="5">
        <f t="shared" si="62"/>
        <v>0.18796916904681998</v>
      </c>
      <c r="R75" s="5">
        <f t="shared" si="63"/>
        <v>7.4021719248231676E-3</v>
      </c>
      <c r="S75" s="5">
        <f t="shared" si="64"/>
        <v>1.1399437286512982E-2</v>
      </c>
      <c r="T75" s="5">
        <f t="shared" si="65"/>
        <v>6.5463619734126857E-2</v>
      </c>
      <c r="U75" s="5">
        <f t="shared" si="66"/>
        <v>1.2990811725293287E-2</v>
      </c>
      <c r="V75" s="5">
        <f t="shared" si="67"/>
        <v>7.7416123138596138E-4</v>
      </c>
      <c r="W75" s="5">
        <f t="shared" si="68"/>
        <v>0.10996196386893116</v>
      </c>
      <c r="X75" s="5">
        <f t="shared" si="69"/>
        <v>3.8296217536294357E-2</v>
      </c>
      <c r="Y75" s="5">
        <f t="shared" si="70"/>
        <v>6.6686708111874451E-3</v>
      </c>
      <c r="Z75" s="5">
        <f t="shared" si="71"/>
        <v>8.5931285176622904E-4</v>
      </c>
      <c r="AA75" s="5">
        <f t="shared" si="72"/>
        <v>1.5080940545280051E-3</v>
      </c>
      <c r="AB75" s="5">
        <f t="shared" si="73"/>
        <v>1.3233525325660096E-3</v>
      </c>
      <c r="AC75" s="5">
        <f t="shared" si="74"/>
        <v>2.9573447213108108E-5</v>
      </c>
      <c r="AD75" s="5">
        <f t="shared" si="75"/>
        <v>4.8245811637201104E-2</v>
      </c>
      <c r="AE75" s="5">
        <f t="shared" si="76"/>
        <v>1.6802465440464622E-2</v>
      </c>
      <c r="AF75" s="5">
        <f t="shared" si="77"/>
        <v>2.9258793177843042E-3</v>
      </c>
      <c r="AG75" s="5">
        <f t="shared" si="78"/>
        <v>3.3966324019812905E-4</v>
      </c>
      <c r="AH75" s="5">
        <f t="shared" si="79"/>
        <v>7.4817761399291826E-5</v>
      </c>
      <c r="AI75" s="5">
        <f t="shared" si="80"/>
        <v>1.3130517122774538E-4</v>
      </c>
      <c r="AJ75" s="5">
        <f t="shared" si="81"/>
        <v>1.1522028772776627E-4</v>
      </c>
      <c r="AK75" s="5">
        <f t="shared" si="82"/>
        <v>6.7403868306363786E-5</v>
      </c>
      <c r="AL75" s="5">
        <f t="shared" si="83"/>
        <v>7.2302357254505264E-7</v>
      </c>
      <c r="AM75" s="5">
        <f t="shared" si="84"/>
        <v>1.6934279881044938E-2</v>
      </c>
      <c r="AN75" s="5">
        <f t="shared" si="85"/>
        <v>5.8976653683449126E-3</v>
      </c>
      <c r="AO75" s="5">
        <f t="shared" si="86"/>
        <v>1.0269836403232007E-3</v>
      </c>
      <c r="AP75" s="5">
        <f t="shared" si="87"/>
        <v>1.1922179728410929E-4</v>
      </c>
      <c r="AQ75" s="5">
        <f t="shared" si="88"/>
        <v>1.0380279969586484E-5</v>
      </c>
      <c r="AR75" s="5">
        <f t="shared" si="89"/>
        <v>5.2113242894444084E-6</v>
      </c>
      <c r="AS75" s="5">
        <f t="shared" si="90"/>
        <v>9.1458741260238172E-6</v>
      </c>
      <c r="AT75" s="5">
        <f t="shared" si="91"/>
        <v>8.025504543873793E-6</v>
      </c>
      <c r="AU75" s="5">
        <f t="shared" si="92"/>
        <v>4.6949201571645869E-6</v>
      </c>
      <c r="AV75" s="5">
        <f t="shared" si="93"/>
        <v>2.0598962185165177E-6</v>
      </c>
      <c r="AW75" s="5">
        <f t="shared" si="94"/>
        <v>1.2275536177228601E-8</v>
      </c>
      <c r="AX75" s="5">
        <f t="shared" si="95"/>
        <v>4.9532768641489455E-3</v>
      </c>
      <c r="AY75" s="5">
        <f t="shared" si="96"/>
        <v>1.725067119872873E-3</v>
      </c>
      <c r="AZ75" s="5">
        <f t="shared" si="97"/>
        <v>3.0039271473045247E-4</v>
      </c>
      <c r="BA75" s="5">
        <f t="shared" si="98"/>
        <v>3.4872375698162529E-5</v>
      </c>
      <c r="BB75" s="5">
        <f t="shared" si="99"/>
        <v>3.0362318904563175E-6</v>
      </c>
      <c r="BC75" s="5">
        <f t="shared" si="100"/>
        <v>2.1148439492431125E-7</v>
      </c>
      <c r="BD75" s="5">
        <f t="shared" si="101"/>
        <v>3.0248945729182534E-7</v>
      </c>
      <c r="BE75" s="5">
        <f t="shared" si="102"/>
        <v>5.3086899743390137E-7</v>
      </c>
      <c r="BF75" s="5">
        <f t="shared" si="103"/>
        <v>4.6583754514886989E-7</v>
      </c>
      <c r="BG75" s="5">
        <f t="shared" si="104"/>
        <v>2.7251496385395241E-7</v>
      </c>
      <c r="BH75" s="5">
        <f t="shared" si="105"/>
        <v>1.1956594036541422E-7</v>
      </c>
      <c r="BI75" s="5">
        <f t="shared" si="106"/>
        <v>4.196764505930728E-8</v>
      </c>
      <c r="BJ75" s="8">
        <f t="shared" si="107"/>
        <v>0.72188872769204371</v>
      </c>
      <c r="BK75" s="8">
        <f t="shared" si="108"/>
        <v>0.21058828908474911</v>
      </c>
      <c r="BL75" s="8">
        <f t="shared" si="109"/>
        <v>6.6152547054574587E-2</v>
      </c>
      <c r="BM75" s="8">
        <f t="shared" si="110"/>
        <v>0.34901477562481031</v>
      </c>
      <c r="BN75" s="8">
        <f t="shared" si="111"/>
        <v>0.64874904621398688</v>
      </c>
    </row>
    <row r="76" spans="1:66" x14ac:dyDescent="0.25">
      <c r="A76" t="s">
        <v>122</v>
      </c>
      <c r="B76" t="s">
        <v>143</v>
      </c>
      <c r="C76" t="s">
        <v>401</v>
      </c>
      <c r="D76" t="s">
        <v>494</v>
      </c>
      <c r="E76">
        <f>VLOOKUP(A76,home!$A$2:$E$405,3,FALSE)</f>
        <v>1.3392857140000001</v>
      </c>
      <c r="F76">
        <f>VLOOKUP(B76,home!$B$2:$E$405,3,FALSE)</f>
        <v>0.8</v>
      </c>
      <c r="G76">
        <f>VLOOKUP(C76,away!$B$2:$E$405,4,FALSE)</f>
        <v>0.85</v>
      </c>
      <c r="H76">
        <f>VLOOKUP(A76,away!$A$2:$E$405,3,FALSE)</f>
        <v>1.1726190480000001</v>
      </c>
      <c r="I76">
        <f>VLOOKUP(C76,away!$B$2:$E$405,3,FALSE)</f>
        <v>1.01</v>
      </c>
      <c r="J76">
        <f>VLOOKUP(B76,home!$B$2:$E$405,4,FALSE)</f>
        <v>1.02</v>
      </c>
      <c r="K76" s="3">
        <f t="shared" ref="K76:K139" si="112">E76*F76*G76</f>
        <v>0.91071428552</v>
      </c>
      <c r="L76" s="3">
        <f t="shared" ref="L76:L139" si="113">H76*I76*J76</f>
        <v>1.2080321432496002</v>
      </c>
      <c r="M76" s="5">
        <f t="shared" si="58"/>
        <v>0.12018219105841868</v>
      </c>
      <c r="N76" s="5">
        <f t="shared" si="59"/>
        <v>0.1094516382619959</v>
      </c>
      <c r="O76" s="5">
        <f t="shared" si="60"/>
        <v>0.14518394984473446</v>
      </c>
      <c r="P76" s="5">
        <f t="shared" si="61"/>
        <v>0.13222109715181884</v>
      </c>
      <c r="Q76" s="5">
        <f t="shared" si="62"/>
        <v>4.9839585269383542E-2</v>
      </c>
      <c r="R76" s="5">
        <f t="shared" si="63"/>
        <v>8.7693439048188535E-2</v>
      </c>
      <c r="S76" s="5">
        <f t="shared" si="64"/>
        <v>3.6366491528542683E-2</v>
      </c>
      <c r="T76" s="5">
        <f t="shared" si="65"/>
        <v>6.0207821011644611E-2</v>
      </c>
      <c r="U76" s="5">
        <f t="shared" si="66"/>
        <v>7.9863667687562687E-2</v>
      </c>
      <c r="V76" s="5">
        <f t="shared" si="67"/>
        <v>4.4454889393063636E-3</v>
      </c>
      <c r="W76" s="5">
        <f t="shared" si="68"/>
        <v>1.5129874096406584E-2</v>
      </c>
      <c r="X76" s="5">
        <f t="shared" si="69"/>
        <v>1.8277374231778654E-2</v>
      </c>
      <c r="Y76" s="5">
        <f t="shared" si="70"/>
        <v>1.1039827783095294E-2</v>
      </c>
      <c r="Z76" s="5">
        <f t="shared" si="71"/>
        <v>3.531216437410379E-2</v>
      </c>
      <c r="AA76" s="5">
        <f t="shared" si="72"/>
        <v>3.2159292548126731E-2</v>
      </c>
      <c r="AB76" s="5">
        <f t="shared" si="73"/>
        <v>1.4643963567897949E-2</v>
      </c>
      <c r="AC76" s="5">
        <f t="shared" si="74"/>
        <v>3.0567518976545399E-4</v>
      </c>
      <c r="AD76" s="5">
        <f t="shared" si="75"/>
        <v>3.444748119429119E-3</v>
      </c>
      <c r="AE76" s="5">
        <f t="shared" si="76"/>
        <v>4.1613664536689883E-3</v>
      </c>
      <c r="AF76" s="5">
        <f t="shared" si="77"/>
        <v>2.5135322179363688E-3</v>
      </c>
      <c r="AG76" s="5">
        <f t="shared" si="78"/>
        <v>1.0121425707868641E-3</v>
      </c>
      <c r="AH76" s="5">
        <f t="shared" si="79"/>
        <v>1.0664557402907697E-2</v>
      </c>
      <c r="AI76" s="5">
        <f t="shared" si="80"/>
        <v>9.7123647755761097E-3</v>
      </c>
      <c r="AJ76" s="5">
        <f t="shared" si="81"/>
        <v>4.422594673649206E-3</v>
      </c>
      <c r="AK76" s="5">
        <f t="shared" si="82"/>
        <v>1.3425733827856648E-3</v>
      </c>
      <c r="AL76" s="5">
        <f t="shared" si="83"/>
        <v>1.3451812987244606E-5</v>
      </c>
      <c r="AM76" s="5">
        <f t="shared" si="84"/>
        <v>6.2743626447645082E-4</v>
      </c>
      <c r="AN76" s="5">
        <f t="shared" si="85"/>
        <v>7.5796317532800998E-4</v>
      </c>
      <c r="AO76" s="5">
        <f t="shared" si="86"/>
        <v>4.5782193959788427E-4</v>
      </c>
      <c r="AP76" s="5">
        <f t="shared" si="87"/>
        <v>1.8435453963970704E-4</v>
      </c>
      <c r="AQ76" s="5">
        <f t="shared" si="88"/>
        <v>5.567655240968718E-5</v>
      </c>
      <c r="AR76" s="5">
        <f t="shared" si="89"/>
        <v>2.5766256272485924E-3</v>
      </c>
      <c r="AS76" s="5">
        <f t="shared" si="90"/>
        <v>2.3465697671722235E-3</v>
      </c>
      <c r="AT76" s="5">
        <f t="shared" si="91"/>
        <v>1.0685273044665421E-3</v>
      </c>
      <c r="AU76" s="5">
        <f t="shared" si="92"/>
        <v>3.2437436021528614E-4</v>
      </c>
      <c r="AV76" s="5">
        <f t="shared" si="93"/>
        <v>7.3853090926117858E-5</v>
      </c>
      <c r="AW76" s="5">
        <f t="shared" si="94"/>
        <v>4.110919374878311E-7</v>
      </c>
      <c r="AX76" s="5">
        <f t="shared" si="95"/>
        <v>9.5235861552001418E-5</v>
      </c>
      <c r="AY76" s="5">
        <f t="shared" si="96"/>
        <v>1.1504798194488648E-4</v>
      </c>
      <c r="AZ76" s="5">
        <f t="shared" si="97"/>
        <v>6.9490830102711274E-5</v>
      </c>
      <c r="BA76" s="5">
        <f t="shared" si="98"/>
        <v>2.7982385475057379E-5</v>
      </c>
      <c r="BB76" s="5">
        <f t="shared" si="99"/>
        <v>8.4509052746675138E-6</v>
      </c>
      <c r="BC76" s="5">
        <f t="shared" si="100"/>
        <v>2.0417930422711874E-6</v>
      </c>
      <c r="BD76" s="5">
        <f t="shared" si="101"/>
        <v>5.1877442980616099E-4</v>
      </c>
      <c r="BE76" s="5">
        <f t="shared" si="102"/>
        <v>4.7245528418696323E-4</v>
      </c>
      <c r="BF76" s="5">
        <f t="shared" si="103"/>
        <v>2.151358882892394E-4</v>
      </c>
      <c r="BG76" s="5">
        <f t="shared" si="104"/>
        <v>6.5309108931015068E-5</v>
      </c>
      <c r="BH76" s="5">
        <f t="shared" si="105"/>
        <v>1.4869484619514307E-5</v>
      </c>
      <c r="BI76" s="5">
        <f t="shared" si="106"/>
        <v>2.7083704122623206E-6</v>
      </c>
      <c r="BJ76" s="8">
        <f t="shared" si="107"/>
        <v>0.27747941224496936</v>
      </c>
      <c r="BK76" s="8">
        <f t="shared" si="108"/>
        <v>0.29364944366278406</v>
      </c>
      <c r="BL76" s="8">
        <f t="shared" si="109"/>
        <v>0.3933656056477029</v>
      </c>
      <c r="BM76" s="8">
        <f t="shared" si="110"/>
        <v>0.3551200884050128</v>
      </c>
      <c r="BN76" s="8">
        <f t="shared" si="111"/>
        <v>0.64457190063453995</v>
      </c>
    </row>
    <row r="77" spans="1:66" x14ac:dyDescent="0.25">
      <c r="A77" t="s">
        <v>145</v>
      </c>
      <c r="B77" t="s">
        <v>355</v>
      </c>
      <c r="C77" t="s">
        <v>427</v>
      </c>
      <c r="D77" t="s">
        <v>494</v>
      </c>
      <c r="E77">
        <f>VLOOKUP(A77,home!$A$2:$E$405,3,FALSE)</f>
        <v>1.4398340249999999</v>
      </c>
      <c r="F77">
        <f>VLOOKUP(B77,home!$B$2:$E$405,3,FALSE)</f>
        <v>0.41</v>
      </c>
      <c r="G77">
        <f>VLOOKUP(C77,away!$B$2:$E$405,4,FALSE)</f>
        <v>0.69</v>
      </c>
      <c r="H77">
        <f>VLOOKUP(A77,away!$A$2:$E$405,3,FALSE)</f>
        <v>1.2406638999999999</v>
      </c>
      <c r="I77">
        <f>VLOOKUP(C77,away!$B$2:$E$405,3,FALSE)</f>
        <v>1.45</v>
      </c>
      <c r="J77">
        <f>VLOOKUP(B77,home!$B$2:$E$405,4,FALSE)</f>
        <v>1.48</v>
      </c>
      <c r="K77" s="3">
        <f t="shared" si="112"/>
        <v>0.40732904567249995</v>
      </c>
      <c r="L77" s="3">
        <f t="shared" si="113"/>
        <v>2.6624647293999995</v>
      </c>
      <c r="M77" s="5">
        <f t="shared" si="58"/>
        <v>4.6430729043910261E-2</v>
      </c>
      <c r="N77" s="5">
        <f t="shared" si="59"/>
        <v>1.8912584551334388E-2</v>
      </c>
      <c r="O77" s="5">
        <f t="shared" si="60"/>
        <v>0.12362017843973923</v>
      </c>
      <c r="P77" s="5">
        <f t="shared" si="61"/>
        <v>5.035408930972312E-2</v>
      </c>
      <c r="Q77" s="5">
        <f t="shared" si="62"/>
        <v>3.8518225082477503E-3</v>
      </c>
      <c r="R77" s="5">
        <f t="shared" si="63"/>
        <v>0.16456718246897001</v>
      </c>
      <c r="S77" s="5">
        <f t="shared" si="64"/>
        <v>1.3652242611857759E-2</v>
      </c>
      <c r="T77" s="5">
        <f t="shared" si="65"/>
        <v>1.0255341572118673E-2</v>
      </c>
      <c r="U77" s="5">
        <f t="shared" si="66"/>
        <v>6.7032993384097711E-2</v>
      </c>
      <c r="V77" s="5">
        <f t="shared" si="67"/>
        <v>1.6450940475346855E-3</v>
      </c>
      <c r="W77" s="5">
        <f t="shared" si="68"/>
        <v>5.2298639546147056E-4</v>
      </c>
      <c r="X77" s="5">
        <f t="shared" si="69"/>
        <v>1.3924328318722053E-3</v>
      </c>
      <c r="Y77" s="5">
        <f t="shared" si="70"/>
        <v>1.8536516514591535E-3</v>
      </c>
      <c r="Z77" s="5">
        <f t="shared" si="71"/>
        <v>0.14605143964678885</v>
      </c>
      <c r="AA77" s="5">
        <f t="shared" si="72"/>
        <v>5.9490993530421213E-2</v>
      </c>
      <c r="AB77" s="5">
        <f t="shared" si="73"/>
        <v>1.211620481042767E-2</v>
      </c>
      <c r="AC77" s="5">
        <f t="shared" si="74"/>
        <v>1.115064504400133E-4</v>
      </c>
      <c r="AD77" s="5">
        <f t="shared" si="75"/>
        <v>5.3256887340755344E-5</v>
      </c>
      <c r="AE77" s="5">
        <f t="shared" si="76"/>
        <v>1.4179458414239043E-4</v>
      </c>
      <c r="AF77" s="5">
        <f t="shared" si="77"/>
        <v>1.8876153954952755E-4</v>
      </c>
      <c r="AG77" s="5">
        <f t="shared" si="78"/>
        <v>1.6752364710595336E-4</v>
      </c>
      <c r="AH77" s="5">
        <f t="shared" si="79"/>
        <v>9.7214201684417023E-2</v>
      </c>
      <c r="AI77" s="5">
        <f t="shared" si="80"/>
        <v>3.9598167997927515E-2</v>
      </c>
      <c r="AJ77" s="5">
        <f t="shared" si="81"/>
        <v>8.0647419904875707E-3</v>
      </c>
      <c r="AK77" s="5">
        <f t="shared" si="82"/>
        <v>1.0950012195267468E-3</v>
      </c>
      <c r="AL77" s="5">
        <f t="shared" si="83"/>
        <v>4.8371463293256813E-6</v>
      </c>
      <c r="AM77" s="5">
        <f t="shared" si="84"/>
        <v>4.3386154191995453E-6</v>
      </c>
      <c r="AN77" s="5">
        <f t="shared" si="85"/>
        <v>1.1551410528049782E-5</v>
      </c>
      <c r="AO77" s="5">
        <f t="shared" si="86"/>
        <v>1.5377611552876189E-5</v>
      </c>
      <c r="AP77" s="5">
        <f t="shared" si="87"/>
        <v>1.3647449460648934E-5</v>
      </c>
      <c r="AQ77" s="5">
        <f t="shared" si="88"/>
        <v>9.0839632088117093E-6</v>
      </c>
      <c r="AR77" s="5">
        <f t="shared" si="89"/>
        <v>5.1765876636307641E-2</v>
      </c>
      <c r="AS77" s="5">
        <f t="shared" si="90"/>
        <v>2.1085745128667548E-2</v>
      </c>
      <c r="AT77" s="5">
        <f t="shared" si="91"/>
        <v>4.2944182202768579E-3</v>
      </c>
      <c r="AU77" s="5">
        <f t="shared" si="92"/>
        <v>5.830804251279896E-4</v>
      </c>
      <c r="AV77" s="5">
        <f t="shared" si="93"/>
        <v>5.9376398279424864E-5</v>
      </c>
      <c r="AW77" s="5">
        <f t="shared" si="94"/>
        <v>1.4571892801180379E-7</v>
      </c>
      <c r="AX77" s="5">
        <f t="shared" si="95"/>
        <v>2.9454067970709057E-7</v>
      </c>
      <c r="AY77" s="5">
        <f t="shared" si="96"/>
        <v>7.8420417109363074E-7</v>
      </c>
      <c r="AZ77" s="5">
        <f t="shared" si="97"/>
        <v>1.0439579730925775E-6</v>
      </c>
      <c r="BA77" s="5">
        <f t="shared" si="98"/>
        <v>9.2650042744496706E-7</v>
      </c>
      <c r="BB77" s="5">
        <f t="shared" si="99"/>
        <v>6.1669367746156212E-7</v>
      </c>
      <c r="BC77" s="5">
        <f t="shared" si="100"/>
        <v>3.2838503301707753E-7</v>
      </c>
      <c r="BD77" s="5">
        <f t="shared" si="101"/>
        <v>2.2970803455106752E-2</v>
      </c>
      <c r="BE77" s="5">
        <f t="shared" si="102"/>
        <v>9.3566754496991963E-3</v>
      </c>
      <c r="BF77" s="5">
        <f t="shared" si="103"/>
        <v>1.9056228407966411E-3</v>
      </c>
      <c r="BG77" s="5">
        <f t="shared" si="104"/>
        <v>2.587385110511381E-4</v>
      </c>
      <c r="BH77" s="5">
        <f t="shared" si="105"/>
        <v>2.6347927696295909E-5</v>
      </c>
      <c r="BI77" s="5">
        <f t="shared" si="106"/>
        <v>2.1464552487960492E-6</v>
      </c>
      <c r="BJ77" s="8">
        <f t="shared" si="107"/>
        <v>3.7398149500763679E-2</v>
      </c>
      <c r="BK77" s="8">
        <f t="shared" si="108"/>
        <v>0.11219928281396627</v>
      </c>
      <c r="BL77" s="8">
        <f t="shared" si="109"/>
        <v>0.68510849697427301</v>
      </c>
      <c r="BM77" s="8">
        <f t="shared" si="110"/>
        <v>0.57302014412862412</v>
      </c>
      <c r="BN77" s="8">
        <f t="shared" si="111"/>
        <v>0.40773658632192478</v>
      </c>
    </row>
    <row r="78" spans="1:66" x14ac:dyDescent="0.25">
      <c r="A78" t="s">
        <v>145</v>
      </c>
      <c r="B78" t="s">
        <v>357</v>
      </c>
      <c r="C78" t="s">
        <v>375</v>
      </c>
      <c r="D78" t="s">
        <v>494</v>
      </c>
      <c r="E78">
        <f>VLOOKUP(A78,home!$A$2:$E$405,3,FALSE)</f>
        <v>1.4398340249999999</v>
      </c>
      <c r="F78">
        <f>VLOOKUP(B78,home!$B$2:$E$405,3,FALSE)</f>
        <v>0.62</v>
      </c>
      <c r="G78">
        <f>VLOOKUP(C78,away!$B$2:$E$405,4,FALSE)</f>
        <v>1.08</v>
      </c>
      <c r="H78">
        <f>VLOOKUP(A78,away!$A$2:$E$405,3,FALSE)</f>
        <v>1.2406638999999999</v>
      </c>
      <c r="I78">
        <f>VLOOKUP(C78,away!$B$2:$E$405,3,FALSE)</f>
        <v>1.23</v>
      </c>
      <c r="J78">
        <f>VLOOKUP(B78,home!$B$2:$E$405,4,FALSE)</f>
        <v>0.81</v>
      </c>
      <c r="K78" s="3">
        <f t="shared" si="112"/>
        <v>0.96411286314</v>
      </c>
      <c r="L78" s="3">
        <f t="shared" si="113"/>
        <v>1.23607344357</v>
      </c>
      <c r="M78" s="5">
        <f t="shared" si="58"/>
        <v>0.11078251691332172</v>
      </c>
      <c r="N78" s="5">
        <f t="shared" si="59"/>
        <v>0.10680684956715808</v>
      </c>
      <c r="O78" s="5">
        <f t="shared" si="60"/>
        <v>0.13693532716840137</v>
      </c>
      <c r="P78" s="5">
        <f t="shared" si="61"/>
        <v>0.13202111034134006</v>
      </c>
      <c r="Q78" s="5">
        <f t="shared" si="62"/>
        <v>5.1486928769578014E-2</v>
      </c>
      <c r="R78" s="5">
        <f t="shared" si="63"/>
        <v>8.4631060699715238E-2</v>
      </c>
      <c r="S78" s="5">
        <f t="shared" si="64"/>
        <v>3.9332861496091269E-2</v>
      </c>
      <c r="T78" s="5">
        <f t="shared" si="65"/>
        <v>6.3641625343055605E-2</v>
      </c>
      <c r="U78" s="5">
        <f t="shared" si="66"/>
        <v>8.1593894241777584E-2</v>
      </c>
      <c r="V78" s="5">
        <f t="shared" si="67"/>
        <v>5.2081704188426826E-3</v>
      </c>
      <c r="W78" s="5">
        <f t="shared" si="68"/>
        <v>1.6546403436774364E-2</v>
      </c>
      <c r="X78" s="5">
        <f t="shared" si="69"/>
        <v>2.0452569874792177E-2</v>
      </c>
      <c r="Y78" s="5">
        <f t="shared" si="70"/>
        <v>1.2640439237495206E-2</v>
      </c>
      <c r="Z78" s="5">
        <f t="shared" si="71"/>
        <v>3.4870068877359578E-2</v>
      </c>
      <c r="AA78" s="5">
        <f t="shared" si="72"/>
        <v>3.3618681943240143E-2</v>
      </c>
      <c r="AB78" s="5">
        <f t="shared" si="73"/>
        <v>1.6206101851645137E-2</v>
      </c>
      <c r="AC78" s="5">
        <f t="shared" si="74"/>
        <v>3.8791570000194331E-4</v>
      </c>
      <c r="AD78" s="5">
        <f t="shared" si="75"/>
        <v>3.9881500980245167E-3</v>
      </c>
      <c r="AE78" s="5">
        <f t="shared" si="76"/>
        <v>4.9296464251391984E-3</v>
      </c>
      <c r="AF78" s="5">
        <f t="shared" si="77"/>
        <v>3.0467025161521753E-3</v>
      </c>
      <c r="AG78" s="5">
        <f t="shared" si="78"/>
        <v>1.2553160235578677E-3</v>
      </c>
      <c r="AH78" s="5">
        <f t="shared" si="79"/>
        <v>1.0775491528690236E-2</v>
      </c>
      <c r="AI78" s="5">
        <f t="shared" si="80"/>
        <v>1.0388789989466359E-2</v>
      </c>
      <c r="AJ78" s="5">
        <f t="shared" si="81"/>
        <v>5.0079830306522903E-3</v>
      </c>
      <c r="AK78" s="5">
        <f t="shared" si="82"/>
        <v>1.6094202860795714E-3</v>
      </c>
      <c r="AL78" s="5">
        <f t="shared" si="83"/>
        <v>1.8491387579924622E-5</v>
      </c>
      <c r="AM78" s="5">
        <f t="shared" si="84"/>
        <v>7.69005361927698E-4</v>
      </c>
      <c r="AN78" s="5">
        <f t="shared" si="85"/>
        <v>9.50547105841764E-4</v>
      </c>
      <c r="AO78" s="5">
        <f t="shared" si="86"/>
        <v>5.8747301719666329E-4</v>
      </c>
      <c r="AP78" s="5">
        <f t="shared" si="87"/>
        <v>2.420532651235792E-4</v>
      </c>
      <c r="AQ78" s="5">
        <f t="shared" si="88"/>
        <v>7.4798903237166198E-5</v>
      </c>
      <c r="AR78" s="5">
        <f t="shared" si="89"/>
        <v>2.663859784005497E-3</v>
      </c>
      <c r="AS78" s="5">
        <f t="shared" si="90"/>
        <v>2.5682614833610414E-3</v>
      </c>
      <c r="AT78" s="5">
        <f t="shared" si="91"/>
        <v>1.2380469660076983E-3</v>
      </c>
      <c r="AU78" s="5">
        <f t="shared" si="92"/>
        <v>3.9787233503315748E-4</v>
      </c>
      <c r="AV78" s="5">
        <f t="shared" si="93"/>
        <v>9.5898459023253688E-5</v>
      </c>
      <c r="AW78" s="5">
        <f t="shared" si="94"/>
        <v>6.1212364250875153E-7</v>
      </c>
      <c r="AX78" s="5">
        <f t="shared" si="95"/>
        <v>1.2356799354302077E-4</v>
      </c>
      <c r="AY78" s="5">
        <f t="shared" si="96"/>
        <v>1.5273911529375725E-4</v>
      </c>
      <c r="AZ78" s="5">
        <f t="shared" si="97"/>
        <v>9.4398382104494895E-5</v>
      </c>
      <c r="BA78" s="5">
        <f t="shared" si="98"/>
        <v>3.8894444411779896E-5</v>
      </c>
      <c r="BB78" s="5">
        <f t="shared" si="99"/>
        <v>1.2019097459952683E-5</v>
      </c>
      <c r="BC78" s="5">
        <f t="shared" si="100"/>
        <v>2.9712974371854263E-6</v>
      </c>
      <c r="BD78" s="5">
        <f t="shared" si="101"/>
        <v>5.4878772273388567E-4</v>
      </c>
      <c r="BE78" s="5">
        <f t="shared" si="102"/>
        <v>5.2909330262104694E-4</v>
      </c>
      <c r="BF78" s="5">
        <f t="shared" si="103"/>
        <v>2.5505282942908799E-4</v>
      </c>
      <c r="BG78" s="5">
        <f t="shared" si="104"/>
        <v>8.1966571210945359E-5</v>
      </c>
      <c r="BH78" s="5">
        <f t="shared" si="105"/>
        <v>1.9756256412988307E-5</v>
      </c>
      <c r="BI78" s="5">
        <f t="shared" si="106"/>
        <v>3.8094521870508296E-6</v>
      </c>
      <c r="BJ78" s="8">
        <f t="shared" si="107"/>
        <v>0.28784309927530422</v>
      </c>
      <c r="BK78" s="8">
        <f t="shared" si="108"/>
        <v>0.28790380537247134</v>
      </c>
      <c r="BL78" s="8">
        <f t="shared" si="109"/>
        <v>0.38916915590169354</v>
      </c>
      <c r="BM78" s="8">
        <f t="shared" si="110"/>
        <v>0.37697020897566297</v>
      </c>
      <c r="BN78" s="8">
        <f t="shared" si="111"/>
        <v>0.6226637934595145</v>
      </c>
    </row>
    <row r="79" spans="1:66" x14ac:dyDescent="0.25">
      <c r="A79" t="s">
        <v>145</v>
      </c>
      <c r="B79" t="s">
        <v>371</v>
      </c>
      <c r="C79" t="s">
        <v>366</v>
      </c>
      <c r="D79" t="s">
        <v>494</v>
      </c>
      <c r="E79">
        <f>VLOOKUP(A79,home!$A$2:$E$405,3,FALSE)</f>
        <v>1.4398340249999999</v>
      </c>
      <c r="F79">
        <f>VLOOKUP(B79,home!$B$2:$E$405,3,FALSE)</f>
        <v>0.62</v>
      </c>
      <c r="G79">
        <f>VLOOKUP(C79,away!$B$2:$E$405,4,FALSE)</f>
        <v>0.9</v>
      </c>
      <c r="H79">
        <f>VLOOKUP(A79,away!$A$2:$E$405,3,FALSE)</f>
        <v>1.2406638999999999</v>
      </c>
      <c r="I79">
        <f>VLOOKUP(C79,away!$B$2:$E$405,3,FALSE)</f>
        <v>0.9</v>
      </c>
      <c r="J79">
        <f>VLOOKUP(B79,home!$B$2:$E$405,4,FALSE)</f>
        <v>0.81</v>
      </c>
      <c r="K79" s="3">
        <f t="shared" si="112"/>
        <v>0.80342738594999996</v>
      </c>
      <c r="L79" s="3">
        <f t="shared" si="113"/>
        <v>0.90444398310000007</v>
      </c>
      <c r="M79" s="5">
        <f t="shared" si="58"/>
        <v>0.18125119918973726</v>
      </c>
      <c r="N79" s="5">
        <f t="shared" si="59"/>
        <v>0.14562217716531334</v>
      </c>
      <c r="O79" s="5">
        <f t="shared" si="60"/>
        <v>0.16393155653681746</v>
      </c>
      <c r="P79" s="5">
        <f t="shared" si="61"/>
        <v>0.13170710194308988</v>
      </c>
      <c r="Q79" s="5">
        <f t="shared" si="62"/>
        <v>5.8498422568137733E-2</v>
      </c>
      <c r="R79" s="5">
        <f t="shared" si="63"/>
        <v>7.4133454974970994E-2</v>
      </c>
      <c r="S79" s="5">
        <f t="shared" si="64"/>
        <v>2.3926408183496405E-2</v>
      </c>
      <c r="T79" s="5">
        <f t="shared" si="65"/>
        <v>5.2908546312593424E-2</v>
      </c>
      <c r="U79" s="5">
        <f t="shared" si="66"/>
        <v>5.9560847941982971E-2</v>
      </c>
      <c r="V79" s="5">
        <f t="shared" si="67"/>
        <v>1.9318050773016609E-3</v>
      </c>
      <c r="W79" s="5">
        <f t="shared" si="68"/>
        <v>1.5666411575372463E-2</v>
      </c>
      <c r="X79" s="5">
        <f t="shared" si="69"/>
        <v>1.4169391686113817E-2</v>
      </c>
      <c r="Y79" s="5">
        <f t="shared" si="70"/>
        <v>6.4077105273464023E-3</v>
      </c>
      <c r="Z79" s="5">
        <f t="shared" si="71"/>
        <v>2.2349852432842432E-2</v>
      </c>
      <c r="AA79" s="5">
        <f t="shared" si="72"/>
        <v>1.7956483516486842E-2</v>
      </c>
      <c r="AB79" s="5">
        <f t="shared" si="73"/>
        <v>7.2133653062526433E-3</v>
      </c>
      <c r="AC79" s="5">
        <f t="shared" si="74"/>
        <v>8.7734746510560898E-5</v>
      </c>
      <c r="AD79" s="5">
        <f t="shared" si="75"/>
        <v>3.1467060248045794E-3</v>
      </c>
      <c r="AE79" s="5">
        <f t="shared" si="76"/>
        <v>2.8460193307190212E-3</v>
      </c>
      <c r="AF79" s="5">
        <f t="shared" si="77"/>
        <v>1.2870325297275537E-3</v>
      </c>
      <c r="AG79" s="5">
        <f t="shared" si="78"/>
        <v>3.880162758553527E-4</v>
      </c>
      <c r="AH79" s="5">
        <f t="shared" si="79"/>
        <v>5.0535473890143089E-3</v>
      </c>
      <c r="AI79" s="5">
        <f t="shared" si="80"/>
        <v>4.0601583685302136E-3</v>
      </c>
      <c r="AJ79" s="5">
        <f t="shared" si="81"/>
        <v>1.631021212285623E-3</v>
      </c>
      <c r="AK79" s="5">
        <f t="shared" si="82"/>
        <v>4.3680236967187939E-4</v>
      </c>
      <c r="AL79" s="5">
        <f t="shared" si="83"/>
        <v>2.5501159174171972E-6</v>
      </c>
      <c r="AM79" s="5">
        <f t="shared" si="84"/>
        <v>5.0562995917237191E-4</v>
      </c>
      <c r="AN79" s="5">
        <f t="shared" si="85"/>
        <v>4.5731397424855042E-4</v>
      </c>
      <c r="AO79" s="5">
        <f t="shared" si="86"/>
        <v>2.0680743619832487E-4</v>
      </c>
      <c r="AP79" s="5">
        <f t="shared" si="87"/>
        <v>6.2348580443304037E-5</v>
      </c>
      <c r="AQ79" s="5">
        <f t="shared" si="88"/>
        <v>1.4097699609193166E-5</v>
      </c>
      <c r="AR79" s="5">
        <f t="shared" si="89"/>
        <v>9.1413010586094163E-4</v>
      </c>
      <c r="AS79" s="5">
        <f t="shared" si="90"/>
        <v>7.3443716137005306E-4</v>
      </c>
      <c r="AT79" s="5">
        <f t="shared" si="91"/>
        <v>2.9503346435203999E-4</v>
      </c>
      <c r="AU79" s="5">
        <f t="shared" si="92"/>
        <v>7.9012655010710678E-5</v>
      </c>
      <c r="AV79" s="5">
        <f t="shared" si="93"/>
        <v>1.5870232718056108E-5</v>
      </c>
      <c r="AW79" s="5">
        <f t="shared" si="94"/>
        <v>5.1473740220359583E-8</v>
      </c>
      <c r="AX79" s="5">
        <f t="shared" si="95"/>
        <v>6.7706159392643959E-5</v>
      </c>
      <c r="AY79" s="5">
        <f t="shared" si="96"/>
        <v>6.1236428481486384E-5</v>
      </c>
      <c r="AZ79" s="5">
        <f t="shared" si="97"/>
        <v>2.7692459643306911E-5</v>
      </c>
      <c r="BA79" s="5">
        <f t="shared" si="98"/>
        <v>8.3487595005428376E-6</v>
      </c>
      <c r="BB79" s="5">
        <f t="shared" si="99"/>
        <v>1.8877463241537329E-6</v>
      </c>
      <c r="BC79" s="5">
        <f t="shared" si="100"/>
        <v>3.4147216089999728E-7</v>
      </c>
      <c r="BD79" s="5">
        <f t="shared" si="101"/>
        <v>1.3779657900274905E-4</v>
      </c>
      <c r="BE79" s="5">
        <f t="shared" si="102"/>
        <v>1.1070954526103133E-4</v>
      </c>
      <c r="BF79" s="5">
        <f t="shared" si="103"/>
        <v>4.44735402743918E-5</v>
      </c>
      <c r="BG79" s="5">
        <f t="shared" si="104"/>
        <v>1.1910420068865551E-5</v>
      </c>
      <c r="BH79" s="5">
        <f t="shared" si="105"/>
        <v>2.3922894153737666E-6</v>
      </c>
      <c r="BI79" s="5">
        <f t="shared" si="106"/>
        <v>3.8440616628591989E-7</v>
      </c>
      <c r="BJ79" s="8">
        <f t="shared" si="107"/>
        <v>0.30235384467115844</v>
      </c>
      <c r="BK79" s="8">
        <f t="shared" si="108"/>
        <v>0.33896803568453471</v>
      </c>
      <c r="BL79" s="8">
        <f t="shared" si="109"/>
        <v>0.33632338801551342</v>
      </c>
      <c r="BM79" s="8">
        <f t="shared" si="110"/>
        <v>0.2447900234712411</v>
      </c>
      <c r="BN79" s="8">
        <f t="shared" si="111"/>
        <v>0.75514391237806677</v>
      </c>
    </row>
    <row r="80" spans="1:66" x14ac:dyDescent="0.25">
      <c r="A80" t="s">
        <v>145</v>
      </c>
      <c r="B80" t="s">
        <v>388</v>
      </c>
      <c r="C80" t="s">
        <v>146</v>
      </c>
      <c r="D80" t="s">
        <v>494</v>
      </c>
      <c r="E80">
        <f>VLOOKUP(A80,home!$A$2:$E$405,3,FALSE)</f>
        <v>1.4398340249999999</v>
      </c>
      <c r="F80">
        <f>VLOOKUP(B80,home!$B$2:$E$405,3,FALSE)</f>
        <v>1.39</v>
      </c>
      <c r="G80">
        <f>VLOOKUP(C80,away!$B$2:$E$405,4,FALSE)</f>
        <v>0.88</v>
      </c>
      <c r="H80">
        <f>VLOOKUP(A80,away!$A$2:$E$405,3,FALSE)</f>
        <v>1.2406638999999999</v>
      </c>
      <c r="I80">
        <f>VLOOKUP(C80,away!$B$2:$E$405,3,FALSE)</f>
        <v>0.82</v>
      </c>
      <c r="J80">
        <f>VLOOKUP(B80,home!$B$2:$E$405,4,FALSE)</f>
        <v>1.1599999999999999</v>
      </c>
      <c r="K80" s="3">
        <f t="shared" si="112"/>
        <v>1.76120497938</v>
      </c>
      <c r="L80" s="3">
        <f t="shared" si="113"/>
        <v>1.1801195016799997</v>
      </c>
      <c r="M80" s="5">
        <f t="shared" si="58"/>
        <v>5.2795755431302507E-2</v>
      </c>
      <c r="N80" s="5">
        <f t="shared" si="59"/>
        <v>9.2984147355738636E-2</v>
      </c>
      <c r="O80" s="5">
        <f t="shared" si="60"/>
        <v>6.2305300590407849E-2</v>
      </c>
      <c r="P80" s="5">
        <f t="shared" si="61"/>
        <v>0.10973240564159395</v>
      </c>
      <c r="Q80" s="5">
        <f t="shared" si="62"/>
        <v>8.1882071663165301E-2</v>
      </c>
      <c r="R80" s="5">
        <f t="shared" si="63"/>
        <v>3.676385014238736E-2</v>
      </c>
      <c r="S80" s="5">
        <f t="shared" si="64"/>
        <v>5.7017845229808579E-2</v>
      </c>
      <c r="T80" s="5">
        <f t="shared" si="65"/>
        <v>9.6630629607660667E-2</v>
      </c>
      <c r="U80" s="5">
        <f t="shared" si="66"/>
        <v>6.4748675931952743E-2</v>
      </c>
      <c r="V80" s="5">
        <f t="shared" si="67"/>
        <v>1.3167525959140496E-2</v>
      </c>
      <c r="W80" s="5">
        <f t="shared" si="68"/>
        <v>4.8070370778372257E-2</v>
      </c>
      <c r="X80" s="5">
        <f t="shared" si="69"/>
        <v>5.6728782008545489E-2</v>
      </c>
      <c r="Y80" s="5">
        <f t="shared" si="70"/>
        <v>3.347337097741903E-2</v>
      </c>
      <c r="Z80" s="5">
        <f t="shared" si="71"/>
        <v>1.4461912169957446E-2</v>
      </c>
      <c r="AA80" s="5">
        <f t="shared" si="72"/>
        <v>2.5470391725085272E-2</v>
      </c>
      <c r="AB80" s="5">
        <f t="shared" si="73"/>
        <v>2.2429290366489673E-2</v>
      </c>
      <c r="AC80" s="5">
        <f t="shared" si="74"/>
        <v>1.7104882391122385E-3</v>
      </c>
      <c r="AD80" s="5">
        <f t="shared" si="75"/>
        <v>2.1165444093878015E-2</v>
      </c>
      <c r="AE80" s="5">
        <f t="shared" si="76"/>
        <v>2.4977753336903212E-2</v>
      </c>
      <c r="AF80" s="5">
        <f t="shared" si="77"/>
        <v>1.4738366910516089E-2</v>
      </c>
      <c r="AG80" s="5">
        <f t="shared" si="78"/>
        <v>5.7976780713384114E-3</v>
      </c>
      <c r="AH80" s="5">
        <f t="shared" si="79"/>
        <v>4.2666961458375291E-3</v>
      </c>
      <c r="AI80" s="5">
        <f t="shared" si="80"/>
        <v>7.51452649755051E-3</v>
      </c>
      <c r="AJ80" s="5">
        <f t="shared" si="81"/>
        <v>6.617310742584457E-3</v>
      </c>
      <c r="AK80" s="5">
        <f t="shared" si="82"/>
        <v>3.8848135433148384E-3</v>
      </c>
      <c r="AL80" s="5">
        <f t="shared" si="83"/>
        <v>1.4220536311383469E-4</v>
      </c>
      <c r="AM80" s="5">
        <f t="shared" si="84"/>
        <v>7.4553371057853876E-3</v>
      </c>
      <c r="AN80" s="5">
        <f t="shared" si="85"/>
        <v>8.7981887101358618E-3</v>
      </c>
      <c r="AO80" s="5">
        <f t="shared" si="86"/>
        <v>5.1914570381460688E-3</v>
      </c>
      <c r="AP80" s="5">
        <f t="shared" si="87"/>
        <v>2.0421798976166874E-3</v>
      </c>
      <c r="AQ80" s="5">
        <f t="shared" si="88"/>
        <v>6.0250408077907995E-4</v>
      </c>
      <c r="AR80" s="5">
        <f t="shared" si="89"/>
        <v>1.0070422658891511E-3</v>
      </c>
      <c r="AS80" s="5">
        <f t="shared" si="90"/>
        <v>1.7736078531300906E-3</v>
      </c>
      <c r="AT80" s="5">
        <f t="shared" si="91"/>
        <v>1.5618434912000941E-3</v>
      </c>
      <c r="AU80" s="5">
        <f t="shared" si="92"/>
        <v>9.1690884457128327E-4</v>
      </c>
      <c r="AV80" s="5">
        <f t="shared" si="93"/>
        <v>4.037161056741266E-4</v>
      </c>
      <c r="AW80" s="5">
        <f t="shared" si="94"/>
        <v>8.2101173886148938E-6</v>
      </c>
      <c r="AX80" s="5">
        <f t="shared" si="95"/>
        <v>2.188396138944284E-3</v>
      </c>
      <c r="AY80" s="5">
        <f t="shared" si="96"/>
        <v>2.5825689609693639E-3</v>
      </c>
      <c r="AZ80" s="5">
        <f t="shared" si="97"/>
        <v>1.5238699976367006E-3</v>
      </c>
      <c r="BA80" s="5">
        <f t="shared" si="98"/>
        <v>5.9944956741204156E-4</v>
      </c>
      <c r="BB80" s="5">
        <f t="shared" si="99"/>
        <v>1.768555311941476E-4</v>
      </c>
      <c r="BC80" s="5">
        <f t="shared" si="100"/>
        <v>4.1742132268437774E-5</v>
      </c>
      <c r="BD80" s="5">
        <f t="shared" si="101"/>
        <v>1.9807170283196686E-4</v>
      </c>
      <c r="BE80" s="5">
        <f t="shared" si="102"/>
        <v>3.4884486930193562E-4</v>
      </c>
      <c r="BF80" s="5">
        <f t="shared" si="103"/>
        <v>3.0719366042286726E-4</v>
      </c>
      <c r="BG80" s="5">
        <f t="shared" si="104"/>
        <v>1.8034366812357428E-4</v>
      </c>
      <c r="BH80" s="5">
        <f t="shared" si="105"/>
        <v>7.9405541574723289E-5</v>
      </c>
      <c r="BI80" s="5">
        <f t="shared" si="106"/>
        <v>2.7969887042353628E-5</v>
      </c>
      <c r="BJ80" s="8">
        <f t="shared" si="107"/>
        <v>0.50765116396442511</v>
      </c>
      <c r="BK80" s="8">
        <f t="shared" si="108"/>
        <v>0.23714879482504098</v>
      </c>
      <c r="BL80" s="8">
        <f t="shared" si="109"/>
        <v>0.2408058035753724</v>
      </c>
      <c r="BM80" s="8">
        <f t="shared" si="110"/>
        <v>0.56102978486661947</v>
      </c>
      <c r="BN80" s="8">
        <f t="shared" si="111"/>
        <v>0.4364635308245956</v>
      </c>
    </row>
    <row r="81" spans="1:66" x14ac:dyDescent="0.25">
      <c r="A81" t="s">
        <v>145</v>
      </c>
      <c r="B81" t="s">
        <v>389</v>
      </c>
      <c r="C81" t="s">
        <v>425</v>
      </c>
      <c r="D81" t="s">
        <v>494</v>
      </c>
      <c r="E81">
        <f>VLOOKUP(A81,home!$A$2:$E$405,3,FALSE)</f>
        <v>1.4398340249999999</v>
      </c>
      <c r="F81">
        <f>VLOOKUP(B81,home!$B$2:$E$405,3,FALSE)</f>
        <v>1.1200000000000001</v>
      </c>
      <c r="G81">
        <f>VLOOKUP(C81,away!$B$2:$E$405,4,FALSE)</f>
        <v>0.77</v>
      </c>
      <c r="H81">
        <f>VLOOKUP(A81,away!$A$2:$E$405,3,FALSE)</f>
        <v>1.2406638999999999</v>
      </c>
      <c r="I81">
        <f>VLOOKUP(C81,away!$B$2:$E$405,3,FALSE)</f>
        <v>0.85</v>
      </c>
      <c r="J81">
        <f>VLOOKUP(B81,home!$B$2:$E$405,4,FALSE)</f>
        <v>0.81</v>
      </c>
      <c r="K81" s="3">
        <f t="shared" si="112"/>
        <v>1.2417128631600001</v>
      </c>
      <c r="L81" s="3">
        <f t="shared" si="113"/>
        <v>0.85419709514999997</v>
      </c>
      <c r="M81" s="5">
        <f t="shared" si="58"/>
        <v>0.12295830580015514</v>
      </c>
      <c r="N81" s="5">
        <f t="shared" si="59"/>
        <v>0.15267890994441349</v>
      </c>
      <c r="O81" s="5">
        <f t="shared" si="60"/>
        <v>0.10503062763905792</v>
      </c>
      <c r="P81" s="5">
        <f t="shared" si="61"/>
        <v>0.13041788136518645</v>
      </c>
      <c r="Q81" s="5">
        <f t="shared" si="62"/>
        <v>9.4791683205612751E-2</v>
      </c>
      <c r="R81" s="5">
        <f t="shared" si="63"/>
        <v>4.4858428515532275E-2</v>
      </c>
      <c r="S81" s="5">
        <f t="shared" si="64"/>
        <v>3.4582502721346019E-2</v>
      </c>
      <c r="T81" s="5">
        <f t="shared" si="65"/>
        <v>8.0970780438613457E-2</v>
      </c>
      <c r="U81" s="5">
        <f t="shared" si="66"/>
        <v>5.5701287708879776E-2</v>
      </c>
      <c r="V81" s="5">
        <f t="shared" si="67"/>
        <v>4.0756152690889121E-3</v>
      </c>
      <c r="W81" s="5">
        <f t="shared" si="68"/>
        <v>3.9234684118999032E-2</v>
      </c>
      <c r="X81" s="5">
        <f t="shared" si="69"/>
        <v>3.3514153203576813E-2</v>
      </c>
      <c r="Y81" s="5">
        <f t="shared" si="70"/>
        <v>1.4313846156453687E-2</v>
      </c>
      <c r="Z81" s="5">
        <f t="shared" si="71"/>
        <v>1.2772646443653869E-2</v>
      </c>
      <c r="AA81" s="5">
        <f t="shared" si="72"/>
        <v>1.5859959385679839E-2</v>
      </c>
      <c r="AB81" s="5">
        <f t="shared" si="73"/>
        <v>9.8467577891969155E-3</v>
      </c>
      <c r="AC81" s="5">
        <f t="shared" si="74"/>
        <v>2.7017954642999267E-4</v>
      </c>
      <c r="AD81" s="5">
        <f t="shared" si="75"/>
        <v>1.2179552988145123E-2</v>
      </c>
      <c r="AE81" s="5">
        <f t="shared" si="76"/>
        <v>1.0403738782699066E-2</v>
      </c>
      <c r="AF81" s="5">
        <f t="shared" si="77"/>
        <v>4.4434217234404685E-3</v>
      </c>
      <c r="AG81" s="5">
        <f t="shared" si="78"/>
        <v>1.265185976229752E-3</v>
      </c>
      <c r="AH81" s="5">
        <f t="shared" si="79"/>
        <v>2.7275893723867775E-3</v>
      </c>
      <c r="AI81" s="5">
        <f t="shared" si="80"/>
        <v>3.3868828091111734E-3</v>
      </c>
      <c r="AJ81" s="5">
        <f t="shared" si="81"/>
        <v>2.1027679750444095E-3</v>
      </c>
      <c r="AK81" s="5">
        <f t="shared" si="82"/>
        <v>8.7034468095118314E-4</v>
      </c>
      <c r="AL81" s="5">
        <f t="shared" si="83"/>
        <v>1.1462826786464139E-5</v>
      </c>
      <c r="AM81" s="5">
        <f t="shared" si="84"/>
        <v>3.0247015225837227E-3</v>
      </c>
      <c r="AN81" s="5">
        <f t="shared" si="85"/>
        <v>2.5836912542867982E-3</v>
      </c>
      <c r="AO81" s="5">
        <f t="shared" si="86"/>
        <v>1.1034907820881212E-3</v>
      </c>
      <c r="AP81" s="5">
        <f t="shared" si="87"/>
        <v>3.1419954019482505E-4</v>
      </c>
      <c r="AQ81" s="5">
        <f t="shared" si="88"/>
        <v>6.7097083632971274E-5</v>
      </c>
      <c r="AR81" s="5">
        <f t="shared" si="89"/>
        <v>4.6597978373095957E-4</v>
      </c>
      <c r="AS81" s="5">
        <f t="shared" si="90"/>
        <v>5.786130914312474E-4</v>
      </c>
      <c r="AT81" s="5">
        <f t="shared" si="91"/>
        <v>3.5923565921147665E-4</v>
      </c>
      <c r="AU81" s="5">
        <f t="shared" si="92"/>
        <v>1.486891796495509E-4</v>
      </c>
      <c r="AV81" s="5">
        <f t="shared" si="93"/>
        <v>4.6157316745888875E-5</v>
      </c>
      <c r="AW81" s="5">
        <f t="shared" si="94"/>
        <v>3.3772911300168761E-7</v>
      </c>
      <c r="AX81" s="5">
        <f t="shared" si="95"/>
        <v>6.2596846463530719E-4</v>
      </c>
      <c r="AY81" s="5">
        <f t="shared" si="96"/>
        <v>5.3470044414698496E-4</v>
      </c>
      <c r="AZ81" s="5">
        <f t="shared" si="97"/>
        <v>2.2836978308288461E-4</v>
      </c>
      <c r="BA81" s="5">
        <f t="shared" si="98"/>
        <v>6.5024268443145242E-5</v>
      </c>
      <c r="BB81" s="5">
        <f t="shared" si="99"/>
        <v>1.3885885304597115E-5</v>
      </c>
      <c r="BC81" s="5">
        <f t="shared" si="100"/>
        <v>2.3722565781545864E-6</v>
      </c>
      <c r="BD81" s="5">
        <f t="shared" si="101"/>
        <v>6.6339762943601785E-5</v>
      </c>
      <c r="BE81" s="5">
        <f t="shared" si="102"/>
        <v>8.2374936986055443E-5</v>
      </c>
      <c r="BF81" s="5">
        <f t="shared" si="103"/>
        <v>5.1143009428789755E-5</v>
      </c>
      <c r="BG81" s="5">
        <f t="shared" si="104"/>
        <v>2.1168310889480468E-5</v>
      </c>
      <c r="BH81" s="5">
        <f t="shared" si="105"/>
        <v>6.5712409807094518E-6</v>
      </c>
      <c r="BI81" s="5">
        <f t="shared" si="106"/>
        <v>1.6319188905342122E-6</v>
      </c>
      <c r="BJ81" s="8">
        <f t="shared" si="107"/>
        <v>0.45235945782316117</v>
      </c>
      <c r="BK81" s="8">
        <f t="shared" si="108"/>
        <v>0.29285064797313998</v>
      </c>
      <c r="BL81" s="8">
        <f t="shared" si="109"/>
        <v>0.24221255008672857</v>
      </c>
      <c r="BM81" s="8">
        <f t="shared" si="110"/>
        <v>0.34892510314169156</v>
      </c>
      <c r="BN81" s="8">
        <f t="shared" si="111"/>
        <v>0.65073583646995792</v>
      </c>
    </row>
    <row r="82" spans="1:66" x14ac:dyDescent="0.25">
      <c r="A82" t="s">
        <v>145</v>
      </c>
      <c r="B82" t="s">
        <v>391</v>
      </c>
      <c r="C82" t="s">
        <v>148</v>
      </c>
      <c r="D82" t="s">
        <v>494</v>
      </c>
      <c r="E82">
        <f>VLOOKUP(A82,home!$A$2:$E$405,3,FALSE)</f>
        <v>1.4398340249999999</v>
      </c>
      <c r="F82">
        <f>VLOOKUP(B82,home!$B$2:$E$405,3,FALSE)</f>
        <v>0.76</v>
      </c>
      <c r="G82">
        <f>VLOOKUP(C82,away!$B$2:$E$405,4,FALSE)</f>
        <v>1.07</v>
      </c>
      <c r="H82">
        <f>VLOOKUP(A82,away!$A$2:$E$405,3,FALSE)</f>
        <v>1.2406638999999999</v>
      </c>
      <c r="I82">
        <f>VLOOKUP(C82,away!$B$2:$E$405,3,FALSE)</f>
        <v>0.85</v>
      </c>
      <c r="J82">
        <f>VLOOKUP(B82,home!$B$2:$E$405,4,FALSE)</f>
        <v>1.45</v>
      </c>
      <c r="K82" s="3">
        <f t="shared" si="112"/>
        <v>1.1708730291299998</v>
      </c>
      <c r="L82" s="3">
        <f t="shared" si="113"/>
        <v>1.5291182567499999</v>
      </c>
      <c r="M82" s="5">
        <f t="shared" si="58"/>
        <v>6.7206098379204118E-2</v>
      </c>
      <c r="N82" s="5">
        <f t="shared" si="59"/>
        <v>7.8689807985267507E-2</v>
      </c>
      <c r="O82" s="5">
        <f t="shared" si="60"/>
        <v>0.1027660719965776</v>
      </c>
      <c r="P82" s="5">
        <f t="shared" si="61"/>
        <v>0.12032602201042447</v>
      </c>
      <c r="Q82" s="5">
        <f t="shared" si="62"/>
        <v>4.606788691868411E-2</v>
      </c>
      <c r="R82" s="5">
        <f t="shared" si="63"/>
        <v>7.8570738432225867E-2</v>
      </c>
      <c r="S82" s="5">
        <f t="shared" si="64"/>
        <v>5.3858027478252087E-2</v>
      </c>
      <c r="T82" s="5">
        <f t="shared" si="65"/>
        <v>7.0443246937254372E-2</v>
      </c>
      <c r="U82" s="5">
        <f t="shared" si="66"/>
        <v>9.199635850912119E-2</v>
      </c>
      <c r="V82" s="5">
        <f t="shared" si="67"/>
        <v>1.0714176831626312E-2</v>
      </c>
      <c r="W82" s="5">
        <f t="shared" si="68"/>
        <v>1.7979882100699323E-2</v>
      </c>
      <c r="X82" s="5">
        <f t="shared" si="69"/>
        <v>2.7493365974391872E-2</v>
      </c>
      <c r="Y82" s="5">
        <f t="shared" si="70"/>
        <v>2.1020303925475933E-2</v>
      </c>
      <c r="Z82" s="5">
        <f t="shared" si="71"/>
        <v>4.004798352768181E-2</v>
      </c>
      <c r="AA82" s="5">
        <f t="shared" si="72"/>
        <v>4.6891103783605143E-2</v>
      </c>
      <c r="AB82" s="5">
        <f t="shared" si="73"/>
        <v>2.7451764363179476E-2</v>
      </c>
      <c r="AC82" s="5">
        <f t="shared" si="74"/>
        <v>1.1989186141186264E-3</v>
      </c>
      <c r="AD82" s="5">
        <f t="shared" si="75"/>
        <v>5.2630397546615179E-3</v>
      </c>
      <c r="AE82" s="5">
        <f t="shared" si="76"/>
        <v>8.0478101748539671E-3</v>
      </c>
      <c r="AF82" s="5">
        <f t="shared" si="77"/>
        <v>6.1530267326138054E-3</v>
      </c>
      <c r="AG82" s="5">
        <f t="shared" si="78"/>
        <v>3.1362351703701895E-3</v>
      </c>
      <c r="AH82" s="5">
        <f t="shared" si="79"/>
        <v>1.5309525689550386E-2</v>
      </c>
      <c r="AI82" s="5">
        <f t="shared" si="80"/>
        <v>1.7925510718667412E-2</v>
      </c>
      <c r="AJ82" s="5">
        <f t="shared" si="81"/>
        <v>1.0494248516934196E-2</v>
      </c>
      <c r="AK82" s="5">
        <f t="shared" si="82"/>
        <v>4.0958108498219178E-3</v>
      </c>
      <c r="AL82" s="5">
        <f t="shared" si="83"/>
        <v>8.5861914933472595E-5</v>
      </c>
      <c r="AM82" s="5">
        <f t="shared" si="84"/>
        <v>1.2324702599944286E-3</v>
      </c>
      <c r="AN82" s="5">
        <f t="shared" si="85"/>
        <v>1.8845927754588998E-3</v>
      </c>
      <c r="AO82" s="5">
        <f t="shared" si="86"/>
        <v>1.4408826097466784E-3</v>
      </c>
      <c r="AP82" s="5">
        <f t="shared" si="87"/>
        <v>7.3442663479907717E-4</v>
      </c>
      <c r="AQ82" s="5">
        <f t="shared" si="88"/>
        <v>2.8075629387868349E-4</v>
      </c>
      <c r="AR82" s="5">
        <f t="shared" si="89"/>
        <v>4.6820150468149229E-3</v>
      </c>
      <c r="AS82" s="5">
        <f t="shared" si="90"/>
        <v>5.4820451402964269E-3</v>
      </c>
      <c r="AT82" s="5">
        <f t="shared" si="91"/>
        <v>3.2093893996231367E-3</v>
      </c>
      <c r="AU82" s="5">
        <f t="shared" si="92"/>
        <v>1.2525958293314846E-3</v>
      </c>
      <c r="AV82" s="5">
        <f t="shared" si="93"/>
        <v>3.6665766824123979E-4</v>
      </c>
      <c r="AW82" s="5">
        <f t="shared" si="94"/>
        <v>4.2702071667531564E-6</v>
      </c>
      <c r="AX82" s="5">
        <f t="shared" si="95"/>
        <v>2.4051103110538606E-4</v>
      </c>
      <c r="AY82" s="5">
        <f t="shared" si="96"/>
        <v>3.6776980861301291E-4</v>
      </c>
      <c r="AZ82" s="5">
        <f t="shared" si="97"/>
        <v>2.8118176431580572E-4</v>
      </c>
      <c r="BA82" s="5">
        <f t="shared" si="98"/>
        <v>1.4332005642682472E-4</v>
      </c>
      <c r="BB82" s="5">
        <f t="shared" si="99"/>
        <v>5.4788328710174482E-5</v>
      </c>
      <c r="BC82" s="5">
        <f t="shared" si="100"/>
        <v>1.6755566737509588E-5</v>
      </c>
      <c r="BD82" s="5">
        <f t="shared" si="101"/>
        <v>1.1932257810771507E-3</v>
      </c>
      <c r="BE82" s="5">
        <f t="shared" si="102"/>
        <v>1.3971158847258134E-3</v>
      </c>
      <c r="BF82" s="5">
        <f t="shared" si="103"/>
        <v>8.1792265399727648E-4</v>
      </c>
      <c r="BG82" s="5">
        <f t="shared" si="104"/>
        <v>3.1922785849327999E-4</v>
      </c>
      <c r="BH82" s="5">
        <f t="shared" si="105"/>
        <v>9.3443822414177388E-5</v>
      </c>
      <c r="BI82" s="5">
        <f t="shared" si="106"/>
        <v>2.1882170280714732E-5</v>
      </c>
      <c r="BJ82" s="8">
        <f t="shared" si="107"/>
        <v>0.29097206080405907</v>
      </c>
      <c r="BK82" s="8">
        <f t="shared" si="108"/>
        <v>0.25375687503717209</v>
      </c>
      <c r="BL82" s="8">
        <f t="shared" si="109"/>
        <v>0.41433665411497872</v>
      </c>
      <c r="BM82" s="8">
        <f t="shared" si="110"/>
        <v>0.50512344816006183</v>
      </c>
      <c r="BN82" s="8">
        <f t="shared" si="111"/>
        <v>0.49362662572238369</v>
      </c>
    </row>
    <row r="83" spans="1:66" x14ac:dyDescent="0.25">
      <c r="A83" t="s">
        <v>145</v>
      </c>
      <c r="B83" t="s">
        <v>419</v>
      </c>
      <c r="C83" t="s">
        <v>432</v>
      </c>
      <c r="D83" t="s">
        <v>494</v>
      </c>
      <c r="E83">
        <f>VLOOKUP(A83,home!$A$2:$E$405,3,FALSE)</f>
        <v>1.4398340249999999</v>
      </c>
      <c r="F83">
        <f>VLOOKUP(B83,home!$B$2:$E$405,3,FALSE)</f>
        <v>1.29</v>
      </c>
      <c r="G83">
        <f>VLOOKUP(C83,away!$B$2:$E$405,4,FALSE)</f>
        <v>1.39</v>
      </c>
      <c r="H83">
        <f>VLOOKUP(A83,away!$A$2:$E$405,3,FALSE)</f>
        <v>1.2406638999999999</v>
      </c>
      <c r="I83">
        <f>VLOOKUP(C83,away!$B$2:$E$405,3,FALSE)</f>
        <v>0.52</v>
      </c>
      <c r="J83">
        <f>VLOOKUP(B83,home!$B$2:$E$405,4,FALSE)</f>
        <v>0.35</v>
      </c>
      <c r="K83" s="3">
        <f t="shared" si="112"/>
        <v>2.5817663902274997</v>
      </c>
      <c r="L83" s="3">
        <f t="shared" si="113"/>
        <v>0.22580082979999996</v>
      </c>
      <c r="M83" s="5">
        <f t="shared" si="58"/>
        <v>6.035163619583938E-2</v>
      </c>
      <c r="N83" s="5">
        <f t="shared" si="59"/>
        <v>0.15581382592565554</v>
      </c>
      <c r="O83" s="5">
        <f t="shared" si="60"/>
        <v>1.3627449532808247E-2</v>
      </c>
      <c r="P83" s="5">
        <f t="shared" si="61"/>
        <v>3.5182891188325766E-2</v>
      </c>
      <c r="Q83" s="5">
        <f t="shared" si="62"/>
        <v>0.2011374494538079</v>
      </c>
      <c r="R83" s="5">
        <f t="shared" si="63"/>
        <v>1.538544706282862E-3</v>
      </c>
      <c r="S83" s="5">
        <f t="shared" si="64"/>
        <v>5.1275984811448546E-3</v>
      </c>
      <c r="T83" s="5">
        <f t="shared" si="65"/>
        <v>4.5417002990525375E-2</v>
      </c>
      <c r="U83" s="5">
        <f t="shared" si="66"/>
        <v>3.972163012543533E-3</v>
      </c>
      <c r="V83" s="5">
        <f t="shared" si="67"/>
        <v>3.3213449044628839E-4</v>
      </c>
      <c r="W83" s="5">
        <f t="shared" si="68"/>
        <v>0.17309663560530794</v>
      </c>
      <c r="X83" s="5">
        <f t="shared" si="69"/>
        <v>3.9085363955266759E-2</v>
      </c>
      <c r="Y83" s="5">
        <f t="shared" si="70"/>
        <v>4.4127538070671216E-3</v>
      </c>
      <c r="Z83" s="5">
        <f t="shared" si="71"/>
        <v>1.1580155712102252E-4</v>
      </c>
      <c r="AA83" s="5">
        <f t="shared" si="72"/>
        <v>2.9897256811106589E-4</v>
      </c>
      <c r="AB83" s="5">
        <f t="shared" si="73"/>
        <v>3.8593866397457601E-4</v>
      </c>
      <c r="AC83" s="5">
        <f t="shared" si="74"/>
        <v>1.2101423811591891E-5</v>
      </c>
      <c r="AD83" s="5">
        <f t="shared" si="75"/>
        <v>0.11172376901681019</v>
      </c>
      <c r="AE83" s="5">
        <f t="shared" si="76"/>
        <v>2.5227319752379272E-2</v>
      </c>
      <c r="AF83" s="5">
        <f t="shared" si="77"/>
        <v>2.8481748668585842E-3</v>
      </c>
      <c r="AG83" s="5">
        <f t="shared" si="78"/>
        <v>2.1437341611739099E-4</v>
      </c>
      <c r="AH83" s="5">
        <f t="shared" si="79"/>
        <v>6.5370219225147444E-6</v>
      </c>
      <c r="AI83" s="5">
        <f t="shared" si="80"/>
        <v>1.6877063491728918E-5</v>
      </c>
      <c r="AJ83" s="5">
        <f t="shared" si="81"/>
        <v>2.1786317644340651E-5</v>
      </c>
      <c r="AK83" s="5">
        <f t="shared" si="82"/>
        <v>1.8749060886993018E-5</v>
      </c>
      <c r="AL83" s="5">
        <f t="shared" si="83"/>
        <v>2.8218825803195325E-7</v>
      </c>
      <c r="AM83" s="5">
        <f t="shared" si="84"/>
        <v>5.7688934367428217E-2</v>
      </c>
      <c r="AN83" s="5">
        <f t="shared" si="85"/>
        <v>1.3026209250443028E-2</v>
      </c>
      <c r="AO83" s="5">
        <f t="shared" si="86"/>
        <v>1.4706644289492357E-3</v>
      </c>
      <c r="AP83" s="5">
        <f t="shared" si="87"/>
        <v>1.1069241613802686E-4</v>
      </c>
      <c r="AQ83" s="5">
        <f t="shared" si="88"/>
        <v>6.2486098541333435E-6</v>
      </c>
      <c r="AR83" s="5">
        <f t="shared" si="89"/>
        <v>2.9521299490492417E-7</v>
      </c>
      <c r="AS83" s="5">
        <f t="shared" si="90"/>
        <v>7.6217098820393534E-7</v>
      </c>
      <c r="AT83" s="5">
        <f t="shared" si="91"/>
        <v>9.8387372047570046E-7</v>
      </c>
      <c r="AU83" s="5">
        <f t="shared" si="92"/>
        <v>8.4671070125074975E-7</v>
      </c>
      <c r="AV83" s="5">
        <f t="shared" si="93"/>
        <v>5.4650230768378575E-7</v>
      </c>
      <c r="AW83" s="5">
        <f t="shared" si="94"/>
        <v>4.5696076650702476E-9</v>
      </c>
      <c r="AX83" s="5">
        <f t="shared" si="95"/>
        <v>2.4823225306311023E-2</v>
      </c>
      <c r="AY83" s="5">
        <f t="shared" si="96"/>
        <v>5.6051048724773877E-3</v>
      </c>
      <c r="AZ83" s="5">
        <f t="shared" si="97"/>
        <v>6.3281866566070857E-4</v>
      </c>
      <c r="BA83" s="5">
        <f t="shared" si="98"/>
        <v>4.763032660637226E-5</v>
      </c>
      <c r="BB83" s="5">
        <f t="shared" si="99"/>
        <v>2.6887418178409679E-6</v>
      </c>
      <c r="BC83" s="5">
        <f t="shared" si="100"/>
        <v>1.2142402671729024E-7</v>
      </c>
      <c r="BD83" s="5">
        <f t="shared" si="101"/>
        <v>1.1109889869545835E-8</v>
      </c>
      <c r="BE83" s="5">
        <f t="shared" si="102"/>
        <v>2.8683140264322416E-8</v>
      </c>
      <c r="BF83" s="5">
        <f t="shared" si="103"/>
        <v>3.7026583750304373E-8</v>
      </c>
      <c r="BG83" s="5">
        <f t="shared" si="104"/>
        <v>3.1864663157159846E-8</v>
      </c>
      <c r="BH83" s="5">
        <f t="shared" si="105"/>
        <v>2.0566779093768943E-8</v>
      </c>
      <c r="BI83" s="5">
        <f t="shared" si="106"/>
        <v>1.0619723803905253E-8</v>
      </c>
      <c r="BJ83" s="8">
        <f t="shared" si="107"/>
        <v>0.86239100719950856</v>
      </c>
      <c r="BK83" s="8">
        <f t="shared" si="108"/>
        <v>0.10661174884030332</v>
      </c>
      <c r="BL83" s="8">
        <f t="shared" si="109"/>
        <v>1.989059228915831E-2</v>
      </c>
      <c r="BM83" s="8">
        <f t="shared" si="110"/>
        <v>0.51575225258050206</v>
      </c>
      <c r="BN83" s="8">
        <f t="shared" si="111"/>
        <v>0.46765179700271969</v>
      </c>
    </row>
    <row r="84" spans="1:66" x14ac:dyDescent="0.25">
      <c r="A84" t="s">
        <v>145</v>
      </c>
      <c r="B84" t="s">
        <v>433</v>
      </c>
      <c r="C84" t="s">
        <v>404</v>
      </c>
      <c r="D84" t="s">
        <v>494</v>
      </c>
      <c r="E84">
        <f>VLOOKUP(A84,home!$A$2:$E$405,3,FALSE)</f>
        <v>1.4398340249999999</v>
      </c>
      <c r="F84">
        <f>VLOOKUP(B84,home!$B$2:$E$405,3,FALSE)</f>
        <v>0.74</v>
      </c>
      <c r="G84">
        <f>VLOOKUP(C84,away!$B$2:$E$405,4,FALSE)</f>
        <v>0.43</v>
      </c>
      <c r="H84">
        <f>VLOOKUP(A84,away!$A$2:$E$405,3,FALSE)</f>
        <v>1.2406638999999999</v>
      </c>
      <c r="I84">
        <f>VLOOKUP(C84,away!$B$2:$E$405,3,FALSE)</f>
        <v>0.61</v>
      </c>
      <c r="J84">
        <f>VLOOKUP(B84,home!$B$2:$E$405,4,FALSE)</f>
        <v>1.5</v>
      </c>
      <c r="K84" s="3">
        <f t="shared" si="112"/>
        <v>0.45815518675499994</v>
      </c>
      <c r="L84" s="3">
        <f t="shared" si="113"/>
        <v>1.1352074685</v>
      </c>
      <c r="M84" s="5">
        <f t="shared" si="58"/>
        <v>0.20324103185242576</v>
      </c>
      <c r="N84" s="5">
        <f t="shared" si="59"/>
        <v>9.3115932904627011E-2</v>
      </c>
      <c r="O84" s="5">
        <f t="shared" si="60"/>
        <v>0.23072073726452011</v>
      </c>
      <c r="P84" s="5">
        <f t="shared" si="61"/>
        <v>0.10570590246967748</v>
      </c>
      <c r="Q84" s="5">
        <f t="shared" si="62"/>
        <v>2.1330773814892713E-2</v>
      </c>
      <c r="R84" s="5">
        <f t="shared" si="63"/>
        <v>0.13095795204025473</v>
      </c>
      <c r="S84" s="5">
        <f t="shared" si="64"/>
        <v>1.3744441409156823E-2</v>
      </c>
      <c r="T84" s="5">
        <f t="shared" si="65"/>
        <v>2.4214853743550445E-2</v>
      </c>
      <c r="U84" s="5">
        <f t="shared" si="66"/>
        <v>5.9999064974055237E-2</v>
      </c>
      <c r="V84" s="5">
        <f t="shared" si="67"/>
        <v>7.9427781435146346E-4</v>
      </c>
      <c r="W84" s="5">
        <f t="shared" si="68"/>
        <v>3.2576015535969458E-3</v>
      </c>
      <c r="X84" s="5">
        <f t="shared" si="69"/>
        <v>3.6980536130404558E-3</v>
      </c>
      <c r="Y84" s="5">
        <f t="shared" si="70"/>
        <v>2.0990290402184671E-3</v>
      </c>
      <c r="Z84" s="5">
        <f t="shared" si="71"/>
        <v>4.955481507185399E-2</v>
      </c>
      <c r="AA84" s="5">
        <f t="shared" si="72"/>
        <v>2.2703795553854753E-2</v>
      </c>
      <c r="AB84" s="5">
        <f t="shared" si="73"/>
        <v>5.2009308460118295E-3</v>
      </c>
      <c r="AC84" s="5">
        <f t="shared" si="74"/>
        <v>2.5819052264083436E-5</v>
      </c>
      <c r="AD84" s="5">
        <f t="shared" si="75"/>
        <v>3.7312176204039652E-4</v>
      </c>
      <c r="AE84" s="5">
        <f t="shared" si="76"/>
        <v>4.2357061092813795E-4</v>
      </c>
      <c r="AF84" s="5">
        <f t="shared" si="77"/>
        <v>2.4042026048136494E-4</v>
      </c>
      <c r="AG84" s="5">
        <f t="shared" si="78"/>
        <v>9.0975625092386953E-5</v>
      </c>
      <c r="AH84" s="5">
        <f t="shared" si="79"/>
        <v>1.4063749042426263E-2</v>
      </c>
      <c r="AI84" s="5">
        <f t="shared" si="80"/>
        <v>6.4433795690082563E-3</v>
      </c>
      <c r="AJ84" s="5">
        <f t="shared" si="81"/>
        <v>1.476033884886164E-3</v>
      </c>
      <c r="AK84" s="5">
        <f t="shared" si="82"/>
        <v>2.2541752672890959E-4</v>
      </c>
      <c r="AL84" s="5">
        <f t="shared" si="83"/>
        <v>5.3714079201652727E-7</v>
      </c>
      <c r="AM84" s="5">
        <f t="shared" si="84"/>
        <v>3.4189534113994509E-5</v>
      </c>
      <c r="AN84" s="5">
        <f t="shared" si="85"/>
        <v>3.8812214470742097E-5</v>
      </c>
      <c r="AO84" s="5">
        <f t="shared" si="86"/>
        <v>2.2029957868105101E-5</v>
      </c>
      <c r="AP84" s="5">
        <f t="shared" si="87"/>
        <v>8.3361909008710823E-6</v>
      </c>
      <c r="AQ84" s="5">
        <f t="shared" si="88"/>
        <v>2.3658265423776503E-6</v>
      </c>
      <c r="AR84" s="5">
        <f t="shared" si="89"/>
        <v>3.1930545896143988E-3</v>
      </c>
      <c r="AS84" s="5">
        <f t="shared" si="90"/>
        <v>1.4629145218236943E-3</v>
      </c>
      <c r="AT84" s="5">
        <f t="shared" si="91"/>
        <v>3.3512093797636802E-4</v>
      </c>
      <c r="AU84" s="5">
        <f t="shared" si="92"/>
        <v>5.1179131974691232E-5</v>
      </c>
      <c r="AV84" s="5">
        <f t="shared" si="93"/>
        <v>5.8619961919558608E-6</v>
      </c>
      <c r="AW84" s="5">
        <f t="shared" si="94"/>
        <v>7.7602101384357847E-9</v>
      </c>
      <c r="AX84" s="5">
        <f t="shared" si="95"/>
        <v>2.6106853978439334E-6</v>
      </c>
      <c r="AY84" s="5">
        <f t="shared" si="96"/>
        <v>2.963669561536327E-6</v>
      </c>
      <c r="AZ84" s="5">
        <f t="shared" si="97"/>
        <v>1.6821899102110793E-6</v>
      </c>
      <c r="BA84" s="5">
        <f t="shared" si="98"/>
        <v>6.3654484983565382E-7</v>
      </c>
      <c r="BB84" s="5">
        <f t="shared" si="99"/>
        <v>1.8065261689216141E-7</v>
      </c>
      <c r="BC84" s="5">
        <f t="shared" si="100"/>
        <v>4.1015639980010121E-8</v>
      </c>
      <c r="BD84" s="5">
        <f t="shared" si="101"/>
        <v>6.0412990290974503E-4</v>
      </c>
      <c r="BE84" s="5">
        <f t="shared" si="102"/>
        <v>2.767852484918942E-4</v>
      </c>
      <c r="BF84" s="5">
        <f t="shared" si="103"/>
        <v>6.3405298606916409E-5</v>
      </c>
      <c r="BG84" s="5">
        <f t="shared" si="104"/>
        <v>9.6831554748361121E-6</v>
      </c>
      <c r="BH84" s="5">
        <f t="shared" si="105"/>
        <v>1.1090969762378095E-6</v>
      </c>
      <c r="BI84" s="5">
        <f t="shared" si="106"/>
        <v>1.0162770645552788E-7</v>
      </c>
      <c r="BJ84" s="8">
        <f t="shared" si="107"/>
        <v>0.1489581814103407</v>
      </c>
      <c r="BK84" s="8">
        <f t="shared" si="108"/>
        <v>0.32351497340822916</v>
      </c>
      <c r="BL84" s="8">
        <f t="shared" si="109"/>
        <v>0.47779440620949343</v>
      </c>
      <c r="BM84" s="8">
        <f t="shared" si="110"/>
        <v>0.2147470898441681</v>
      </c>
      <c r="BN84" s="8">
        <f t="shared" si="111"/>
        <v>0.78507233034639778</v>
      </c>
    </row>
    <row r="85" spans="1:66" x14ac:dyDescent="0.25">
      <c r="A85" t="s">
        <v>145</v>
      </c>
      <c r="B85" t="s">
        <v>434</v>
      </c>
      <c r="C85" t="s">
        <v>423</v>
      </c>
      <c r="D85" t="s">
        <v>494</v>
      </c>
      <c r="E85">
        <f>VLOOKUP(A85,home!$A$2:$E$405,3,FALSE)</f>
        <v>1.4398340249999999</v>
      </c>
      <c r="F85">
        <f>VLOOKUP(B85,home!$B$2:$E$405,3,FALSE)</f>
        <v>0.82</v>
      </c>
      <c r="G85">
        <f>VLOOKUP(C85,away!$B$2:$E$405,4,FALSE)</f>
        <v>0.75</v>
      </c>
      <c r="H85">
        <f>VLOOKUP(A85,away!$A$2:$E$405,3,FALSE)</f>
        <v>1.2406638999999999</v>
      </c>
      <c r="I85">
        <f>VLOOKUP(C85,away!$B$2:$E$405,3,FALSE)</f>
        <v>1.04</v>
      </c>
      <c r="J85">
        <f>VLOOKUP(B85,home!$B$2:$E$405,4,FALSE)</f>
        <v>0.66</v>
      </c>
      <c r="K85" s="3">
        <f t="shared" si="112"/>
        <v>0.88549792537499994</v>
      </c>
      <c r="L85" s="3">
        <f t="shared" si="113"/>
        <v>0.85159170096000003</v>
      </c>
      <c r="M85" s="5">
        <f t="shared" si="58"/>
        <v>0.17603197464331211</v>
      </c>
      <c r="N85" s="5">
        <f t="shared" si="59"/>
        <v>0.15587594834631746</v>
      </c>
      <c r="O85" s="5">
        <f t="shared" si="60"/>
        <v>0.14990736870984575</v>
      </c>
      <c r="P85" s="5">
        <f t="shared" si="61"/>
        <v>0.13274266399099358</v>
      </c>
      <c r="Q85" s="5">
        <f t="shared" si="62"/>
        <v>6.901391443826238E-2</v>
      </c>
      <c r="R85" s="5">
        <f t="shared" si="63"/>
        <v>6.3829935553027711E-2</v>
      </c>
      <c r="S85" s="5">
        <f t="shared" si="64"/>
        <v>2.5024736101395648E-2</v>
      </c>
      <c r="T85" s="5">
        <f t="shared" si="65"/>
        <v>5.8771676786387762E-2</v>
      </c>
      <c r="U85" s="5">
        <f t="shared" si="66"/>
        <v>5.6521275509025977E-2</v>
      </c>
      <c r="V85" s="5">
        <f t="shared" si="67"/>
        <v>2.0967466863788735E-3</v>
      </c>
      <c r="W85" s="5">
        <f t="shared" si="68"/>
        <v>2.0370559352363034E-2</v>
      </c>
      <c r="X85" s="5">
        <f t="shared" si="69"/>
        <v>1.7347399288385471E-2</v>
      </c>
      <c r="Y85" s="5">
        <f t="shared" si="70"/>
        <v>7.3864506336142385E-3</v>
      </c>
      <c r="Z85" s="5">
        <f t="shared" si="71"/>
        <v>1.8119014463256686E-2</v>
      </c>
      <c r="AA85" s="5">
        <f t="shared" si="72"/>
        <v>1.6044349717053413E-2</v>
      </c>
      <c r="AB85" s="5">
        <f t="shared" si="73"/>
        <v>7.1036191942208818E-3</v>
      </c>
      <c r="AC85" s="5">
        <f t="shared" si="74"/>
        <v>9.8820023119445519E-5</v>
      </c>
      <c r="AD85" s="5">
        <f t="shared" si="75"/>
        <v>4.5095220113114424E-3</v>
      </c>
      <c r="AE85" s="5">
        <f t="shared" si="76"/>
        <v>3.8402715201292714E-3</v>
      </c>
      <c r="AF85" s="5">
        <f t="shared" si="77"/>
        <v>1.6351716779875655E-3</v>
      </c>
      <c r="AG85" s="5">
        <f t="shared" si="78"/>
        <v>4.6416621020634952E-4</v>
      </c>
      <c r="AH85" s="5">
        <f t="shared" si="79"/>
        <v>3.8575005866209001E-3</v>
      </c>
      <c r="AI85" s="5">
        <f t="shared" si="80"/>
        <v>3.4158087665856519E-3</v>
      </c>
      <c r="AJ85" s="5">
        <f t="shared" si="81"/>
        <v>1.5123457881446661E-3</v>
      </c>
      <c r="AK85" s="5">
        <f t="shared" si="82"/>
        <v>4.4639301928390711E-4</v>
      </c>
      <c r="AL85" s="5">
        <f t="shared" si="83"/>
        <v>2.9807387325187065E-6</v>
      </c>
      <c r="AM85" s="5">
        <f t="shared" si="84"/>
        <v>7.9863447708983595E-4</v>
      </c>
      <c r="AN85" s="5">
        <f t="shared" si="85"/>
        <v>6.8011049279023358E-4</v>
      </c>
      <c r="AO85" s="5">
        <f t="shared" si="86"/>
        <v>2.895882256979894E-4</v>
      </c>
      <c r="AP85" s="5">
        <f t="shared" si="87"/>
        <v>8.220364323337974E-5</v>
      </c>
      <c r="AQ85" s="5">
        <f t="shared" si="88"/>
        <v>1.750098509155571E-5</v>
      </c>
      <c r="AR85" s="5">
        <f t="shared" si="89"/>
        <v>6.5700309720293816E-4</v>
      </c>
      <c r="AS85" s="5">
        <f t="shared" si="90"/>
        <v>5.8177487953815115E-4</v>
      </c>
      <c r="AT85" s="5">
        <f t="shared" si="91"/>
        <v>2.5758022443316165E-4</v>
      </c>
      <c r="AU85" s="5">
        <f t="shared" si="92"/>
        <v>7.6028918117730521E-5</v>
      </c>
      <c r="AV85" s="5">
        <f t="shared" si="93"/>
        <v>1.6830862315439031E-5</v>
      </c>
      <c r="AW85" s="5">
        <f t="shared" si="94"/>
        <v>6.2436762919761567E-8</v>
      </c>
      <c r="AX85" s="5">
        <f t="shared" si="95"/>
        <v>1.1786486209933287E-4</v>
      </c>
      <c r="AY85" s="5">
        <f t="shared" si="96"/>
        <v>1.0037273839858672E-4</v>
      </c>
      <c r="AZ85" s="5">
        <f t="shared" si="97"/>
        <v>4.2738295511432785E-5</v>
      </c>
      <c r="BA85" s="5">
        <f t="shared" si="98"/>
        <v>1.2131859256904062E-5</v>
      </c>
      <c r="BB85" s="5">
        <f t="shared" si="99"/>
        <v>2.5828476650985629E-6</v>
      </c>
      <c r="BC85" s="5">
        <f t="shared" si="100"/>
        <v>4.3990632728837003E-7</v>
      </c>
      <c r="BD85" s="5">
        <f t="shared" si="101"/>
        <v>9.3249730847173038E-5</v>
      </c>
      <c r="BE85" s="5">
        <f t="shared" si="102"/>
        <v>8.2572443206948852E-5</v>
      </c>
      <c r="BF85" s="5">
        <f t="shared" si="103"/>
        <v>3.6558863576449104E-5</v>
      </c>
      <c r="BG85" s="5">
        <f t="shared" si="104"/>
        <v>1.0790932617004446E-5</v>
      </c>
      <c r="BH85" s="5">
        <f t="shared" si="105"/>
        <v>2.3888371113047141E-6</v>
      </c>
      <c r="BI85" s="5">
        <f t="shared" si="106"/>
        <v>4.2306206122382649E-7</v>
      </c>
      <c r="BJ85" s="8">
        <f t="shared" si="107"/>
        <v>0.34135924859812661</v>
      </c>
      <c r="BK85" s="8">
        <f t="shared" si="108"/>
        <v>0.33609829492233073</v>
      </c>
      <c r="BL85" s="8">
        <f t="shared" si="109"/>
        <v>0.30445379869483646</v>
      </c>
      <c r="BM85" s="8">
        <f t="shared" si="110"/>
        <v>0.25252824069515589</v>
      </c>
      <c r="BN85" s="8">
        <f t="shared" si="111"/>
        <v>0.74740180568175896</v>
      </c>
    </row>
    <row r="86" spans="1:66" x14ac:dyDescent="0.25">
      <c r="A86" t="s">
        <v>145</v>
      </c>
      <c r="B86" t="s">
        <v>147</v>
      </c>
      <c r="C86" t="s">
        <v>149</v>
      </c>
      <c r="D86" t="s">
        <v>494</v>
      </c>
      <c r="E86">
        <f>VLOOKUP(A86,home!$A$2:$E$405,3,FALSE)</f>
        <v>1.4398340249999999</v>
      </c>
      <c r="F86">
        <f>VLOOKUP(B86,home!$B$2:$E$405,3,FALSE)</f>
        <v>1.04</v>
      </c>
      <c r="G86">
        <f>VLOOKUP(C86,away!$B$2:$E$405,4,FALSE)</f>
        <v>1.97</v>
      </c>
      <c r="H86">
        <f>VLOOKUP(A86,away!$A$2:$E$405,3,FALSE)</f>
        <v>1.2406638999999999</v>
      </c>
      <c r="I86">
        <f>VLOOKUP(C86,away!$B$2:$E$405,3,FALSE)</f>
        <v>0.35</v>
      </c>
      <c r="J86">
        <f>VLOOKUP(B86,home!$B$2:$E$405,4,FALSE)</f>
        <v>1.1299999999999999</v>
      </c>
      <c r="K86" s="3">
        <f t="shared" si="112"/>
        <v>2.9499319504199999</v>
      </c>
      <c r="L86" s="3">
        <f t="shared" si="113"/>
        <v>0.49068257244999991</v>
      </c>
      <c r="M86" s="5">
        <f t="shared" si="58"/>
        <v>3.2044986898595001E-2</v>
      </c>
      <c r="N86" s="5">
        <f t="shared" si="59"/>
        <v>9.4530530702955695E-2</v>
      </c>
      <c r="O86" s="5">
        <f t="shared" si="60"/>
        <v>1.5723916605529138E-2</v>
      </c>
      <c r="P86" s="5">
        <f t="shared" si="61"/>
        <v>4.6384483980390002E-2</v>
      </c>
      <c r="Q86" s="5">
        <f t="shared" si="62"/>
        <v>0.13942931640540393</v>
      </c>
      <c r="R86" s="5">
        <f t="shared" si="63"/>
        <v>3.8577259244951538E-3</v>
      </c>
      <c r="S86" s="5">
        <f t="shared" si="64"/>
        <v>1.678515551383631E-2</v>
      </c>
      <c r="T86" s="5">
        <f t="shared" si="65"/>
        <v>6.8415535648748568E-2</v>
      </c>
      <c r="U86" s="5">
        <f t="shared" si="66"/>
        <v>1.1380028960631788E-2</v>
      </c>
      <c r="V86" s="5">
        <f t="shared" si="67"/>
        <v>2.6995755807076587E-3</v>
      </c>
      <c r="W86" s="5">
        <f t="shared" si="68"/>
        <v>0.13710233176317346</v>
      </c>
      <c r="X86" s="5">
        <f t="shared" si="69"/>
        <v>6.7273724838447291E-2</v>
      </c>
      <c r="Y86" s="5">
        <f t="shared" si="70"/>
        <v>1.6505022181011384E-2</v>
      </c>
      <c r="Z86" s="5">
        <f t="shared" si="71"/>
        <v>6.3097296014611218E-4</v>
      </c>
      <c r="AA86" s="5">
        <f t="shared" si="72"/>
        <v>1.8613272949861018E-3</v>
      </c>
      <c r="AB86" s="5">
        <f t="shared" si="73"/>
        <v>2.7453944288341674E-3</v>
      </c>
      <c r="AC86" s="5">
        <f t="shared" si="74"/>
        <v>2.4422388725230793E-4</v>
      </c>
      <c r="AD86" s="5">
        <f t="shared" si="75"/>
        <v>0.10111063723631708</v>
      </c>
      <c r="AE86" s="5">
        <f t="shared" si="76"/>
        <v>4.9613227581174812E-2</v>
      </c>
      <c r="AF86" s="5">
        <f t="shared" si="77"/>
        <v>1.217217306853907E-2</v>
      </c>
      <c r="AG86" s="5">
        <f t="shared" si="78"/>
        <v>1.9908910645257873E-3</v>
      </c>
      <c r="AH86" s="5">
        <f t="shared" si="79"/>
        <v>7.7401858807721376E-5</v>
      </c>
      <c r="AI86" s="5">
        <f t="shared" si="80"/>
        <v>2.2833021631879499E-4</v>
      </c>
      <c r="AJ86" s="5">
        <f t="shared" si="81"/>
        <v>3.3677930018256175E-4</v>
      </c>
      <c r="AK86" s="5">
        <f t="shared" si="82"/>
        <v>3.3115867261620895E-4</v>
      </c>
      <c r="AL86" s="5">
        <f t="shared" si="83"/>
        <v>1.4140369626900891E-5</v>
      </c>
      <c r="AM86" s="5">
        <f t="shared" si="84"/>
        <v>5.9653899862147544E-2</v>
      </c>
      <c r="AN86" s="5">
        <f t="shared" si="85"/>
        <v>2.9271129041033253E-2</v>
      </c>
      <c r="AO86" s="5">
        <f t="shared" si="86"/>
        <v>7.1814164481850467E-3</v>
      </c>
      <c r="AP86" s="5">
        <f t="shared" si="87"/>
        <v>1.1745986322100603E-3</v>
      </c>
      <c r="AQ86" s="5">
        <f t="shared" si="88"/>
        <v>1.4408876961227089E-4</v>
      </c>
      <c r="AR86" s="5">
        <f t="shared" si="89"/>
        <v>7.5959486384368818E-6</v>
      </c>
      <c r="AS86" s="5">
        <f t="shared" si="90"/>
        <v>2.2407531582274253E-5</v>
      </c>
      <c r="AT86" s="5">
        <f t="shared" si="91"/>
        <v>3.3050346672298023E-5</v>
      </c>
      <c r="AU86" s="5">
        <f t="shared" si="92"/>
        <v>3.2498757873689749E-5</v>
      </c>
      <c r="AV86" s="5">
        <f t="shared" si="93"/>
        <v>2.3967281050140239E-5</v>
      </c>
      <c r="AW86" s="5">
        <f t="shared" si="94"/>
        <v>5.6855291742002684E-7</v>
      </c>
      <c r="AX86" s="5">
        <f t="shared" si="95"/>
        <v>2.9329157528417391E-2</v>
      </c>
      <c r="AY86" s="5">
        <f t="shared" si="96"/>
        <v>1.4391306463835128E-2</v>
      </c>
      <c r="AZ86" s="5">
        <f t="shared" si="97"/>
        <v>3.5307816382954657E-3</v>
      </c>
      <c r="BA86" s="5">
        <f t="shared" si="98"/>
        <v>5.7749767234601486E-4</v>
      </c>
      <c r="BB86" s="5">
        <f t="shared" si="99"/>
        <v>7.084201086265741E-5</v>
      </c>
      <c r="BC86" s="5">
        <f t="shared" si="100"/>
        <v>6.9521880255239155E-6</v>
      </c>
      <c r="BD86" s="5">
        <f t="shared" si="101"/>
        <v>6.2119993635104736E-7</v>
      </c>
      <c r="BE86" s="5">
        <f t="shared" si="102"/>
        <v>1.8324975398408251E-6</v>
      </c>
      <c r="BF86" s="5">
        <f t="shared" si="103"/>
        <v>2.7028715209212487E-6</v>
      </c>
      <c r="BG86" s="5">
        <f t="shared" si="104"/>
        <v>2.6577623524819634E-6</v>
      </c>
      <c r="BH86" s="5">
        <f t="shared" si="105"/>
        <v>1.9600545200524918E-6</v>
      </c>
      <c r="BI86" s="5">
        <f t="shared" si="106"/>
        <v>1.1564054906535961E-6</v>
      </c>
      <c r="BJ86" s="8">
        <f t="shared" si="107"/>
        <v>0.83347506074526712</v>
      </c>
      <c r="BK86" s="8">
        <f t="shared" si="108"/>
        <v>0.11256387269424328</v>
      </c>
      <c r="BL86" s="8">
        <f t="shared" si="109"/>
        <v>3.6672513919578771E-2</v>
      </c>
      <c r="BM86" s="8">
        <f t="shared" si="110"/>
        <v>0.6369807218909489</v>
      </c>
      <c r="BN86" s="8">
        <f t="shared" si="111"/>
        <v>0.33197096051736896</v>
      </c>
    </row>
    <row r="87" spans="1:66" x14ac:dyDescent="0.25">
      <c r="A87" t="s">
        <v>145</v>
      </c>
      <c r="B87" t="s">
        <v>360</v>
      </c>
      <c r="C87" t="s">
        <v>347</v>
      </c>
      <c r="D87" t="s">
        <v>494</v>
      </c>
      <c r="E87">
        <f>VLOOKUP(A87,home!$A$2:$E$405,3,FALSE)</f>
        <v>1.4398340249999999</v>
      </c>
      <c r="F87">
        <f>VLOOKUP(B87,home!$B$2:$E$405,3,FALSE)</f>
        <v>1.1200000000000001</v>
      </c>
      <c r="G87">
        <f>VLOOKUP(C87,away!$B$2:$E$405,4,FALSE)</f>
        <v>0.98</v>
      </c>
      <c r="H87">
        <f>VLOOKUP(A87,away!$A$2:$E$405,3,FALSE)</f>
        <v>1.2406638999999999</v>
      </c>
      <c r="I87">
        <f>VLOOKUP(C87,away!$B$2:$E$405,3,FALSE)</f>
        <v>0.98</v>
      </c>
      <c r="J87">
        <f>VLOOKUP(B87,home!$B$2:$E$405,4,FALSE)</f>
        <v>1.18</v>
      </c>
      <c r="K87" s="3">
        <f t="shared" si="112"/>
        <v>1.5803618258400001</v>
      </c>
      <c r="L87" s="3">
        <f t="shared" si="113"/>
        <v>1.4347037339599997</v>
      </c>
      <c r="M87" s="5">
        <f t="shared" si="58"/>
        <v>4.9042620157250728E-2</v>
      </c>
      <c r="N87" s="5">
        <f t="shared" si="59"/>
        <v>7.7505084735690344E-2</v>
      </c>
      <c r="O87" s="5">
        <f t="shared" si="60"/>
        <v>7.0361630262789562E-2</v>
      </c>
      <c r="P87" s="5">
        <f t="shared" si="61"/>
        <v>0.1111968344711811</v>
      </c>
      <c r="Q87" s="5">
        <f t="shared" si="62"/>
        <v>6.1243038612389764E-2</v>
      </c>
      <c r="R87" s="5">
        <f t="shared" si="63"/>
        <v>5.0474046832768564E-2</v>
      </c>
      <c r="S87" s="5">
        <f t="shared" si="64"/>
        <v>6.3030563807382492E-2</v>
      </c>
      <c r="T87" s="5">
        <f t="shared" si="65"/>
        <v>8.7865616176252034E-2</v>
      </c>
      <c r="U87" s="5">
        <f t="shared" si="66"/>
        <v>7.9767256810167789E-2</v>
      </c>
      <c r="V87" s="5">
        <f t="shared" si="67"/>
        <v>1.5879156963296299E-2</v>
      </c>
      <c r="W87" s="5">
        <f t="shared" si="68"/>
        <v>3.2262053440488637E-2</v>
      </c>
      <c r="X87" s="5">
        <f t="shared" si="69"/>
        <v>4.6286488536286106E-2</v>
      </c>
      <c r="Y87" s="5">
        <f t="shared" si="70"/>
        <v>3.3203698967453205E-2</v>
      </c>
      <c r="Z87" s="5">
        <f t="shared" si="71"/>
        <v>2.4138434486348313E-2</v>
      </c>
      <c r="AA87" s="5">
        <f t="shared" si="72"/>
        <v>3.8147460397764642E-2</v>
      </c>
      <c r="AB87" s="5">
        <f t="shared" si="73"/>
        <v>3.0143395082685216E-2</v>
      </c>
      <c r="AC87" s="5">
        <f t="shared" si="74"/>
        <v>2.2502264136887037E-3</v>
      </c>
      <c r="AD87" s="5">
        <f t="shared" si="75"/>
        <v>1.2746429420139571E-2</v>
      </c>
      <c r="AE87" s="5">
        <f t="shared" si="76"/>
        <v>1.8287349883731836E-2</v>
      </c>
      <c r="AF87" s="5">
        <f t="shared" si="77"/>
        <v>1.3118464581211518E-2</v>
      </c>
      <c r="AG87" s="5">
        <f t="shared" si="78"/>
        <v>6.2737033728287213E-3</v>
      </c>
      <c r="AH87" s="5">
        <f t="shared" si="79"/>
        <v>8.6578755223781917E-3</v>
      </c>
      <c r="AI87" s="5">
        <f t="shared" si="80"/>
        <v>1.3682575968441042E-2</v>
      </c>
      <c r="AJ87" s="5">
        <f t="shared" si="81"/>
        <v>1.0811710369839998E-2</v>
      </c>
      <c r="AK87" s="5">
        <f t="shared" si="82"/>
        <v>5.6954714468445342E-3</v>
      </c>
      <c r="AL87" s="5">
        <f t="shared" si="83"/>
        <v>2.0408212550089731E-4</v>
      </c>
      <c r="AM87" s="5">
        <f t="shared" si="84"/>
        <v>4.0287940942704903E-3</v>
      </c>
      <c r="AN87" s="5">
        <f t="shared" si="85"/>
        <v>5.7801259304058666E-3</v>
      </c>
      <c r="AO87" s="5">
        <f t="shared" si="86"/>
        <v>4.1463841275561578E-3</v>
      </c>
      <c r="AP87" s="5">
        <f t="shared" si="87"/>
        <v>1.9829442634124316E-3</v>
      </c>
      <c r="AQ87" s="5">
        <f t="shared" si="88"/>
        <v>7.112343847380944E-4</v>
      </c>
      <c r="AR87" s="5">
        <f t="shared" si="89"/>
        <v>2.4842972680233734E-3</v>
      </c>
      <c r="AS87" s="5">
        <f t="shared" si="90"/>
        <v>3.9260885664227424E-3</v>
      </c>
      <c r="AT87" s="5">
        <f t="shared" si="91"/>
        <v>3.1023202476206969E-3</v>
      </c>
      <c r="AU87" s="5">
        <f t="shared" si="92"/>
        <v>1.6342628302900822E-3</v>
      </c>
      <c r="AV87" s="5">
        <f t="shared" si="93"/>
        <v>6.4568164759492002E-4</v>
      </c>
      <c r="AW87" s="5">
        <f t="shared" si="94"/>
        <v>1.2853494830440966E-5</v>
      </c>
      <c r="AX87" s="5">
        <f t="shared" si="95"/>
        <v>1.0611587317924534E-3</v>
      </c>
      <c r="AY87" s="5">
        <f t="shared" si="96"/>
        <v>1.5224483948268908E-3</v>
      </c>
      <c r="AZ87" s="5">
        <f t="shared" si="97"/>
        <v>1.0921311984097744E-3</v>
      </c>
      <c r="BA87" s="5">
        <f t="shared" si="98"/>
        <v>5.2229490277757066E-4</v>
      </c>
      <c r="BB87" s="5">
        <f t="shared" si="99"/>
        <v>1.87334611810814E-4</v>
      </c>
      <c r="BC87" s="5">
        <f t="shared" si="100"/>
        <v>5.3753933412984355E-5</v>
      </c>
      <c r="BD87" s="5">
        <f t="shared" si="101"/>
        <v>5.9403842778329302E-4</v>
      </c>
      <c r="BE87" s="5">
        <f t="shared" si="102"/>
        <v>9.3879565435072787E-4</v>
      </c>
      <c r="BF87" s="5">
        <f t="shared" si="103"/>
        <v>7.4181840720018708E-4</v>
      </c>
      <c r="BG87" s="5">
        <f t="shared" si="104"/>
        <v>3.9078049748153613E-4</v>
      </c>
      <c r="BH87" s="5">
        <f t="shared" si="105"/>
        <v>1.5439364512564598E-4</v>
      </c>
      <c r="BI87" s="5">
        <f t="shared" si="106"/>
        <v>4.8799564581771747E-5</v>
      </c>
      <c r="BJ87" s="8">
        <f t="shared" si="107"/>
        <v>0.40988053229988536</v>
      </c>
      <c r="BK87" s="8">
        <f t="shared" si="108"/>
        <v>0.24312593233312718</v>
      </c>
      <c r="BL87" s="8">
        <f t="shared" si="109"/>
        <v>0.32240269945015443</v>
      </c>
      <c r="BM87" s="8">
        <f t="shared" si="110"/>
        <v>0.5782147485974487</v>
      </c>
      <c r="BN87" s="8">
        <f t="shared" si="111"/>
        <v>0.41982325507207008</v>
      </c>
    </row>
    <row r="88" spans="1:66" x14ac:dyDescent="0.25">
      <c r="A88" t="s">
        <v>21</v>
      </c>
      <c r="B88" t="s">
        <v>22</v>
      </c>
      <c r="C88" t="s">
        <v>267</v>
      </c>
      <c r="D88" t="s">
        <v>494</v>
      </c>
      <c r="E88">
        <f>VLOOKUP(A88,home!$A$2:$E$405,3,FALSE)</f>
        <v>1.3914728679999999</v>
      </c>
      <c r="F88">
        <f>VLOOKUP(B88,home!$B$2:$E$405,3,FALSE)</f>
        <v>1.33</v>
      </c>
      <c r="G88">
        <f>VLOOKUP(C88,away!$B$2:$E$405,4,FALSE)</f>
        <v>0.94</v>
      </c>
      <c r="H88">
        <f>VLOOKUP(A88,away!$A$2:$E$405,3,FALSE)</f>
        <v>1.3410852710000001</v>
      </c>
      <c r="I88">
        <f>VLOOKUP(C88,away!$B$2:$E$405,3,FALSE)</f>
        <v>1</v>
      </c>
      <c r="J88">
        <f>VLOOKUP(B88,home!$B$2:$E$405,4,FALSE)</f>
        <v>1.49</v>
      </c>
      <c r="K88" s="3">
        <f t="shared" si="112"/>
        <v>1.7396193795735999</v>
      </c>
      <c r="L88" s="3">
        <f t="shared" si="113"/>
        <v>1.9982170537900001</v>
      </c>
      <c r="M88" s="5">
        <f t="shared" ref="M88:M150" si="114">_xlfn.POISSON.DIST(0,K88,FALSE) * _xlfn.POISSON.DIST(0,L88,FALSE)</f>
        <v>2.3805552353157861E-2</v>
      </c>
      <c r="N88" s="5">
        <f t="shared" ref="N88:N150" si="115">_xlfn.POISSON.DIST(1,K88,FALSE) * _xlfn.POISSON.DIST(0,L88,FALSE)</f>
        <v>4.1412600215007325E-2</v>
      </c>
      <c r="O88" s="5">
        <f t="shared" ref="O88:O150" si="116">_xlfn.POISSON.DIST(0,K88,FALSE) * _xlfn.POISSON.DIST(1,L88,FALSE)</f>
        <v>4.7568660686970694E-2</v>
      </c>
      <c r="P88" s="5">
        <f t="shared" ref="P88:P150" si="117">_xlfn.POISSON.DIST(1,K88,FALSE) * _xlfn.POISSON.DIST(1,L88,FALSE)</f>
        <v>8.2751363991415042E-2</v>
      </c>
      <c r="Q88" s="5">
        <f t="shared" ref="Q88:Q150" si="118">_xlfn.POISSON.DIST(2,K88,FALSE) * _xlfn.POISSON.DIST(0,L88,FALSE)</f>
        <v>3.6021080946280294E-2</v>
      </c>
      <c r="R88" s="5">
        <f t="shared" ref="R88:R150" si="119">_xlfn.POISSON.DIST(0,K88,FALSE) * _xlfn.POISSON.DIST(2,L88,FALSE)</f>
        <v>4.7526254505327416E-2</v>
      </c>
      <c r="S88" s="5">
        <f t="shared" ref="S88:S150" si="120">_xlfn.POISSON.DIST(2,K88,FALSE) * _xlfn.POISSON.DIST(2,L88,FALSE)</f>
        <v>7.1913771846710536E-2</v>
      </c>
      <c r="T88" s="5">
        <f t="shared" ref="T88:T150" si="121">_xlfn.POISSON.DIST(2,K88,FALSE) * _xlfn.POISSON.DIST(1,L88,FALSE)</f>
        <v>7.1977938242807307E-2</v>
      </c>
      <c r="U88" s="5">
        <f t="shared" ref="U88:U150" si="122">_xlfn.POISSON.DIST(1,K88,FALSE) * _xlfn.POISSON.DIST(2,L88,FALSE)</f>
        <v>8.2677593376014671E-2</v>
      </c>
      <c r="V88" s="5">
        <f t="shared" ref="V88:V150" si="123">_xlfn.POISSON.DIST(3,K88,FALSE) * _xlfn.POISSON.DIST(3,L88,FALSE)</f>
        <v>2.7775792348307685E-2</v>
      </c>
      <c r="W88" s="5">
        <f t="shared" ref="W88:W150" si="124">_xlfn.POISSON.DIST(3,K88,FALSE) * _xlfn.POISSON.DIST(0,L88,FALSE)</f>
        <v>2.0887656829112845E-2</v>
      </c>
      <c r="X88" s="5">
        <f t="shared" ref="X88:X150" si="125">_xlfn.POISSON.DIST(3,K88,FALSE) * _xlfn.POISSON.DIST(1,L88,FALSE)</f>
        <v>4.1738072089646444E-2</v>
      </c>
      <c r="Y88" s="5">
        <f t="shared" ref="Y88:Y150" si="126">_xlfn.POISSON.DIST(3,K88,FALSE) * _xlfn.POISSON.DIST(2,L88,FALSE)</f>
        <v>4.1700863720923992E-2</v>
      </c>
      <c r="Z88" s="5">
        <f t="shared" ref="Z88:Z150" si="127">_xlfn.POISSON.DIST(0,K88,FALSE) * _xlfn.POISSON.DIST(3,L88,FALSE)</f>
        <v>3.1655924085103031E-2</v>
      </c>
      <c r="AA88" s="5">
        <f t="shared" ref="AA88:AA150" si="128">_xlfn.POISSON.DIST(1,K88,FALSE) * _xlfn.POISSON.DIST(3,L88,FALSE)</f>
        <v>5.5069259016755898E-2</v>
      </c>
      <c r="AB88" s="5">
        <f t="shared" ref="AB88:AB150" si="129">_xlfn.POISSON.DIST(2,K88,FALSE) * _xlfn.POISSON.DIST(3,L88,FALSE)</f>
        <v>4.7899775102153402E-2</v>
      </c>
      <c r="AC88" s="5">
        <f t="shared" ref="AC88:AC150" si="130">_xlfn.POISSON.DIST(4,K88,FALSE) * _xlfn.POISSON.DIST(4,L88,FALSE)</f>
        <v>6.0345289112244405E-3</v>
      </c>
      <c r="AD88" s="5">
        <f t="shared" ref="AD88:AD150" si="131">_xlfn.POISSON.DIST(4,K88,FALSE) * _xlfn.POISSON.DIST(0,L88,FALSE)</f>
        <v>9.0841431534518912E-3</v>
      </c>
      <c r="AE88" s="5">
        <f t="shared" ref="AE88:AE150" si="132">_xlfn.POISSON.DIST(4,K88,FALSE) * _xlfn.POISSON.DIST(1,L88,FALSE)</f>
        <v>1.8152089768297235E-2</v>
      </c>
      <c r="AF88" s="5">
        <f t="shared" ref="AF88:AF150" si="133">_xlfn.POISSON.DIST(4,K88,FALSE) * _xlfn.POISSON.DIST(2,L88,FALSE)</f>
        <v>1.8135907668469262E-2</v>
      </c>
      <c r="AG88" s="5">
        <f t="shared" ref="AG88:AG150" si="134">_xlfn.POISSON.DIST(4,K88,FALSE) * _xlfn.POISSON.DIST(3,L88,FALSE)</f>
        <v>1.2079826663032041E-2</v>
      </c>
      <c r="AH88" s="5">
        <f t="shared" ref="AH88:AH150" si="135">_xlfn.POISSON.DIST(0,K88,FALSE) * _xlfn.POISSON.DIST(4,L88,FALSE)</f>
        <v>1.5813851840083614E-2</v>
      </c>
      <c r="AI88" s="5">
        <f t="shared" ref="AI88:AI150" si="136">_xlfn.POISSON.DIST(1,K88,FALSE) * _xlfn.POISSON.DIST(4,L88,FALSE)</f>
        <v>2.7510083126715081E-2</v>
      </c>
      <c r="AJ88" s="5">
        <f t="shared" ref="AJ88:AJ150" si="137">_xlfn.POISSON.DIST(2,K88,FALSE) * _xlfn.POISSON.DIST(4,L88,FALSE)</f>
        <v>2.3928536870457134E-2</v>
      </c>
      <c r="AK88" s="5">
        <f t="shared" ref="AK88:AK150" si="138">_xlfn.POISSON.DIST(3,K88,FALSE) * _xlfn.POISSON.DIST(4,L88,FALSE)</f>
        <v>1.3875515488229547E-2</v>
      </c>
      <c r="AL88" s="5">
        <f t="shared" ref="AL88:AL150" si="139">_xlfn.POISSON.DIST(5,K88,FALSE) * _xlfn.POISSON.DIST(5,L88,FALSE)</f>
        <v>8.3907399591710786E-4</v>
      </c>
      <c r="AM88" s="5">
        <f t="shared" ref="AM88:AM150" si="140">_xlfn.POISSON.DIST(5,K88,FALSE) * _xlfn.POISSON.DIST(0,L88,FALSE)</f>
        <v>3.1605902953131511E-3</v>
      </c>
      <c r="AN88" s="5">
        <f t="shared" ref="AN88:AN150" si="141">_xlfn.POISSON.DIST(5,K88,FALSE) * _xlfn.POISSON.DIST(1,L88,FALSE)</f>
        <v>6.3155454281379102E-3</v>
      </c>
      <c r="AO88" s="5">
        <f t="shared" ref="AO88:AO150" si="142">_xlfn.POISSON.DIST(5,K88,FALSE) * _xlfn.POISSON.DIST(2,L88,FALSE)</f>
        <v>6.3099152892453223E-3</v>
      </c>
      <c r="AP88" s="5">
        <f t="shared" ref="AP88:AP150" si="143">_xlfn.POISSON.DIST(5,K88,FALSE) * _xlfn.POISSON.DIST(3,L88,FALSE)</f>
        <v>4.2028601129800889E-3</v>
      </c>
      <c r="AQ88" s="5">
        <f t="shared" ref="AQ88:AQ150" si="144">_xlfn.POISSON.DIST(5,K88,FALSE) * _xlfn.POISSON.DIST(4,L88,FALSE)</f>
        <v>2.0995566881126439E-3</v>
      </c>
      <c r="AR88" s="5">
        <f t="shared" ref="AR88:AR150" si="145">_xlfn.POISSON.DIST(0,K88,FALSE) * _xlfn.POISSON.DIST(5,L88,FALSE)</f>
        <v>6.3199016865926917E-3</v>
      </c>
      <c r="AS88" s="5">
        <f t="shared" ref="AS88:AS150" si="146">_xlfn.POISSON.DIST(1,K88,FALSE) * _xlfn.POISSON.DIST(5,L88,FALSE)</f>
        <v>1.0994223450996526E-2</v>
      </c>
      <c r="AT88" s="5">
        <f t="shared" ref="AT88:AT150" si="147">_xlfn.POISSON.DIST(2,K88,FALSE) * _xlfn.POISSON.DIST(5,L88,FALSE)</f>
        <v>9.5628820893580522E-3</v>
      </c>
      <c r="AU88" s="5">
        <f t="shared" ref="AU88:AU150" si="148">_xlfn.POISSON.DIST(3,K88,FALSE) * _xlfn.POISSON.DIST(5,L88,FALSE)</f>
        <v>5.5452583357415135E-3</v>
      </c>
      <c r="AV88" s="5">
        <f t="shared" ref="AV88:AV150" si="149">_xlfn.POISSON.DIST(4,K88,FALSE) * _xlfn.POISSON.DIST(5,L88,FALSE)</f>
        <v>2.4116597163994966E-3</v>
      </c>
      <c r="AW88" s="5">
        <f t="shared" ref="AW88:AW150" si="150">_xlfn.POISSON.DIST(6,K88,FALSE) * _xlfn.POISSON.DIST(6,L88,FALSE)</f>
        <v>8.1020451566414395E-5</v>
      </c>
      <c r="AX88" s="5">
        <f t="shared" ref="AX88:AX150" si="151">_xlfn.POISSON.DIST(6,K88,FALSE) * _xlfn.POISSON.DIST(0,L88,FALSE)</f>
        <v>9.1637068810316701E-4</v>
      </c>
      <c r="AY88" s="5">
        <f t="shared" ref="AY88:AY150" si="152">_xlfn.POISSON.DIST(6,K88,FALSE) * _xlfn.POISSON.DIST(1,L88,FALSE)</f>
        <v>1.8311075365610252E-3</v>
      </c>
      <c r="AZ88" s="5">
        <f t="shared" ref="AZ88:AZ150" si="153">_xlfn.POISSON.DIST(6,K88,FALSE) * _xlfn.POISSON.DIST(2,L88,FALSE)</f>
        <v>1.8294751534398191E-3</v>
      </c>
      <c r="BA88" s="5">
        <f t="shared" ref="BA88:BA150" si="154">_xlfn.POISSON.DIST(6,K88,FALSE) * _xlfn.POISSON.DIST(3,L88,FALSE)</f>
        <v>1.2185628170295081E-3</v>
      </c>
      <c r="BB88" s="5">
        <f t="shared" ref="BB88:BB150" si="155">_xlfn.POISSON.DIST(6,K88,FALSE) * _xlfn.POISSON.DIST(4,L88,FALSE)</f>
        <v>6.087382505256864E-4</v>
      </c>
      <c r="BC88" s="5">
        <f t="shared" ref="BC88:BC150" si="156">_xlfn.POISSON.DIST(6,K88,FALSE) * _xlfn.POISSON.DIST(5,L88,FALSE)</f>
        <v>2.432782306989433E-4</v>
      </c>
      <c r="BD88" s="5">
        <f t="shared" ref="BD88:BD150" si="157">_xlfn.POISSON.DIST(0,K88,FALSE) * _xlfn.POISSON.DIST(6,L88,FALSE)</f>
        <v>2.1047558880709499E-3</v>
      </c>
      <c r="BE88" s="5">
        <f t="shared" ref="BE88:BE150" si="158">_xlfn.POISSON.DIST(1,K88,FALSE) * _xlfn.POISSON.DIST(6,L88,FALSE)</f>
        <v>3.6614741321598669E-3</v>
      </c>
      <c r="BF88" s="5">
        <f t="shared" ref="BF88:BF150" si="159">_xlfn.POISSON.DIST(2,K88,FALSE) * _xlfn.POISSON.DIST(6,L88,FALSE)</f>
        <v>3.1847856790563674E-3</v>
      </c>
      <c r="BG88" s="5">
        <f t="shared" ref="BG88:BG150" si="160">_xlfn.POISSON.DIST(3,K88,FALSE) * _xlfn.POISSON.DIST(6,L88,FALSE)</f>
        <v>1.8467716290249743E-3</v>
      </c>
      <c r="BH88" s="5">
        <f t="shared" ref="BH88:BH150" si="161">_xlfn.POISSON.DIST(4,K88,FALSE) * _xlfn.POISSON.DIST(6,L88,FALSE)</f>
        <v>8.0316992887463818E-4</v>
      </c>
      <c r="BI88" s="5">
        <f t="shared" ref="BI88:BI150" si="162">_xlfn.POISSON.DIST(5,K88,FALSE) * _xlfn.POISSON.DIST(6,L88,FALSE)</f>
        <v>2.7944199467221429E-4</v>
      </c>
      <c r="BJ88" s="8">
        <f t="shared" ref="BJ88:BJ150" si="163">SUM(N88,Q88,T88,W88,X88,Y88,AD88,AE88,AF88,AG88,AM88,AN88,AO88,AP88,AQ88,AX88,AY88,AZ88,BA88,BB88,BC88)</f>
        <v>0.33992617978717599</v>
      </c>
      <c r="BK88" s="8">
        <f t="shared" ref="BK88:BK150" si="164">SUM(M88,P88,S88,V88,AC88,AL88,AY88)</f>
        <v>0.21495119098329366</v>
      </c>
      <c r="BL88" s="8">
        <f t="shared" ref="BL88:BL150" si="165">SUM(O88,R88,U88,AA88,AB88,AH88,AI88,AJ88,AK88,AR88,AS88,AT88,AU88,AV88,BD88,BE88,BF88,BG88,BH88,BI88)</f>
        <v>0.40858385454365487</v>
      </c>
      <c r="BM88" s="8">
        <f t="shared" ref="BM88:BM150" si="166">SUM(S88:BI88)</f>
        <v>0.71428154961607404</v>
      </c>
      <c r="BN88" s="8">
        <f t="shared" ref="BN88:BN150" si="167">SUM(M88:R88)</f>
        <v>0.27908551269815862</v>
      </c>
    </row>
    <row r="89" spans="1:66" x14ac:dyDescent="0.25">
      <c r="A89" t="s">
        <v>21</v>
      </c>
      <c r="B89" t="s">
        <v>150</v>
      </c>
      <c r="C89" t="s">
        <v>265</v>
      </c>
      <c r="D89" t="s">
        <v>494</v>
      </c>
      <c r="E89">
        <f>VLOOKUP(A89,home!$A$2:$E$405,3,FALSE)</f>
        <v>1.3914728679999999</v>
      </c>
      <c r="F89">
        <f>VLOOKUP(B89,home!$B$2:$E$405,3,FALSE)</f>
        <v>1.08</v>
      </c>
      <c r="G89">
        <f>VLOOKUP(C89,away!$B$2:$E$405,4,FALSE)</f>
        <v>0.66</v>
      </c>
      <c r="H89">
        <f>VLOOKUP(A89,away!$A$2:$E$405,3,FALSE)</f>
        <v>1.3410852710000001</v>
      </c>
      <c r="I89">
        <f>VLOOKUP(C89,away!$B$2:$E$405,3,FALSE)</f>
        <v>1.02</v>
      </c>
      <c r="J89">
        <f>VLOOKUP(B89,home!$B$2:$E$405,4,FALSE)</f>
        <v>0.99</v>
      </c>
      <c r="K89" s="3">
        <f t="shared" si="112"/>
        <v>0.99184186031040011</v>
      </c>
      <c r="L89" s="3">
        <f t="shared" si="113"/>
        <v>1.3542279066558001</v>
      </c>
      <c r="M89" s="5">
        <f t="shared" si="114"/>
        <v>9.5744722784139619E-2</v>
      </c>
      <c r="N89" s="5">
        <f t="shared" si="115"/>
        <v>9.496362396112458E-2</v>
      </c>
      <c r="O89" s="5">
        <f t="shared" si="116"/>
        <v>0.12966017550930525</v>
      </c>
      <c r="P89" s="5">
        <f t="shared" si="117"/>
        <v>0.12860238968532231</v>
      </c>
      <c r="Q89" s="5">
        <f t="shared" si="118"/>
        <v>4.7094448725709538E-2</v>
      </c>
      <c r="R89" s="5">
        <f t="shared" si="119"/>
        <v>8.7794714028295057E-2</v>
      </c>
      <c r="S89" s="5">
        <f t="shared" si="120"/>
        <v>4.3184037072367912E-2</v>
      </c>
      <c r="T89" s="5">
        <f t="shared" si="121"/>
        <v>6.3776616712926532E-2</v>
      </c>
      <c r="U89" s="5">
        <f t="shared" si="122"/>
        <v>8.7078472487243749E-2</v>
      </c>
      <c r="V89" s="5">
        <f t="shared" si="123"/>
        <v>6.4448813032022597E-3</v>
      </c>
      <c r="W89" s="5">
        <f t="shared" si="124"/>
        <v>1.5570081878133503E-2</v>
      </c>
      <c r="X89" s="5">
        <f t="shared" si="125"/>
        <v>2.1085439388284138E-2</v>
      </c>
      <c r="Y89" s="5">
        <f t="shared" si="126"/>
        <v>1.4277245221856893E-2</v>
      </c>
      <c r="Z89" s="5">
        <f t="shared" si="127"/>
        <v>3.9631350597994199E-2</v>
      </c>
      <c r="AA89" s="5">
        <f t="shared" si="128"/>
        <v>3.9308032503728253E-2</v>
      </c>
      <c r="AB89" s="5">
        <f t="shared" si="129"/>
        <v>1.949367604181975E-2</v>
      </c>
      <c r="AC89" s="5">
        <f t="shared" si="130"/>
        <v>5.4103969958394589E-4</v>
      </c>
      <c r="AD89" s="5">
        <f t="shared" si="131"/>
        <v>3.8607647437982947E-3</v>
      </c>
      <c r="AE89" s="5">
        <f t="shared" si="132"/>
        <v>5.2283553570844797E-3</v>
      </c>
      <c r="AF89" s="5">
        <f t="shared" si="133"/>
        <v>3.540192365238577E-3</v>
      </c>
      <c r="AG89" s="5">
        <f t="shared" si="134"/>
        <v>1.598075765311961E-3</v>
      </c>
      <c r="AH89" s="5">
        <f t="shared" si="135"/>
        <v>1.3417470239565948E-2</v>
      </c>
      <c r="AI89" s="5">
        <f t="shared" si="136"/>
        <v>1.330800864307052E-2</v>
      </c>
      <c r="AJ89" s="5">
        <f t="shared" si="137"/>
        <v>6.5997200247849734E-3</v>
      </c>
      <c r="AK89" s="5">
        <f t="shared" si="138"/>
        <v>2.1819595289701761E-3</v>
      </c>
      <c r="AL89" s="5">
        <f t="shared" si="139"/>
        <v>2.906854655080803E-5</v>
      </c>
      <c r="AM89" s="5">
        <f t="shared" si="140"/>
        <v>7.6585361714194132E-4</v>
      </c>
      <c r="AN89" s="5">
        <f t="shared" si="141"/>
        <v>1.0371403407469038E-3</v>
      </c>
      <c r="AO89" s="5">
        <f t="shared" si="142"/>
        <v>7.0226219627898129E-4</v>
      </c>
      <c r="AP89" s="5">
        <f t="shared" si="143"/>
        <v>3.1700768799679642E-4</v>
      </c>
      <c r="AQ89" s="5">
        <f t="shared" si="144"/>
        <v>1.073251644274242E-4</v>
      </c>
      <c r="AR89" s="5">
        <f t="shared" si="145"/>
        <v>3.6340625270287765E-3</v>
      </c>
      <c r="AS89" s="5">
        <f t="shared" si="146"/>
        <v>3.6044153372925352E-3</v>
      </c>
      <c r="AT89" s="5">
        <f t="shared" si="147"/>
        <v>1.7875050067357829E-3</v>
      </c>
      <c r="AU89" s="5">
        <f t="shared" si="148"/>
        <v>5.9097409706499121E-4</v>
      </c>
      <c r="AV89" s="5">
        <f t="shared" si="149"/>
        <v>1.4653821195704991E-4</v>
      </c>
      <c r="AW89" s="5">
        <f t="shared" si="150"/>
        <v>1.0845635614302148E-6</v>
      </c>
      <c r="AX89" s="5">
        <f t="shared" si="151"/>
        <v>1.2660094605858533E-4</v>
      </c>
      <c r="AY89" s="5">
        <f t="shared" si="152"/>
        <v>1.7144653416156184E-4</v>
      </c>
      <c r="AZ89" s="5">
        <f t="shared" si="153"/>
        <v>1.1608884053050202E-4</v>
      </c>
      <c r="BA89" s="5">
        <f t="shared" si="154"/>
        <v>5.2403582499240235E-5</v>
      </c>
      <c r="BB89" s="5">
        <f t="shared" si="155"/>
        <v>1.7741598457302664E-5</v>
      </c>
      <c r="BC89" s="5">
        <f t="shared" si="156"/>
        <v>4.8052335479121495E-6</v>
      </c>
      <c r="BD89" s="5">
        <f t="shared" si="157"/>
        <v>8.202248147724106E-4</v>
      </c>
      <c r="BE89" s="5">
        <f t="shared" si="158"/>
        <v>8.1353330615662107E-4</v>
      </c>
      <c r="BF89" s="5">
        <f t="shared" si="159"/>
        <v>4.0344819390142664E-4</v>
      </c>
      <c r="BG89" s="5">
        <f t="shared" si="160"/>
        <v>1.3338560239268735E-4</v>
      </c>
      <c r="BH89" s="5">
        <f t="shared" si="161"/>
        <v>3.3074356003946587E-5</v>
      </c>
      <c r="BI89" s="5">
        <f t="shared" si="162"/>
        <v>6.5609061575045686E-6</v>
      </c>
      <c r="BJ89" s="8">
        <f t="shared" si="163"/>
        <v>0.27441351986131568</v>
      </c>
      <c r="BK89" s="8">
        <f t="shared" si="164"/>
        <v>0.27471758562532844</v>
      </c>
      <c r="BL89" s="8">
        <f t="shared" si="165"/>
        <v>0.41081595136624749</v>
      </c>
      <c r="BM89" s="8">
        <f t="shared" si="166"/>
        <v>0.41554797078638933</v>
      </c>
      <c r="BN89" s="8">
        <f t="shared" si="167"/>
        <v>0.58386007469389645</v>
      </c>
    </row>
    <row r="90" spans="1:66" x14ac:dyDescent="0.25">
      <c r="A90" t="s">
        <v>154</v>
      </c>
      <c r="B90" t="s">
        <v>155</v>
      </c>
      <c r="C90" t="s">
        <v>167</v>
      </c>
      <c r="D90" t="s">
        <v>494</v>
      </c>
      <c r="E90">
        <f>VLOOKUP(A90,home!$A$2:$E$405,3,FALSE)</f>
        <v>1.32046332</v>
      </c>
      <c r="F90">
        <f>VLOOKUP(B90,home!$B$2:$E$405,3,FALSE)</f>
        <v>1.57</v>
      </c>
      <c r="G90">
        <f>VLOOKUP(C90,away!$B$2:$E$405,4,FALSE)</f>
        <v>0.57999999999999996</v>
      </c>
      <c r="H90">
        <f>VLOOKUP(A90,away!$A$2:$E$405,3,FALSE)</f>
        <v>1.0193050189999999</v>
      </c>
      <c r="I90">
        <f>VLOOKUP(C90,away!$B$2:$E$405,3,FALSE)</f>
        <v>0.82</v>
      </c>
      <c r="J90">
        <f>VLOOKUP(B90,home!$B$2:$E$405,4,FALSE)</f>
        <v>1.1299999999999999</v>
      </c>
      <c r="K90" s="3">
        <f t="shared" si="112"/>
        <v>1.2024138991919999</v>
      </c>
      <c r="L90" s="3">
        <f t="shared" si="113"/>
        <v>0.94448803060539976</v>
      </c>
      <c r="M90" s="5">
        <f t="shared" si="114"/>
        <v>0.11684559345924467</v>
      </c>
      <c r="N90" s="5">
        <f t="shared" si="115"/>
        <v>0.14049676563473362</v>
      </c>
      <c r="O90" s="5">
        <f t="shared" si="116"/>
        <v>0.11035926445124117</v>
      </c>
      <c r="P90" s="5">
        <f t="shared" si="117"/>
        <v>0.13269751348077796</v>
      </c>
      <c r="Q90" s="5">
        <f t="shared" si="118"/>
        <v>8.4467631895362341E-2</v>
      </c>
      <c r="R90" s="5">
        <f t="shared" si="119"/>
        <v>5.2116502170306625E-2</v>
      </c>
      <c r="S90" s="5">
        <f t="shared" si="120"/>
        <v>3.7674998180661133E-2</v>
      </c>
      <c r="T90" s="5">
        <f t="shared" si="121"/>
        <v>7.9778667298752631E-2</v>
      </c>
      <c r="U90" s="5">
        <f t="shared" si="122"/>
        <v>6.2665606586846723E-2</v>
      </c>
      <c r="V90" s="5">
        <f t="shared" si="123"/>
        <v>4.7540218875931749E-3</v>
      </c>
      <c r="W90" s="5">
        <f t="shared" si="124"/>
        <v>3.3855018207605725E-2</v>
      </c>
      <c r="X90" s="5">
        <f t="shared" si="125"/>
        <v>3.1975659473011481E-2</v>
      </c>
      <c r="Y90" s="5">
        <f t="shared" si="126"/>
        <v>1.5100313821486751E-2</v>
      </c>
      <c r="Z90" s="5">
        <f t="shared" si="127"/>
        <v>1.6407804165624991E-2</v>
      </c>
      <c r="AA90" s="5">
        <f t="shared" si="128"/>
        <v>1.9728971783967885E-2</v>
      </c>
      <c r="AB90" s="5">
        <f t="shared" si="129"/>
        <v>1.1861194944904887E-2</v>
      </c>
      <c r="AC90" s="5">
        <f t="shared" si="130"/>
        <v>3.3743617583279146E-4</v>
      </c>
      <c r="AD90" s="5">
        <f t="shared" si="131"/>
        <v>1.0176936112555842E-2</v>
      </c>
      <c r="AE90" s="5">
        <f t="shared" si="132"/>
        <v>9.6119943465448401E-3</v>
      </c>
      <c r="AF90" s="5">
        <f t="shared" si="133"/>
        <v>4.539206805279185E-3</v>
      </c>
      <c r="AG90" s="5">
        <f t="shared" si="134"/>
        <v>1.4290754986762558E-3</v>
      </c>
      <c r="AH90" s="5">
        <f t="shared" si="135"/>
        <v>3.8742436607375535E-3</v>
      </c>
      <c r="AI90" s="5">
        <f t="shared" si="136"/>
        <v>4.6584444265273294E-3</v>
      </c>
      <c r="AJ90" s="5">
        <f t="shared" si="137"/>
        <v>2.800689163534984E-3</v>
      </c>
      <c r="AK90" s="5">
        <f t="shared" si="138"/>
        <v>1.1225291925169602E-3</v>
      </c>
      <c r="AL90" s="5">
        <f t="shared" si="139"/>
        <v>1.5328585414594011E-5</v>
      </c>
      <c r="AM90" s="5">
        <f t="shared" si="140"/>
        <v>2.4473778865852255E-3</v>
      </c>
      <c r="AN90" s="5">
        <f t="shared" si="141"/>
        <v>2.3115191202480851E-3</v>
      </c>
      <c r="AO90" s="5">
        <f t="shared" si="142"/>
        <v>1.0916010707949198E-3</v>
      </c>
      <c r="AP90" s="5">
        <f t="shared" si="143"/>
        <v>3.4366804852061324E-4</v>
      </c>
      <c r="AQ90" s="5">
        <f t="shared" si="144"/>
        <v>8.1147589582308716E-5</v>
      </c>
      <c r="AR90" s="5">
        <f t="shared" si="145"/>
        <v>7.3183535304309369E-4</v>
      </c>
      <c r="AS90" s="5">
        <f t="shared" si="146"/>
        <v>8.7996900041910028E-4</v>
      </c>
      <c r="AT90" s="5">
        <f t="shared" si="147"/>
        <v>5.290434784810086E-4</v>
      </c>
      <c r="AU90" s="5">
        <f t="shared" si="148"/>
        <v>2.1204307726748281E-4</v>
      </c>
      <c r="AV90" s="5">
        <f t="shared" si="149"/>
        <v>6.374088583346616E-5</v>
      </c>
      <c r="AW90" s="5">
        <f t="shared" si="150"/>
        <v>4.8355961569911553E-7</v>
      </c>
      <c r="AX90" s="5">
        <f t="shared" si="151"/>
        <v>4.9046019790087035E-4</v>
      </c>
      <c r="AY90" s="5">
        <f t="shared" si="152"/>
        <v>4.6323378640572766E-4</v>
      </c>
      <c r="AZ90" s="5">
        <f t="shared" si="153"/>
        <v>2.1875938331611402E-4</v>
      </c>
      <c r="BA90" s="5">
        <f t="shared" si="154"/>
        <v>6.8871873041562788E-5</v>
      </c>
      <c r="BB90" s="5">
        <f t="shared" si="155"/>
        <v>1.6262164933282683E-5</v>
      </c>
      <c r="BC90" s="5">
        <f t="shared" si="156"/>
        <v>3.0718840262432726E-6</v>
      </c>
      <c r="BD90" s="5">
        <f t="shared" si="157"/>
        <v>1.1520162188717978E-4</v>
      </c>
      <c r="BE90" s="5">
        <f t="shared" si="158"/>
        <v>1.385200313666063E-4</v>
      </c>
      <c r="BF90" s="5">
        <f t="shared" si="159"/>
        <v>8.3279205515859634E-5</v>
      </c>
      <c r="BG90" s="5">
        <f t="shared" si="160"/>
        <v>3.3378691408645558E-5</v>
      </c>
      <c r="BH90" s="5">
        <f t="shared" si="161"/>
        <v>1.0033750621649008E-5</v>
      </c>
      <c r="BI90" s="5">
        <f t="shared" si="162"/>
        <v>2.4129442416994244E-6</v>
      </c>
      <c r="BJ90" s="8">
        <f t="shared" si="163"/>
        <v>0.4189672420993637</v>
      </c>
      <c r="BK90" s="8">
        <f t="shared" si="164"/>
        <v>0.29278812555593003</v>
      </c>
      <c r="BL90" s="8">
        <f t="shared" si="165"/>
        <v>0.27198690442066986</v>
      </c>
      <c r="BM90" s="8">
        <f t="shared" si="166"/>
        <v>0.36270405492313218</v>
      </c>
      <c r="BN90" s="8">
        <f t="shared" si="167"/>
        <v>0.63698327109166641</v>
      </c>
    </row>
    <row r="91" spans="1:66" x14ac:dyDescent="0.25">
      <c r="A91" t="s">
        <v>154</v>
      </c>
      <c r="B91" t="s">
        <v>157</v>
      </c>
      <c r="C91" t="s">
        <v>163</v>
      </c>
      <c r="D91" t="s">
        <v>494</v>
      </c>
      <c r="E91">
        <f>VLOOKUP(A91,home!$A$2:$E$405,3,FALSE)</f>
        <v>1.32046332</v>
      </c>
      <c r="F91">
        <f>VLOOKUP(B91,home!$B$2:$E$405,3,FALSE)</f>
        <v>1.34</v>
      </c>
      <c r="G91">
        <f>VLOOKUP(C91,away!$B$2:$E$405,4,FALSE)</f>
        <v>0.99</v>
      </c>
      <c r="H91">
        <f>VLOOKUP(A91,away!$A$2:$E$405,3,FALSE)</f>
        <v>1.0193050189999999</v>
      </c>
      <c r="I91">
        <f>VLOOKUP(C91,away!$B$2:$E$405,3,FALSE)</f>
        <v>0.93</v>
      </c>
      <c r="J91">
        <f>VLOOKUP(B91,home!$B$2:$E$405,4,FALSE)</f>
        <v>0.68</v>
      </c>
      <c r="K91" s="3">
        <f t="shared" si="112"/>
        <v>1.751726640312</v>
      </c>
      <c r="L91" s="3">
        <f t="shared" si="113"/>
        <v>0.64460849401560005</v>
      </c>
      <c r="M91" s="5">
        <f t="shared" si="114"/>
        <v>9.1051032374540541E-2</v>
      </c>
      <c r="N91" s="5">
        <f t="shared" si="115"/>
        <v>0.15949651903839304</v>
      </c>
      <c r="O91" s="5">
        <f t="shared" si="116"/>
        <v>5.8692268857518222E-2</v>
      </c>
      <c r="P91" s="5">
        <f t="shared" si="117"/>
        <v>0.10281281093806902</v>
      </c>
      <c r="Q91" s="5">
        <f t="shared" si="118"/>
        <v>0.13969715071829161</v>
      </c>
      <c r="R91" s="5">
        <f t="shared" si="119"/>
        <v>1.8916767519301759E-2</v>
      </c>
      <c r="S91" s="5">
        <f t="shared" si="120"/>
        <v>2.902348775548539E-2</v>
      </c>
      <c r="T91" s="5">
        <f t="shared" si="121"/>
        <v>9.0049969942788244E-2</v>
      </c>
      <c r="U91" s="5">
        <f t="shared" si="122"/>
        <v>3.3137005612149641E-2</v>
      </c>
      <c r="V91" s="5">
        <f t="shared" si="123"/>
        <v>3.6414089031514942E-3</v>
      </c>
      <c r="W91" s="5">
        <f t="shared" si="124"/>
        <v>8.1570406829637357E-2</v>
      </c>
      <c r="X91" s="5">
        <f t="shared" si="125"/>
        <v>5.2580977102692356E-2</v>
      </c>
      <c r="Y91" s="5">
        <f t="shared" si="126"/>
        <v>1.6947072232017631E-2</v>
      </c>
      <c r="Z91" s="5">
        <f t="shared" si="127"/>
        <v>4.0646363407534428E-3</v>
      </c>
      <c r="AA91" s="5">
        <f t="shared" si="128"/>
        <v>7.1201317612780901E-3</v>
      </c>
      <c r="AB91" s="5">
        <f t="shared" si="129"/>
        <v>6.2362622443812169E-3</v>
      </c>
      <c r="AC91" s="5">
        <f t="shared" si="130"/>
        <v>2.569873971663775E-4</v>
      </c>
      <c r="AD91" s="5">
        <f t="shared" si="131"/>
        <v>3.5722263676140939E-2</v>
      </c>
      <c r="AE91" s="5">
        <f t="shared" si="132"/>
        <v>2.3026874591105383E-2</v>
      </c>
      <c r="AF91" s="5">
        <f t="shared" si="133"/>
        <v>7.4216594760292626E-3</v>
      </c>
      <c r="AG91" s="5">
        <f t="shared" si="134"/>
        <v>1.5946882459799438E-3</v>
      </c>
      <c r="AH91" s="5">
        <f t="shared" si="135"/>
        <v>6.5502477758353883E-4</v>
      </c>
      <c r="AI91" s="5">
        <f t="shared" si="136"/>
        <v>1.1474243529575275E-3</v>
      </c>
      <c r="AJ91" s="5">
        <f t="shared" si="137"/>
        <v>1.0049869034092303E-3</v>
      </c>
      <c r="AK91" s="5">
        <f t="shared" si="138"/>
        <v>5.8682077728887047E-4</v>
      </c>
      <c r="AL91" s="5">
        <f t="shared" si="139"/>
        <v>1.1607379285782224E-5</v>
      </c>
      <c r="AM91" s="5">
        <f t="shared" si="140"/>
        <v>1.2515128186749144E-2</v>
      </c>
      <c r="AN91" s="5">
        <f t="shared" si="141"/>
        <v>8.0673579328725525E-3</v>
      </c>
      <c r="AO91" s="5">
        <f t="shared" si="142"/>
        <v>2.60014372389689E-3</v>
      </c>
      <c r="AP91" s="5">
        <f t="shared" si="143"/>
        <v>5.5869157669509635E-4</v>
      </c>
      <c r="AQ91" s="5">
        <f t="shared" si="144"/>
        <v>9.0034333968156758E-5</v>
      </c>
      <c r="AR91" s="5">
        <f t="shared" si="145"/>
        <v>8.4446907084205678E-5</v>
      </c>
      <c r="AS91" s="5">
        <f t="shared" si="146"/>
        <v>1.4792789683135525E-4</v>
      </c>
      <c r="AT91" s="5">
        <f t="shared" si="147"/>
        <v>1.2956461886240507E-4</v>
      </c>
      <c r="AU91" s="5">
        <f t="shared" si="148"/>
        <v>7.5653931501048539E-5</v>
      </c>
      <c r="AV91" s="5">
        <f t="shared" si="149"/>
        <v>3.3131251813681504E-5</v>
      </c>
      <c r="AW91" s="5">
        <f t="shared" si="150"/>
        <v>3.6407766211277593E-7</v>
      </c>
      <c r="AX91" s="5">
        <f t="shared" si="151"/>
        <v>3.653847241941348E-3</v>
      </c>
      <c r="AY91" s="5">
        <f t="shared" si="152"/>
        <v>2.3553009679908661E-3</v>
      </c>
      <c r="AZ91" s="5">
        <f t="shared" si="153"/>
        <v>7.5912350496503854E-4</v>
      </c>
      <c r="BA91" s="5">
        <f t="shared" si="154"/>
        <v>1.6311248643578584E-4</v>
      </c>
      <c r="BB91" s="5">
        <f t="shared" si="155"/>
        <v>2.6285923559127968E-5</v>
      </c>
      <c r="BC91" s="5">
        <f t="shared" si="156"/>
        <v>3.3888259198517329E-6</v>
      </c>
      <c r="BD91" s="5">
        <f t="shared" si="157"/>
        <v>9.0725322666375209E-6</v>
      </c>
      <c r="BE91" s="5">
        <f t="shared" si="158"/>
        <v>1.5892596466559158E-5</v>
      </c>
      <c r="BF91" s="5">
        <f t="shared" si="159"/>
        <v>1.391974230710002E-5</v>
      </c>
      <c r="BG91" s="5">
        <f t="shared" si="160"/>
        <v>8.1278611418750427E-6</v>
      </c>
      <c r="BH91" s="5">
        <f t="shared" si="161"/>
        <v>3.5594477227448082E-6</v>
      </c>
      <c r="BI91" s="5">
        <f t="shared" si="162"/>
        <v>1.2470358801459916E-6</v>
      </c>
      <c r="BJ91" s="8">
        <f t="shared" si="163"/>
        <v>0.63889999655806962</v>
      </c>
      <c r="BK91" s="8">
        <f t="shared" si="164"/>
        <v>0.22915263571568945</v>
      </c>
      <c r="BL91" s="8">
        <f t="shared" si="165"/>
        <v>0.12801923662774581</v>
      </c>
      <c r="BM91" s="8">
        <f t="shared" si="166"/>
        <v>0.42711501890581549</v>
      </c>
      <c r="BN91" s="8">
        <f t="shared" si="167"/>
        <v>0.57066654944611417</v>
      </c>
    </row>
    <row r="92" spans="1:66" x14ac:dyDescent="0.25">
      <c r="A92" t="s">
        <v>154</v>
      </c>
      <c r="B92" t="s">
        <v>159</v>
      </c>
      <c r="C92" t="s">
        <v>156</v>
      </c>
      <c r="D92" t="s">
        <v>494</v>
      </c>
      <c r="E92">
        <f>VLOOKUP(A92,home!$A$2:$E$405,3,FALSE)</f>
        <v>1.32046332</v>
      </c>
      <c r="F92">
        <f>VLOOKUP(B92,home!$B$2:$E$405,3,FALSE)</f>
        <v>0.64</v>
      </c>
      <c r="G92">
        <f>VLOOKUP(C92,away!$B$2:$E$405,4,FALSE)</f>
        <v>0.76</v>
      </c>
      <c r="H92">
        <f>VLOOKUP(A92,away!$A$2:$E$405,3,FALSE)</f>
        <v>1.0193050189999999</v>
      </c>
      <c r="I92">
        <f>VLOOKUP(C92,away!$B$2:$E$405,3,FALSE)</f>
        <v>0.6</v>
      </c>
      <c r="J92">
        <f>VLOOKUP(B92,home!$B$2:$E$405,4,FALSE)</f>
        <v>0.91</v>
      </c>
      <c r="K92" s="3">
        <f t="shared" si="112"/>
        <v>0.64227335884799996</v>
      </c>
      <c r="L92" s="3">
        <f t="shared" si="113"/>
        <v>0.55654054037399991</v>
      </c>
      <c r="M92" s="5">
        <f t="shared" si="114"/>
        <v>0.30155167055035759</v>
      </c>
      <c r="N92" s="5">
        <f t="shared" si="115"/>
        <v>0.19367860431060366</v>
      </c>
      <c r="O92" s="5">
        <f t="shared" si="116"/>
        <v>0.1678257296787784</v>
      </c>
      <c r="P92" s="5">
        <f t="shared" si="117"/>
        <v>0.10778999510190548</v>
      </c>
      <c r="Q92" s="5">
        <f t="shared" si="118"/>
        <v>6.2197303863782069E-2</v>
      </c>
      <c r="R92" s="5">
        <f t="shared" si="119"/>
        <v>4.6700911142044083E-2</v>
      </c>
      <c r="S92" s="5">
        <f t="shared" si="120"/>
        <v>9.6324147557064737E-3</v>
      </c>
      <c r="T92" s="5">
        <f t="shared" si="121"/>
        <v>3.4615321102155143E-2</v>
      </c>
      <c r="U92" s="5">
        <f t="shared" si="122"/>
        <v>2.9994751060462638E-2</v>
      </c>
      <c r="V92" s="5">
        <f t="shared" si="123"/>
        <v>3.8256864991446742E-4</v>
      </c>
      <c r="W92" s="5">
        <f t="shared" si="124"/>
        <v>1.3315890421293667E-2</v>
      </c>
      <c r="X92" s="5">
        <f t="shared" si="125"/>
        <v>7.4108328506277471E-3</v>
      </c>
      <c r="Y92" s="5">
        <f t="shared" si="126"/>
        <v>2.0622144596548781E-3</v>
      </c>
      <c r="Z92" s="5">
        <f t="shared" si="127"/>
        <v>8.6636501076504564E-3</v>
      </c>
      <c r="AA92" s="5">
        <f t="shared" si="128"/>
        <v>5.5644316545244944E-3</v>
      </c>
      <c r="AB92" s="5">
        <f t="shared" si="129"/>
        <v>1.7869431044157903E-3</v>
      </c>
      <c r="AC92" s="5">
        <f t="shared" si="130"/>
        <v>8.5468505333517638E-6</v>
      </c>
      <c r="AD92" s="5">
        <f t="shared" si="131"/>
        <v>2.1381104167340478E-3</v>
      </c>
      <c r="AE92" s="5">
        <f t="shared" si="132"/>
        <v>1.1899451267084451E-3</v>
      </c>
      <c r="AF92" s="5">
        <f t="shared" si="133"/>
        <v>3.3112635191686289E-4</v>
      </c>
      <c r="AG92" s="5">
        <f t="shared" si="134"/>
        <v>6.1428412942627381E-5</v>
      </c>
      <c r="AH92" s="5">
        <f t="shared" si="135"/>
        <v>1.2054181281307618E-3</v>
      </c>
      <c r="AI92" s="5">
        <f t="shared" si="136"/>
        <v>7.7420794997081323E-4</v>
      </c>
      <c r="AJ92" s="5">
        <f t="shared" si="137"/>
        <v>2.4862657023728925E-4</v>
      </c>
      <c r="AK92" s="5">
        <f t="shared" si="138"/>
        <v>5.3228740788387324E-5</v>
      </c>
      <c r="AL92" s="5">
        <f t="shared" si="139"/>
        <v>1.2220326625222379E-7</v>
      </c>
      <c r="AM92" s="5">
        <f t="shared" si="140"/>
        <v>2.7465027178873495E-4</v>
      </c>
      <c r="AN92" s="5">
        <f t="shared" si="141"/>
        <v>1.528540106751685E-4</v>
      </c>
      <c r="AO92" s="5">
        <f t="shared" si="142"/>
        <v>4.2534726849745705E-5</v>
      </c>
      <c r="AP92" s="5">
        <f t="shared" si="143"/>
        <v>7.890766621872653E-6</v>
      </c>
      <c r="AQ92" s="5">
        <f t="shared" si="144"/>
        <v>1.0978828799255321E-6</v>
      </c>
      <c r="AR92" s="5">
        <f t="shared" si="145"/>
        <v>1.3417281128130193E-4</v>
      </c>
      <c r="AS92" s="5">
        <f t="shared" si="146"/>
        <v>8.6175622167720617E-5</v>
      </c>
      <c r="AT92" s="5">
        <f t="shared" si="147"/>
        <v>2.7674153150239038E-5</v>
      </c>
      <c r="AU92" s="5">
        <f t="shared" si="148"/>
        <v>5.9247904323593305E-6</v>
      </c>
      <c r="AV92" s="5">
        <f t="shared" si="149"/>
        <v>9.5133376286548003E-7</v>
      </c>
      <c r="AW92" s="5">
        <f t="shared" si="150"/>
        <v>1.21338054296185E-9</v>
      </c>
      <c r="AX92" s="5">
        <f t="shared" si="151"/>
        <v>2.9400092095044457E-5</v>
      </c>
      <c r="AY92" s="5">
        <f t="shared" si="152"/>
        <v>1.6362343141621407E-5</v>
      </c>
      <c r="AZ92" s="5">
        <f t="shared" si="153"/>
        <v>4.5531536469113944E-6</v>
      </c>
      <c r="BA92" s="5">
        <f t="shared" si="154"/>
        <v>8.4467153035263866E-7</v>
      </c>
      <c r="BB92" s="5">
        <f t="shared" si="155"/>
        <v>1.1752348748524775E-7</v>
      </c>
      <c r="BC92" s="5">
        <f t="shared" si="156"/>
        <v>1.3081317046335359E-8</v>
      </c>
      <c r="BD92" s="5">
        <f t="shared" si="157"/>
        <v>1.2445434815665753E-5</v>
      </c>
      <c r="BE92" s="5">
        <f t="shared" si="158"/>
        <v>7.9933712213814809E-6</v>
      </c>
      <c r="BF92" s="5">
        <f t="shared" si="159"/>
        <v>2.5669646914378119E-6</v>
      </c>
      <c r="BG92" s="5">
        <f t="shared" si="160"/>
        <v>5.4956434480466122E-7</v>
      </c>
      <c r="BH92" s="5">
        <f t="shared" si="161"/>
        <v>8.8242634410197516E-8</v>
      </c>
      <c r="BI92" s="5">
        <f t="shared" si="162"/>
        <v>1.1335178639246738E-8</v>
      </c>
      <c r="BJ92" s="8">
        <f t="shared" si="163"/>
        <v>0.31753109584045308</v>
      </c>
      <c r="BK92" s="8">
        <f t="shared" si="164"/>
        <v>0.41938168045482521</v>
      </c>
      <c r="BL92" s="8">
        <f t="shared" si="165"/>
        <v>0.25443280165303345</v>
      </c>
      <c r="BM92" s="8">
        <f t="shared" si="166"/>
        <v>0.12024865227872986</v>
      </c>
      <c r="BN92" s="8">
        <f t="shared" si="167"/>
        <v>0.87974421464747132</v>
      </c>
    </row>
    <row r="93" spans="1:66" x14ac:dyDescent="0.25">
      <c r="A93" t="s">
        <v>154</v>
      </c>
      <c r="B93" t="s">
        <v>161</v>
      </c>
      <c r="C93" t="s">
        <v>164</v>
      </c>
      <c r="D93" t="s">
        <v>494</v>
      </c>
      <c r="E93">
        <f>VLOOKUP(A93,home!$A$2:$E$405,3,FALSE)</f>
        <v>1.32046332</v>
      </c>
      <c r="F93">
        <f>VLOOKUP(B93,home!$B$2:$E$405,3,FALSE)</f>
        <v>0.41</v>
      </c>
      <c r="G93">
        <f>VLOOKUP(C93,away!$B$2:$E$405,4,FALSE)</f>
        <v>1.1100000000000001</v>
      </c>
      <c r="H93">
        <f>VLOOKUP(A93,away!$A$2:$E$405,3,FALSE)</f>
        <v>1.0193050189999999</v>
      </c>
      <c r="I93">
        <f>VLOOKUP(C93,away!$B$2:$E$405,3,FALSE)</f>
        <v>0.47</v>
      </c>
      <c r="J93">
        <f>VLOOKUP(B93,home!$B$2:$E$405,4,FALSE)</f>
        <v>0.45</v>
      </c>
      <c r="K93" s="3">
        <f t="shared" si="112"/>
        <v>0.600942856932</v>
      </c>
      <c r="L93" s="3">
        <f t="shared" si="113"/>
        <v>0.21558301151849996</v>
      </c>
      <c r="M93" s="5">
        <f t="shared" si="114"/>
        <v>0.4419644330077257</v>
      </c>
      <c r="N93" s="5">
        <f t="shared" si="115"/>
        <v>0.26559536903399417</v>
      </c>
      <c r="O93" s="5">
        <f t="shared" si="116"/>
        <v>9.5280023451871809E-2</v>
      </c>
      <c r="P93" s="5">
        <f t="shared" si="117"/>
        <v>5.7257849501715807E-2</v>
      </c>
      <c r="Q93" s="5">
        <f t="shared" si="118"/>
        <v>7.9803819927598649E-2</v>
      </c>
      <c r="R93" s="5">
        <f t="shared" si="119"/>
        <v>1.0270377196653913E-2</v>
      </c>
      <c r="S93" s="5">
        <f t="shared" si="120"/>
        <v>1.8544825582739984E-3</v>
      </c>
      <c r="T93" s="5">
        <f t="shared" si="121"/>
        <v>1.7204347830671794E-2</v>
      </c>
      <c r="U93" s="5">
        <f t="shared" si="122"/>
        <v>6.1719098143264671E-3</v>
      </c>
      <c r="V93" s="5">
        <f t="shared" si="123"/>
        <v>2.6694878917591639E-5</v>
      </c>
      <c r="W93" s="5">
        <f t="shared" si="124"/>
        <v>1.5985845180459337E-2</v>
      </c>
      <c r="X93" s="5">
        <f t="shared" si="125"/>
        <v>3.4462766456719216E-3</v>
      </c>
      <c r="Y93" s="5">
        <f t="shared" si="126"/>
        <v>3.714793488999136E-4</v>
      </c>
      <c r="Z93" s="5">
        <f t="shared" si="127"/>
        <v>7.3803961516185972E-4</v>
      </c>
      <c r="AA93" s="5">
        <f t="shared" si="128"/>
        <v>4.4351963486436179E-4</v>
      </c>
      <c r="AB93" s="5">
        <f t="shared" si="129"/>
        <v>1.3326497824041352E-4</v>
      </c>
      <c r="AC93" s="5">
        <f t="shared" si="130"/>
        <v>2.1615022123048168E-7</v>
      </c>
      <c r="AD93" s="5">
        <f t="shared" si="131"/>
        <v>2.4016448683044692E-3</v>
      </c>
      <c r="AE93" s="5">
        <f t="shared" si="132"/>
        <v>5.1775383330702866E-4</v>
      </c>
      <c r="AF93" s="5">
        <f t="shared" si="133"/>
        <v>5.5809465304788325E-5</v>
      </c>
      <c r="AG93" s="5">
        <f t="shared" si="134"/>
        <v>4.0105242005478335E-6</v>
      </c>
      <c r="AH93" s="5">
        <f t="shared" si="135"/>
        <v>3.9777200714137133E-5</v>
      </c>
      <c r="AI93" s="5">
        <f t="shared" si="136"/>
        <v>2.3903824637911157E-5</v>
      </c>
      <c r="AJ93" s="5">
        <f t="shared" si="137"/>
        <v>7.1824163347539298E-6</v>
      </c>
      <c r="AK93" s="5">
        <f t="shared" si="138"/>
        <v>1.4387405972940304E-6</v>
      </c>
      <c r="AL93" s="5">
        <f t="shared" si="139"/>
        <v>1.1201169969947481E-9</v>
      </c>
      <c r="AM93" s="5">
        <f t="shared" si="140"/>
        <v>2.8865026569899302E-4</v>
      </c>
      <c r="AN93" s="5">
        <f t="shared" si="141"/>
        <v>6.2228093555004077E-5</v>
      </c>
      <c r="AO93" s="5">
        <f t="shared" si="142"/>
        <v>6.7076599048213674E-6</v>
      </c>
      <c r="AP93" s="5">
        <f t="shared" si="143"/>
        <v>4.8201917417442822E-7</v>
      </c>
      <c r="AQ93" s="5">
        <f t="shared" si="144"/>
        <v>2.5978786294545905E-8</v>
      </c>
      <c r="AR93" s="5">
        <f t="shared" si="145"/>
        <v>1.7150577439459025E-6</v>
      </c>
      <c r="AS93" s="5">
        <f t="shared" si="146"/>
        <v>1.030651700450201E-6</v>
      </c>
      <c r="AT93" s="5">
        <f t="shared" si="147"/>
        <v>3.0968138868518386E-7</v>
      </c>
      <c r="AU93" s="5">
        <f t="shared" si="148"/>
        <v>6.2033606151714505E-8</v>
      </c>
      <c r="AV93" s="5">
        <f t="shared" si="149"/>
        <v>9.3196631266514518E-9</v>
      </c>
      <c r="AW93" s="5">
        <f t="shared" si="150"/>
        <v>4.0309610186009116E-12</v>
      </c>
      <c r="AX93" s="5">
        <f t="shared" si="151"/>
        <v>2.8910385887222285E-5</v>
      </c>
      <c r="AY93" s="5">
        <f t="shared" si="152"/>
        <v>6.2325880537293191E-6</v>
      </c>
      <c r="AZ93" s="5">
        <f t="shared" si="153"/>
        <v>6.7182005108859643E-7</v>
      </c>
      <c r="BA93" s="5">
        <f t="shared" si="154"/>
        <v>4.8277663270730688E-8</v>
      </c>
      <c r="BB93" s="5">
        <f t="shared" si="155"/>
        <v>2.6019610092450498E-9</v>
      </c>
      <c r="BC93" s="5">
        <f t="shared" si="156"/>
        <v>1.121877180453527E-10</v>
      </c>
      <c r="BD93" s="5">
        <f t="shared" si="157"/>
        <v>6.1622885561330271E-8</v>
      </c>
      <c r="BE93" s="5">
        <f t="shared" si="158"/>
        <v>3.7031832901619505E-8</v>
      </c>
      <c r="BF93" s="5">
        <f t="shared" si="159"/>
        <v>1.1127007730663829E-8</v>
      </c>
      <c r="BG93" s="5">
        <f t="shared" si="160"/>
        <v>2.2288986049231908E-9</v>
      </c>
      <c r="BH93" s="5">
        <f t="shared" si="161"/>
        <v>3.3486017386357282E-10</v>
      </c>
      <c r="BI93" s="5">
        <f t="shared" si="162"/>
        <v>4.0246365910864348E-11</v>
      </c>
      <c r="BJ93" s="8">
        <f t="shared" si="163"/>
        <v>0.38578031646133604</v>
      </c>
      <c r="BK93" s="8">
        <f t="shared" si="164"/>
        <v>0.50110990980502512</v>
      </c>
      <c r="BL93" s="8">
        <f t="shared" si="165"/>
        <v>0.11237463638807475</v>
      </c>
      <c r="BM93" s="8">
        <f t="shared" si="166"/>
        <v>4.9824797566014815E-2</v>
      </c>
      <c r="BN93" s="8">
        <f t="shared" si="167"/>
        <v>0.95017187211956011</v>
      </c>
    </row>
    <row r="94" spans="1:66" x14ac:dyDescent="0.25">
      <c r="A94" t="s">
        <v>154</v>
      </c>
      <c r="B94" t="s">
        <v>165</v>
      </c>
      <c r="C94" t="s">
        <v>160</v>
      </c>
      <c r="D94" t="s">
        <v>494</v>
      </c>
      <c r="E94">
        <f>VLOOKUP(A94,home!$A$2:$E$405,3,FALSE)</f>
        <v>1.32046332</v>
      </c>
      <c r="F94">
        <f>VLOOKUP(B94,home!$B$2:$E$405,3,FALSE)</f>
        <v>0.81</v>
      </c>
      <c r="G94">
        <f>VLOOKUP(C94,away!$B$2:$E$405,4,FALSE)</f>
        <v>1.1100000000000001</v>
      </c>
      <c r="H94">
        <f>VLOOKUP(A94,away!$A$2:$E$405,3,FALSE)</f>
        <v>1.0193050189999999</v>
      </c>
      <c r="I94">
        <f>VLOOKUP(C94,away!$B$2:$E$405,3,FALSE)</f>
        <v>0.82</v>
      </c>
      <c r="J94">
        <f>VLOOKUP(B94,home!$B$2:$E$405,4,FALSE)</f>
        <v>1.54</v>
      </c>
      <c r="K94" s="3">
        <f t="shared" si="112"/>
        <v>1.1872285710120003</v>
      </c>
      <c r="L94" s="3">
        <f t="shared" si="113"/>
        <v>1.2871783779931998</v>
      </c>
      <c r="M94" s="5">
        <f t="shared" si="114"/>
        <v>8.4212918005794918E-2</v>
      </c>
      <c r="N94" s="5">
        <f t="shared" si="115"/>
        <v>9.9979982304770648E-2</v>
      </c>
      <c r="O94" s="5">
        <f t="shared" si="116"/>
        <v>0.10839704720477343</v>
      </c>
      <c r="P94" s="5">
        <f t="shared" si="117"/>
        <v>0.12869207145484349</v>
      </c>
      <c r="Q94" s="5">
        <f t="shared" si="118"/>
        <v>5.9349545760748967E-2</v>
      </c>
      <c r="R94" s="5">
        <f t="shared" si="119"/>
        <v>6.9763167700146303E-2</v>
      </c>
      <c r="S94" s="5">
        <f t="shared" si="120"/>
        <v>4.9165999847549817E-2</v>
      </c>
      <c r="T94" s="5">
        <f t="shared" si="121"/>
        <v>7.6393452046954052E-2</v>
      </c>
      <c r="U94" s="5">
        <f t="shared" si="122"/>
        <v>8.2824825897915233E-2</v>
      </c>
      <c r="V94" s="5">
        <f t="shared" si="123"/>
        <v>8.3482499087667167E-3</v>
      </c>
      <c r="W94" s="5">
        <f t="shared" si="124"/>
        <v>2.3487158801248444E-2</v>
      </c>
      <c r="X94" s="5">
        <f t="shared" si="125"/>
        <v>3.0232162969459676E-2</v>
      </c>
      <c r="Y94" s="5">
        <f t="shared" si="126"/>
        <v>1.9457093247127598E-2</v>
      </c>
      <c r="Z94" s="5">
        <f t="shared" si="127"/>
        <v>2.9932547014647308E-2</v>
      </c>
      <c r="AA94" s="5">
        <f t="shared" si="128"/>
        <v>3.5536775018949238E-2</v>
      </c>
      <c r="AB94" s="5">
        <f t="shared" si="129"/>
        <v>2.109513731206103E-2</v>
      </c>
      <c r="AC94" s="5">
        <f t="shared" si="130"/>
        <v>7.973491472739137E-4</v>
      </c>
      <c r="AD94" s="5">
        <f t="shared" si="131"/>
        <v>6.9711564951845289E-3</v>
      </c>
      <c r="AE94" s="5">
        <f t="shared" si="132"/>
        <v>8.9731219102083815E-3</v>
      </c>
      <c r="AF94" s="5">
        <f t="shared" si="133"/>
        <v>5.7750042529586352E-3</v>
      </c>
      <c r="AG94" s="5">
        <f t="shared" si="134"/>
        <v>2.4778202024090426E-3</v>
      </c>
      <c r="AH94" s="5">
        <f t="shared" si="135"/>
        <v>9.6321318288797326E-3</v>
      </c>
      <c r="AI94" s="5">
        <f t="shared" si="136"/>
        <v>1.1435542107000089E-2</v>
      </c>
      <c r="AJ94" s="5">
        <f t="shared" si="137"/>
        <v>6.7883011572206385E-3</v>
      </c>
      <c r="AK94" s="5">
        <f t="shared" si="138"/>
        <v>2.686421694162056E-3</v>
      </c>
      <c r="AL94" s="5">
        <f t="shared" si="139"/>
        <v>4.8739559614059149E-5</v>
      </c>
      <c r="AM94" s="5">
        <f t="shared" si="140"/>
        <v>1.6552712328157906E-3</v>
      </c>
      <c r="AN94" s="5">
        <f t="shared" si="141"/>
        <v>2.1306293405946334E-3</v>
      </c>
      <c r="AO94" s="5">
        <f t="shared" si="142"/>
        <v>1.3712500093656611E-3</v>
      </c>
      <c r="AP94" s="5">
        <f t="shared" si="143"/>
        <v>5.8834778762615063E-4</v>
      </c>
      <c r="AQ94" s="5">
        <f t="shared" si="144"/>
        <v>1.8932713774312912E-4</v>
      </c>
      <c r="AR94" s="5">
        <f t="shared" si="145"/>
        <v>2.4796543648228147E-3</v>
      </c>
      <c r="AS94" s="5">
        <f t="shared" si="146"/>
        <v>2.9439165081522594E-3</v>
      </c>
      <c r="AT94" s="5">
        <f t="shared" si="147"/>
        <v>1.7475508945761224E-3</v>
      </c>
      <c r="AU94" s="5">
        <f t="shared" si="148"/>
        <v>6.9158078377945097E-4</v>
      </c>
      <c r="AV94" s="5">
        <f t="shared" si="149"/>
        <v>2.0526611641645919E-4</v>
      </c>
      <c r="AW94" s="5">
        <f t="shared" si="150"/>
        <v>2.0689603860546536E-6</v>
      </c>
      <c r="AX94" s="5">
        <f t="shared" si="151"/>
        <v>3.2753088339552706E-4</v>
      </c>
      <c r="AY94" s="5">
        <f t="shared" si="152"/>
        <v>4.2159067123173437E-4</v>
      </c>
      <c r="AZ94" s="5">
        <f t="shared" si="153"/>
        <v>2.713311981865642E-4</v>
      </c>
      <c r="BA94" s="5">
        <f t="shared" si="154"/>
        <v>1.1641721719357773E-4</v>
      </c>
      <c r="BB94" s="5">
        <f t="shared" si="155"/>
        <v>3.746243119942787E-5</v>
      </c>
      <c r="BC94" s="5">
        <f t="shared" si="156"/>
        <v>9.6441662853922698E-6</v>
      </c>
      <c r="BD94" s="5">
        <f t="shared" si="157"/>
        <v>5.3195958054939787E-4</v>
      </c>
      <c r="BE94" s="5">
        <f t="shared" si="158"/>
        <v>6.3155761265180476E-4</v>
      </c>
      <c r="BF94" s="5">
        <f t="shared" si="159"/>
        <v>3.7490162099017629E-4</v>
      </c>
      <c r="BG94" s="5">
        <f t="shared" si="160"/>
        <v>1.4836463858608319E-4</v>
      </c>
      <c r="BH94" s="5">
        <f t="shared" si="161"/>
        <v>4.4035684464316857E-5</v>
      </c>
      <c r="BI94" s="5">
        <f t="shared" si="162"/>
        <v>1.045608454802125E-5</v>
      </c>
      <c r="BJ94" s="8">
        <f t="shared" si="163"/>
        <v>0.34021530006670764</v>
      </c>
      <c r="BK94" s="8">
        <f t="shared" si="164"/>
        <v>0.2716869185950746</v>
      </c>
      <c r="BL94" s="8">
        <f t="shared" si="165"/>
        <v>0.35796859381064472</v>
      </c>
      <c r="BM94" s="8">
        <f t="shared" si="166"/>
        <v>0.44898910534515085</v>
      </c>
      <c r="BN94" s="8">
        <f t="shared" si="167"/>
        <v>0.55039473243107773</v>
      </c>
    </row>
    <row r="95" spans="1:66" x14ac:dyDescent="0.25">
      <c r="A95" t="s">
        <v>154</v>
      </c>
      <c r="B95" t="s">
        <v>169</v>
      </c>
      <c r="C95" t="s">
        <v>172</v>
      </c>
      <c r="D95" t="s">
        <v>494</v>
      </c>
      <c r="E95">
        <f>VLOOKUP(A95,home!$A$2:$E$405,3,FALSE)</f>
        <v>1.32046332</v>
      </c>
      <c r="F95">
        <f>VLOOKUP(B95,home!$B$2:$E$405,3,FALSE)</f>
        <v>0.82</v>
      </c>
      <c r="G95">
        <f>VLOOKUP(C95,away!$B$2:$E$405,4,FALSE)</f>
        <v>1.3</v>
      </c>
      <c r="H95">
        <f>VLOOKUP(A95,away!$A$2:$E$405,3,FALSE)</f>
        <v>1.0193050189999999</v>
      </c>
      <c r="I95">
        <f>VLOOKUP(C95,away!$B$2:$E$405,3,FALSE)</f>
        <v>0.6</v>
      </c>
      <c r="J95">
        <f>VLOOKUP(B95,home!$B$2:$E$405,4,FALSE)</f>
        <v>1.21</v>
      </c>
      <c r="K95" s="3">
        <f t="shared" si="112"/>
        <v>1.4076138991199998</v>
      </c>
      <c r="L95" s="3">
        <f t="shared" si="113"/>
        <v>0.74001544379399986</v>
      </c>
      <c r="M95" s="5">
        <f t="shared" si="114"/>
        <v>0.11676062934769652</v>
      </c>
      <c r="N95" s="5">
        <f t="shared" si="115"/>
        <v>0.16435388473981619</v>
      </c>
      <c r="O95" s="5">
        <f t="shared" si="116"/>
        <v>8.6404668944402366E-2</v>
      </c>
      <c r="P95" s="5">
        <f t="shared" si="117"/>
        <v>0.12162441295500298</v>
      </c>
      <c r="Q95" s="5">
        <f t="shared" si="118"/>
        <v>0.11567340626706585</v>
      </c>
      <c r="R95" s="5">
        <f t="shared" si="119"/>
        <v>3.197039471738277E-2</v>
      </c>
      <c r="S95" s="5">
        <f t="shared" si="120"/>
        <v>3.1672700612547969E-2</v>
      </c>
      <c r="T95" s="5">
        <f t="shared" si="121"/>
        <v>8.5600107073886378E-2</v>
      </c>
      <c r="U95" s="5">
        <f t="shared" si="122"/>
        <v>4.5001971964540616E-2</v>
      </c>
      <c r="V95" s="5">
        <f t="shared" si="123"/>
        <v>3.6657843774733799E-3</v>
      </c>
      <c r="W95" s="5">
        <f t="shared" si="124"/>
        <v>5.4274498140025482E-2</v>
      </c>
      <c r="X95" s="5">
        <f t="shared" si="125"/>
        <v>4.0163966827787577E-2</v>
      </c>
      <c r="Y95" s="5">
        <f t="shared" si="126"/>
        <v>1.4860977868296356E-2</v>
      </c>
      <c r="Z95" s="5">
        <f t="shared" si="127"/>
        <v>7.886195278351122E-3</v>
      </c>
      <c r="AA95" s="5">
        <f t="shared" si="128"/>
        <v>1.1100718084981557E-2</v>
      </c>
      <c r="AB95" s="5">
        <f t="shared" si="129"/>
        <v>7.8127625333163937E-3</v>
      </c>
      <c r="AC95" s="5">
        <f t="shared" si="130"/>
        <v>2.3865539877430904E-4</v>
      </c>
      <c r="AD95" s="5">
        <f t="shared" si="131"/>
        <v>1.9099384487415615E-2</v>
      </c>
      <c r="AE95" s="5">
        <f t="shared" si="132"/>
        <v>1.4133839487647102E-2</v>
      </c>
      <c r="AF95" s="5">
        <f t="shared" si="133"/>
        <v>5.2296297504821647E-3</v>
      </c>
      <c r="AG95" s="5">
        <f t="shared" si="134"/>
        <v>1.2900022602271215E-3</v>
      </c>
      <c r="AH95" s="5">
        <f t="shared" si="135"/>
        <v>1.4589765746887879E-3</v>
      </c>
      <c r="AI95" s="5">
        <f t="shared" si="136"/>
        <v>2.0536757050224268E-3</v>
      </c>
      <c r="AJ95" s="5">
        <f t="shared" si="137"/>
        <v>1.4453912333373161E-3</v>
      </c>
      <c r="AK95" s="5">
        <f t="shared" si="138"/>
        <v>6.7818426323726865E-4</v>
      </c>
      <c r="AL95" s="5">
        <f t="shared" si="139"/>
        <v>9.9438733541016502E-6</v>
      </c>
      <c r="AM95" s="5">
        <f t="shared" si="140"/>
        <v>5.3769118138246239E-3</v>
      </c>
      <c r="AN95" s="5">
        <f t="shared" si="141"/>
        <v>3.9789977821486295E-3</v>
      </c>
      <c r="AO95" s="5">
        <f t="shared" si="142"/>
        <v>1.4722599048060294E-3</v>
      </c>
      <c r="AP95" s="5">
        <f t="shared" si="143"/>
        <v>3.6316502227838203E-4</v>
      </c>
      <c r="AQ95" s="5">
        <f t="shared" si="144"/>
        <v>6.7186931282948683E-5</v>
      </c>
      <c r="AR95" s="5">
        <f t="shared" si="145"/>
        <v>2.1593303948067469E-4</v>
      </c>
      <c r="AS95" s="5">
        <f t="shared" si="146"/>
        <v>3.0395034765222536E-4</v>
      </c>
      <c r="AT95" s="5">
        <f t="shared" si="147"/>
        <v>2.1392236699881422E-4</v>
      </c>
      <c r="AU95" s="5">
        <f t="shared" si="148"/>
        <v>1.0037336570672686E-4</v>
      </c>
      <c r="AV95" s="5">
        <f t="shared" si="149"/>
        <v>3.5321736167560874E-5</v>
      </c>
      <c r="AW95" s="5">
        <f t="shared" si="150"/>
        <v>2.8772487732383467E-7</v>
      </c>
      <c r="AX95" s="5">
        <f t="shared" si="151"/>
        <v>1.2614359672470116E-3</v>
      </c>
      <c r="AY95" s="5">
        <f t="shared" si="152"/>
        <v>9.3348209712001084E-4</v>
      </c>
      <c r="AZ95" s="5">
        <f t="shared" si="153"/>
        <v>3.4539558418700923E-4</v>
      </c>
      <c r="BA95" s="5">
        <f t="shared" si="154"/>
        <v>8.5199355505545841E-5</v>
      </c>
      <c r="BB95" s="5">
        <f t="shared" si="155"/>
        <v>1.5762209718849816E-5</v>
      </c>
      <c r="BC95" s="5">
        <f t="shared" si="156"/>
        <v>2.3328557240537494E-6</v>
      </c>
      <c r="BD95" s="5">
        <f t="shared" si="157"/>
        <v>2.6632297340179786E-5</v>
      </c>
      <c r="BE95" s="5">
        <f t="shared" si="158"/>
        <v>3.7487991901533676E-5</v>
      </c>
      <c r="BF95" s="5">
        <f t="shared" si="159"/>
        <v>2.6384309225348398E-5</v>
      </c>
      <c r="BG95" s="5">
        <f t="shared" si="160"/>
        <v>1.2379640128093484E-5</v>
      </c>
      <c r="BH95" s="5">
        <f t="shared" si="161"/>
        <v>4.3564383776020212E-6</v>
      </c>
      <c r="BI95" s="5">
        <f t="shared" si="162"/>
        <v>1.2264366421944768E-6</v>
      </c>
      <c r="BJ95" s="8">
        <f t="shared" si="163"/>
        <v>0.52858182642649287</v>
      </c>
      <c r="BK95" s="8">
        <f t="shared" si="164"/>
        <v>0.27490560866196934</v>
      </c>
      <c r="BL95" s="8">
        <f t="shared" si="165"/>
        <v>0.18890471199053047</v>
      </c>
      <c r="BM95" s="8">
        <f t="shared" si="166"/>
        <v>0.36255775101373444</v>
      </c>
      <c r="BN95" s="8">
        <f t="shared" si="167"/>
        <v>0.63678739697136655</v>
      </c>
    </row>
    <row r="96" spans="1:66" x14ac:dyDescent="0.25">
      <c r="A96" t="s">
        <v>154</v>
      </c>
      <c r="B96" t="s">
        <v>170</v>
      </c>
      <c r="C96" t="s">
        <v>174</v>
      </c>
      <c r="D96" t="s">
        <v>494</v>
      </c>
      <c r="E96">
        <f>VLOOKUP(A96,home!$A$2:$E$405,3,FALSE)</f>
        <v>1.32046332</v>
      </c>
      <c r="F96">
        <f>VLOOKUP(B96,home!$B$2:$E$405,3,FALSE)</f>
        <v>1.22</v>
      </c>
      <c r="G96">
        <f>VLOOKUP(C96,away!$B$2:$E$405,4,FALSE)</f>
        <v>0.87</v>
      </c>
      <c r="H96">
        <f>VLOOKUP(A96,away!$A$2:$E$405,3,FALSE)</f>
        <v>1.0193050189999999</v>
      </c>
      <c r="I96">
        <f>VLOOKUP(C96,away!$B$2:$E$405,3,FALSE)</f>
        <v>0.87</v>
      </c>
      <c r="J96">
        <f>VLOOKUP(B96,home!$B$2:$E$405,4,FALSE)</f>
        <v>1.74</v>
      </c>
      <c r="K96" s="3">
        <f t="shared" si="112"/>
        <v>1.4015397678479999</v>
      </c>
      <c r="L96" s="3">
        <f t="shared" si="113"/>
        <v>1.5430239377621999</v>
      </c>
      <c r="M96" s="5">
        <f t="shared" si="114"/>
        <v>5.2625014807066321E-2</v>
      </c>
      <c r="N96" s="5">
        <f t="shared" si="115"/>
        <v>7.3756051035693285E-2</v>
      </c>
      <c r="O96" s="5">
        <f t="shared" si="116"/>
        <v>8.1201657572393546E-2</v>
      </c>
      <c r="P96" s="5">
        <f t="shared" si="117"/>
        <v>0.11380735230288523</v>
      </c>
      <c r="Q96" s="5">
        <f t="shared" si="118"/>
        <v>5.1686019322975424E-2</v>
      </c>
      <c r="R96" s="5">
        <f t="shared" si="119"/>
        <v>6.2648050710086237E-2</v>
      </c>
      <c r="S96" s="5">
        <f t="shared" si="120"/>
        <v>6.1530212797459759E-2</v>
      </c>
      <c r="T96" s="5">
        <f t="shared" si="121"/>
        <v>7.9752765062990685E-2</v>
      </c>
      <c r="U96" s="5">
        <f t="shared" si="122"/>
        <v>8.7803734448343981E-2</v>
      </c>
      <c r="V96" s="5">
        <f t="shared" si="123"/>
        <v>1.478509080981287E-2</v>
      </c>
      <c r="W96" s="5">
        <f t="shared" si="124"/>
        <v>2.414667050763674E-2</v>
      </c>
      <c r="X96" s="5">
        <f t="shared" si="125"/>
        <v>3.7258890610540017E-2</v>
      </c>
      <c r="Y96" s="5">
        <f t="shared" si="126"/>
        <v>2.8745680053263261E-2</v>
      </c>
      <c r="Z96" s="5">
        <f t="shared" si="127"/>
        <v>3.2222480633267755E-2</v>
      </c>
      <c r="AA96" s="5">
        <f t="shared" si="128"/>
        <v>4.5161088026236765E-2</v>
      </c>
      <c r="AB96" s="5">
        <f t="shared" si="129"/>
        <v>3.1647530414027493E-2</v>
      </c>
      <c r="AC96" s="5">
        <f t="shared" si="130"/>
        <v>1.9983985334629572E-3</v>
      </c>
      <c r="AD96" s="5">
        <f t="shared" si="131"/>
        <v>8.4606297443938338E-3</v>
      </c>
      <c r="AE96" s="5">
        <f t="shared" si="132"/>
        <v>1.3054954224142566E-2</v>
      </c>
      <c r="AF96" s="5">
        <f t="shared" si="133"/>
        <v>1.0072053437120866E-2</v>
      </c>
      <c r="AG96" s="5">
        <f t="shared" si="134"/>
        <v>5.1804731852991811E-3</v>
      </c>
      <c r="AH96" s="5">
        <f t="shared" si="135"/>
        <v>1.243001473780276E-2</v>
      </c>
      <c r="AI96" s="5">
        <f t="shared" si="136"/>
        <v>1.7421159969967296E-2</v>
      </c>
      <c r="AJ96" s="5">
        <f t="shared" si="137"/>
        <v>1.2208224249975421E-2</v>
      </c>
      <c r="AK96" s="5">
        <f t="shared" si="138"/>
        <v>5.7034372603822917E-3</v>
      </c>
      <c r="AL96" s="5">
        <f t="shared" si="139"/>
        <v>1.7287021905700167E-4</v>
      </c>
      <c r="AM96" s="5">
        <f t="shared" si="140"/>
        <v>2.3715818095611223E-3</v>
      </c>
      <c r="AN96" s="5">
        <f t="shared" si="141"/>
        <v>3.6594075025142064E-3</v>
      </c>
      <c r="AO96" s="5">
        <f t="shared" si="142"/>
        <v>2.8232766872030046E-3</v>
      </c>
      <c r="AP96" s="5">
        <f t="shared" si="143"/>
        <v>1.4521278370933999E-3</v>
      </c>
      <c r="AQ96" s="5">
        <f t="shared" si="144"/>
        <v>5.6016700333149099E-4</v>
      </c>
      <c r="AR96" s="5">
        <f t="shared" si="145"/>
        <v>3.8359620574333168E-3</v>
      </c>
      <c r="AS96" s="5">
        <f t="shared" si="146"/>
        <v>5.3762533714488267E-3</v>
      </c>
      <c r="AT96" s="5">
        <f t="shared" si="147"/>
        <v>3.7675164510562091E-3</v>
      </c>
      <c r="AU96" s="5">
        <f t="shared" si="148"/>
        <v>1.7601080440589468E-3</v>
      </c>
      <c r="AV96" s="5">
        <f t="shared" si="149"/>
        <v>6.1671535486444316E-4</v>
      </c>
      <c r="AW96" s="5">
        <f t="shared" si="150"/>
        <v>1.0384743408426533E-5</v>
      </c>
      <c r="AX96" s="5">
        <f t="shared" si="151"/>
        <v>5.5397770313413846E-4</v>
      </c>
      <c r="AY96" s="5">
        <f t="shared" si="152"/>
        <v>8.5480085692249733E-4</v>
      </c>
      <c r="AZ96" s="5">
        <f t="shared" si="153"/>
        <v>6.5948909212552745E-4</v>
      </c>
      <c r="BA96" s="5">
        <f t="shared" si="154"/>
        <v>3.3920248528091656E-4</v>
      </c>
      <c r="BB96" s="5">
        <f t="shared" si="155"/>
        <v>1.3084938863422113E-4</v>
      </c>
      <c r="BC96" s="5">
        <f t="shared" si="156"/>
        <v>4.0380747780830451E-5</v>
      </c>
      <c r="BD96" s="5">
        <f t="shared" si="157"/>
        <v>9.8649687982785739E-4</v>
      </c>
      <c r="BE96" s="5">
        <f t="shared" si="158"/>
        <v>1.3826146079367113E-3</v>
      </c>
      <c r="BF96" s="5">
        <f t="shared" si="159"/>
        <v>9.6889467831543636E-4</v>
      </c>
      <c r="BG96" s="5">
        <f t="shared" si="160"/>
        <v>4.5264814083845976E-4</v>
      </c>
      <c r="BH96" s="5">
        <f t="shared" si="161"/>
        <v>1.5860109255689088E-4</v>
      </c>
      <c r="BI96" s="5">
        <f t="shared" si="162"/>
        <v>4.4457147688524785E-5</v>
      </c>
      <c r="BJ96" s="8">
        <f t="shared" si="163"/>
        <v>0.34555944829763724</v>
      </c>
      <c r="BK96" s="8">
        <f t="shared" si="164"/>
        <v>0.24577374032666666</v>
      </c>
      <c r="BL96" s="8">
        <f t="shared" si="165"/>
        <v>0.37557516521524148</v>
      </c>
      <c r="BM96" s="8">
        <f t="shared" si="166"/>
        <v>0.56256227260819891</v>
      </c>
      <c r="BN96" s="8">
        <f t="shared" si="167"/>
        <v>0.43572414575110002</v>
      </c>
    </row>
    <row r="97" spans="1:66" x14ac:dyDescent="0.25">
      <c r="A97" t="s">
        <v>154</v>
      </c>
      <c r="B97" t="s">
        <v>166</v>
      </c>
      <c r="C97" t="s">
        <v>162</v>
      </c>
      <c r="D97" t="s">
        <v>494</v>
      </c>
      <c r="E97">
        <f>VLOOKUP(A97,home!$A$2:$E$405,3,FALSE)</f>
        <v>1.32046332</v>
      </c>
      <c r="F97">
        <f>VLOOKUP(B97,home!$B$2:$E$405,3,FALSE)</f>
        <v>0.88</v>
      </c>
      <c r="G97">
        <f>VLOOKUP(C97,away!$B$2:$E$405,4,FALSE)</f>
        <v>0.99</v>
      </c>
      <c r="H97">
        <f>VLOOKUP(A97,away!$A$2:$E$405,3,FALSE)</f>
        <v>1.0193050189999999</v>
      </c>
      <c r="I97">
        <f>VLOOKUP(C97,away!$B$2:$E$405,3,FALSE)</f>
        <v>0.7</v>
      </c>
      <c r="J97">
        <f>VLOOKUP(B97,home!$B$2:$E$405,4,FALSE)</f>
        <v>0.74</v>
      </c>
      <c r="K97" s="3">
        <f t="shared" si="112"/>
        <v>1.150387644384</v>
      </c>
      <c r="L97" s="3">
        <f t="shared" si="113"/>
        <v>0.52799999984199997</v>
      </c>
      <c r="M97" s="5">
        <f t="shared" si="114"/>
        <v>0.18667471958344198</v>
      </c>
      <c r="N97" s="5">
        <f t="shared" si="115"/>
        <v>0.21474829092763956</v>
      </c>
      <c r="O97" s="5">
        <f t="shared" si="116"/>
        <v>9.8564251910562742E-2</v>
      </c>
      <c r="P97" s="5">
        <f t="shared" si="117"/>
        <v>0.11338709757586345</v>
      </c>
      <c r="Q97" s="5">
        <f t="shared" si="118"/>
        <v>0.12352189026786861</v>
      </c>
      <c r="R97" s="5">
        <f t="shared" si="119"/>
        <v>2.6020962496601983E-2</v>
      </c>
      <c r="S97" s="5">
        <f t="shared" si="120"/>
        <v>1.7217963317914045E-2</v>
      </c>
      <c r="T97" s="5">
        <f t="shared" si="121"/>
        <v>6.521955804191816E-2</v>
      </c>
      <c r="U97" s="5">
        <f t="shared" si="122"/>
        <v>2.993419375107036E-2</v>
      </c>
      <c r="V97" s="5">
        <f t="shared" si="123"/>
        <v>1.1620301590455394E-3</v>
      </c>
      <c r="W97" s="5">
        <f t="shared" si="124"/>
        <v>4.736601879170408E-2</v>
      </c>
      <c r="X97" s="5">
        <f t="shared" si="125"/>
        <v>2.5009257914535923E-2</v>
      </c>
      <c r="Y97" s="5">
        <f t="shared" si="126"/>
        <v>6.6024440874617504E-3</v>
      </c>
      <c r="Z97" s="5">
        <f t="shared" si="127"/>
        <v>4.5796893980315128E-3</v>
      </c>
      <c r="AA97" s="5">
        <f t="shared" si="128"/>
        <v>5.26841809861185E-3</v>
      </c>
      <c r="AB97" s="5">
        <f t="shared" si="129"/>
        <v>3.0303615430460596E-3</v>
      </c>
      <c r="AC97" s="5">
        <f t="shared" si="130"/>
        <v>4.4113909519928843E-5</v>
      </c>
      <c r="AD97" s="5">
        <f t="shared" si="131"/>
        <v>1.3622320695409194E-2</v>
      </c>
      <c r="AE97" s="5">
        <f t="shared" si="132"/>
        <v>7.1925853250237263E-3</v>
      </c>
      <c r="AF97" s="5">
        <f t="shared" si="133"/>
        <v>1.898842525238049E-3</v>
      </c>
      <c r="AG97" s="5">
        <f t="shared" si="134"/>
        <v>3.34196284341891E-4</v>
      </c>
      <c r="AH97" s="5">
        <f t="shared" si="135"/>
        <v>6.0451900035926175E-4</v>
      </c>
      <c r="AI97" s="5">
        <f t="shared" si="136"/>
        <v>6.9543118880866146E-4</v>
      </c>
      <c r="AJ97" s="5">
        <f t="shared" si="137"/>
        <v>4.000077235623805E-4</v>
      </c>
      <c r="AK97" s="5">
        <f t="shared" si="138"/>
        <v>1.5338798094811096E-4</v>
      </c>
      <c r="AL97" s="5">
        <f t="shared" si="139"/>
        <v>1.0717997968553323E-6</v>
      </c>
      <c r="AM97" s="5">
        <f t="shared" si="140"/>
        <v>3.1341898831670355E-3</v>
      </c>
      <c r="AN97" s="5">
        <f t="shared" si="141"/>
        <v>1.6548522578169924E-3</v>
      </c>
      <c r="AO97" s="5">
        <f t="shared" si="142"/>
        <v>4.3688099593295259E-4</v>
      </c>
      <c r="AP97" s="5">
        <f t="shared" si="143"/>
        <v>7.6891055261190609E-5</v>
      </c>
      <c r="AQ97" s="5">
        <f t="shared" si="144"/>
        <v>1.014961929143996E-5</v>
      </c>
      <c r="AR97" s="5">
        <f t="shared" si="145"/>
        <v>6.3837206418835264E-5</v>
      </c>
      <c r="AS97" s="5">
        <f t="shared" si="146"/>
        <v>7.3437533516219059E-5</v>
      </c>
      <c r="AT97" s="5">
        <f t="shared" si="147"/>
        <v>4.2240815595547156E-5</v>
      </c>
      <c r="AU97" s="5">
        <f t="shared" si="148"/>
        <v>1.6197770783273468E-5</v>
      </c>
      <c r="AV97" s="5">
        <f t="shared" si="149"/>
        <v>4.6584288439104883E-6</v>
      </c>
      <c r="AW97" s="5">
        <f t="shared" si="150"/>
        <v>1.808378356673816E-8</v>
      </c>
      <c r="AX97" s="5">
        <f t="shared" si="151"/>
        <v>6.0092221945811481E-4</v>
      </c>
      <c r="AY97" s="5">
        <f t="shared" si="152"/>
        <v>3.172869317789389E-4</v>
      </c>
      <c r="AZ97" s="5">
        <f t="shared" si="153"/>
        <v>8.3763749964574171E-5</v>
      </c>
      <c r="BA97" s="5">
        <f t="shared" si="154"/>
        <v>1.47424199893535E-5</v>
      </c>
      <c r="BB97" s="5">
        <f t="shared" si="155"/>
        <v>1.9459994380123357E-6</v>
      </c>
      <c r="BC97" s="5">
        <f t="shared" si="156"/>
        <v>2.0549754059260919E-7</v>
      </c>
      <c r="BD97" s="5">
        <f t="shared" si="157"/>
        <v>5.6176741631764531E-6</v>
      </c>
      <c r="BE97" s="5">
        <f t="shared" si="158"/>
        <v>6.462502947493418E-6</v>
      </c>
      <c r="BF97" s="5">
        <f t="shared" si="159"/>
        <v>3.7171917712958056E-6</v>
      </c>
      <c r="BG97" s="5">
        <f t="shared" si="160"/>
        <v>1.4254038285015228E-6</v>
      </c>
      <c r="BH97" s="5">
        <f t="shared" si="161"/>
        <v>4.0994173814145073E-7</v>
      </c>
      <c r="BI97" s="5">
        <f t="shared" si="162"/>
        <v>9.4318382095045111E-8</v>
      </c>
      <c r="BJ97" s="8">
        <f t="shared" si="163"/>
        <v>0.51184723549078004</v>
      </c>
      <c r="BK97" s="8">
        <f t="shared" si="164"/>
        <v>0.31880428327736071</v>
      </c>
      <c r="BL97" s="8">
        <f t="shared" si="165"/>
        <v>0.16488963248155991</v>
      </c>
      <c r="BM97" s="8">
        <f t="shared" si="166"/>
        <v>0.23688635903775862</v>
      </c>
      <c r="BN97" s="8">
        <f t="shared" si="167"/>
        <v>0.76291721276197833</v>
      </c>
    </row>
    <row r="98" spans="1:66" x14ac:dyDescent="0.25">
      <c r="A98" t="s">
        <v>154</v>
      </c>
      <c r="B98" t="s">
        <v>171</v>
      </c>
      <c r="C98" t="s">
        <v>158</v>
      </c>
      <c r="D98" t="s">
        <v>494</v>
      </c>
      <c r="E98">
        <f>VLOOKUP(A98,home!$A$2:$E$405,3,FALSE)</f>
        <v>1.32046332</v>
      </c>
      <c r="F98">
        <f>VLOOKUP(B98,home!$B$2:$E$405,3,FALSE)</f>
        <v>0.76</v>
      </c>
      <c r="G98">
        <f>VLOOKUP(C98,away!$B$2:$E$405,4,FALSE)</f>
        <v>0.47</v>
      </c>
      <c r="H98">
        <f>VLOOKUP(A98,away!$A$2:$E$405,3,FALSE)</f>
        <v>1.0193050189999999</v>
      </c>
      <c r="I98">
        <f>VLOOKUP(C98,away!$B$2:$E$405,3,FALSE)</f>
        <v>0.87</v>
      </c>
      <c r="J98">
        <f>VLOOKUP(B98,home!$B$2:$E$405,4,FALSE)</f>
        <v>0.98</v>
      </c>
      <c r="K98" s="3">
        <f t="shared" si="112"/>
        <v>0.47166949790399998</v>
      </c>
      <c r="L98" s="3">
        <f t="shared" si="113"/>
        <v>0.86905945919939986</v>
      </c>
      <c r="M98" s="5">
        <f t="shared" si="114"/>
        <v>0.26165486387289244</v>
      </c>
      <c r="N98" s="5">
        <f t="shared" si="115"/>
        <v>0.12341461826706664</v>
      </c>
      <c r="O98" s="5">
        <f t="shared" si="116"/>
        <v>0.22739363449426844</v>
      </c>
      <c r="P98" s="5">
        <f t="shared" si="117"/>
        <v>0.10725464140847729</v>
      </c>
      <c r="Q98" s="5">
        <f t="shared" si="118"/>
        <v>2.9105455516020569E-2</v>
      </c>
      <c r="R98" s="5">
        <f t="shared" si="119"/>
        <v>9.8809294509487472E-2</v>
      </c>
      <c r="S98" s="5">
        <f t="shared" si="120"/>
        <v>1.0991156378091723E-2</v>
      </c>
      <c r="T98" s="5">
        <f t="shared" si="121"/>
        <v>2.5294371430505024E-2</v>
      </c>
      <c r="U98" s="5">
        <f t="shared" si="122"/>
        <v>4.6605330329538425E-2</v>
      </c>
      <c r="V98" s="5">
        <f t="shared" si="123"/>
        <v>5.0059690529726593E-4</v>
      </c>
      <c r="W98" s="5">
        <f t="shared" si="124"/>
        <v>4.576051863169543E-3</v>
      </c>
      <c r="X98" s="5">
        <f t="shared" si="125"/>
        <v>3.976861157474529E-3</v>
      </c>
      <c r="Y98" s="5">
        <f t="shared" si="126"/>
        <v>1.7280644034129568E-3</v>
      </c>
      <c r="Z98" s="5">
        <f t="shared" si="127"/>
        <v>2.8623717350096473E-2</v>
      </c>
      <c r="AA98" s="5">
        <f t="shared" si="128"/>
        <v>1.3500934390666016E-2</v>
      </c>
      <c r="AB98" s="5">
        <f t="shared" si="129"/>
        <v>3.1839894726401427E-3</v>
      </c>
      <c r="AC98" s="5">
        <f t="shared" si="130"/>
        <v>1.2824943508869303E-5</v>
      </c>
      <c r="AD98" s="5">
        <f t="shared" si="131"/>
        <v>5.3959602117096043E-4</v>
      </c>
      <c r="AE98" s="5">
        <f t="shared" si="132"/>
        <v>4.6894102634498274E-4</v>
      </c>
      <c r="AF98" s="5">
        <f t="shared" si="133"/>
        <v>2.0376881737589112E-4</v>
      </c>
      <c r="AG98" s="5">
        <f t="shared" si="134"/>
        <v>5.9029072743464403E-5</v>
      </c>
      <c r="AH98" s="5">
        <f t="shared" si="135"/>
        <v>6.2189280801378298E-3</v>
      </c>
      <c r="AI98" s="5">
        <f t="shared" si="136"/>
        <v>2.933278685059697E-3</v>
      </c>
      <c r="AJ98" s="5">
        <f t="shared" si="137"/>
        <v>6.9176904229730613E-4</v>
      </c>
      <c r="AK98" s="5">
        <f t="shared" si="138"/>
        <v>1.0876211894863378E-4</v>
      </c>
      <c r="AL98" s="5">
        <f t="shared" si="139"/>
        <v>2.1028230804010096E-7</v>
      </c>
      <c r="AM98" s="5">
        <f t="shared" si="140"/>
        <v>5.090219687534063E-5</v>
      </c>
      <c r="AN98" s="5">
        <f t="shared" si="141"/>
        <v>4.4237035688544903E-5</v>
      </c>
      <c r="AO98" s="5">
        <f t="shared" si="142"/>
        <v>1.9222307156035693E-5</v>
      </c>
      <c r="AP98" s="5">
        <f t="shared" si="143"/>
        <v>5.5684426205297115E-6</v>
      </c>
      <c r="AQ98" s="5">
        <f t="shared" si="144"/>
        <v>1.20982693309511E-6</v>
      </c>
      <c r="AR98" s="5">
        <f t="shared" si="145"/>
        <v>1.0809236548249088E-3</v>
      </c>
      <c r="AS98" s="5">
        <f t="shared" si="146"/>
        <v>5.0983871754382143E-4</v>
      </c>
      <c r="AT98" s="5">
        <f t="shared" si="147"/>
        <v>1.2023768595795674E-4</v>
      </c>
      <c r="AU98" s="5">
        <f t="shared" si="148"/>
        <v>1.8904149654976095E-5</v>
      </c>
      <c r="AV98" s="5">
        <f t="shared" si="149"/>
        <v>2.2291276940161621E-6</v>
      </c>
      <c r="AW98" s="5">
        <f t="shared" si="150"/>
        <v>2.394349352845737E-9</v>
      </c>
      <c r="AX98" s="5">
        <f t="shared" si="151"/>
        <v>4.001502273733743E-6</v>
      </c>
      <c r="AY98" s="5">
        <f t="shared" si="152"/>
        <v>3.4775434019962153E-6</v>
      </c>
      <c r="AZ98" s="5">
        <f t="shared" si="153"/>
        <v>1.5110959941406362E-6</v>
      </c>
      <c r="BA98" s="5">
        <f t="shared" si="154"/>
        <v>4.3774408915541356E-7</v>
      </c>
      <c r="BB98" s="5">
        <f t="shared" si="155"/>
        <v>9.5106410347284405E-8</v>
      </c>
      <c r="BC98" s="5">
        <f t="shared" si="156"/>
        <v>1.6530625108561441E-8</v>
      </c>
      <c r="BD98" s="5">
        <f t="shared" si="157"/>
        <v>1.5656448781632898E-4</v>
      </c>
      <c r="BE98" s="5">
        <f t="shared" si="158"/>
        <v>7.3846693357924824E-5</v>
      </c>
      <c r="BF98" s="5">
        <f t="shared" si="159"/>
        <v>1.7415616389001521E-5</v>
      </c>
      <c r="BG98" s="5">
        <f t="shared" si="160"/>
        <v>2.7381383459630072E-6</v>
      </c>
      <c r="BH98" s="5">
        <f t="shared" si="161"/>
        <v>3.2287408470801512E-7</v>
      </c>
      <c r="BI98" s="5">
        <f t="shared" si="162"/>
        <v>3.0457971484088621E-8</v>
      </c>
      <c r="BJ98" s="8">
        <f t="shared" si="163"/>
        <v>0.18949743690735257</v>
      </c>
      <c r="BK98" s="8">
        <f t="shared" si="164"/>
        <v>0.38041777133397764</v>
      </c>
      <c r="BL98" s="8">
        <f t="shared" si="165"/>
        <v>0.4014289727266851</v>
      </c>
      <c r="BM98" s="8">
        <f t="shared" si="166"/>
        <v>0.15233191510084623</v>
      </c>
      <c r="BN98" s="8">
        <f t="shared" si="167"/>
        <v>0.84763250806821289</v>
      </c>
    </row>
    <row r="99" spans="1:66" x14ac:dyDescent="0.25">
      <c r="A99" t="s">
        <v>154</v>
      </c>
      <c r="B99" t="s">
        <v>173</v>
      </c>
      <c r="C99" t="s">
        <v>168</v>
      </c>
      <c r="D99" t="s">
        <v>494</v>
      </c>
      <c r="E99">
        <f>VLOOKUP(A99,home!$A$2:$E$405,3,FALSE)</f>
        <v>1.32046332</v>
      </c>
      <c r="F99">
        <f>VLOOKUP(B99,home!$B$2:$E$405,3,FALSE)</f>
        <v>0.87</v>
      </c>
      <c r="G99">
        <f>VLOOKUP(C99,away!$B$2:$E$405,4,FALSE)</f>
        <v>1.1100000000000001</v>
      </c>
      <c r="H99">
        <f>VLOOKUP(A99,away!$A$2:$E$405,3,FALSE)</f>
        <v>1.0193050189999999</v>
      </c>
      <c r="I99">
        <f>VLOOKUP(C99,away!$B$2:$E$405,3,FALSE)</f>
        <v>0.41</v>
      </c>
      <c r="J99">
        <f>VLOOKUP(B99,home!$B$2:$E$405,4,FALSE)</f>
        <v>0.98</v>
      </c>
      <c r="K99" s="3">
        <f t="shared" si="112"/>
        <v>1.2751714281240001</v>
      </c>
      <c r="L99" s="3">
        <f t="shared" si="113"/>
        <v>0.40955675663419994</v>
      </c>
      <c r="M99" s="5">
        <f t="shared" si="114"/>
        <v>0.18549484543034842</v>
      </c>
      <c r="N99" s="5">
        <f t="shared" si="115"/>
        <v>0.23653772695705808</v>
      </c>
      <c r="O99" s="5">
        <f t="shared" si="116"/>
        <v>7.5970667266815742E-2</v>
      </c>
      <c r="P99" s="5">
        <f t="shared" si="117"/>
        <v>9.6875624274158662E-2</v>
      </c>
      <c r="Q99" s="5">
        <f t="shared" si="118"/>
        <v>0.15081307554451828</v>
      </c>
      <c r="R99" s="5">
        <f t="shared" si="119"/>
        <v>1.5557150042566515E-2</v>
      </c>
      <c r="S99" s="5">
        <f t="shared" si="120"/>
        <v>1.264844658720166E-2</v>
      </c>
      <c r="T99" s="5">
        <f t="shared" si="121"/>
        <v>6.1766514078041485E-2</v>
      </c>
      <c r="U99" s="5">
        <f t="shared" si="122"/>
        <v>1.9838033237318895E-2</v>
      </c>
      <c r="V99" s="5">
        <f t="shared" si="123"/>
        <v>7.339683790678047E-4</v>
      </c>
      <c r="W99" s="5">
        <f t="shared" si="124"/>
        <v>6.4104174973958691E-2</v>
      </c>
      <c r="X99" s="5">
        <f t="shared" si="125"/>
        <v>2.6254297989045765E-2</v>
      </c>
      <c r="Y99" s="5">
        <f t="shared" si="126"/>
        <v>5.3763125660506901E-3</v>
      </c>
      <c r="Z99" s="5">
        <f t="shared" si="127"/>
        <v>2.1238453046350495E-3</v>
      </c>
      <c r="AA99" s="5">
        <f t="shared" si="128"/>
        <v>2.7082668502259287E-3</v>
      </c>
      <c r="AB99" s="5">
        <f t="shared" si="129"/>
        <v>1.7267522535717426E-3</v>
      </c>
      <c r="AC99" s="5">
        <f t="shared" si="130"/>
        <v>2.3957419394432948E-5</v>
      </c>
      <c r="AD99" s="5">
        <f t="shared" si="131"/>
        <v>2.0435953087563435E-2</v>
      </c>
      <c r="AE99" s="5">
        <f t="shared" si="132"/>
        <v>8.3696826652711435E-3</v>
      </c>
      <c r="AF99" s="5">
        <f t="shared" si="133"/>
        <v>1.7139300432229678E-3</v>
      </c>
      <c r="AG99" s="5">
        <f t="shared" si="134"/>
        <v>2.3398387653343763E-4</v>
      </c>
      <c r="AH99" s="5">
        <f t="shared" si="135"/>
        <v>2.1745879863977626E-4</v>
      </c>
      <c r="AI99" s="5">
        <f t="shared" si="136"/>
        <v>2.772972468196129E-4</v>
      </c>
      <c r="AJ99" s="5">
        <f t="shared" si="137"/>
        <v>1.768007631209096E-4</v>
      </c>
      <c r="AK99" s="5">
        <f t="shared" si="138"/>
        <v>7.5150427200767759E-5</v>
      </c>
      <c r="AL99" s="5">
        <f t="shared" si="139"/>
        <v>5.0047535379197345E-7</v>
      </c>
      <c r="AM99" s="5">
        <f t="shared" si="140"/>
        <v>5.2118686967486611E-3</v>
      </c>
      <c r="AN99" s="5">
        <f t="shared" si="141"/>
        <v>2.1345560394436963E-3</v>
      </c>
      <c r="AO99" s="5">
        <f t="shared" si="142"/>
        <v>4.3711092418425175E-4</v>
      </c>
      <c r="AP99" s="5">
        <f t="shared" si="143"/>
        <v>5.9673910799426618E-5</v>
      </c>
      <c r="AQ99" s="5">
        <f t="shared" si="144"/>
        <v>6.1099633406729299E-6</v>
      </c>
      <c r="AR99" s="5">
        <f t="shared" si="145"/>
        <v>1.7812344054495273E-5</v>
      </c>
      <c r="AS99" s="5">
        <f t="shared" si="146"/>
        <v>2.271379220620678E-5</v>
      </c>
      <c r="AT99" s="5">
        <f t="shared" si="147"/>
        <v>1.4481989422850244E-5</v>
      </c>
      <c r="AU99" s="5">
        <f t="shared" si="148"/>
        <v>6.1556730448042021E-6</v>
      </c>
      <c r="AV99" s="5">
        <f t="shared" si="149"/>
        <v>1.9623845969018479E-6</v>
      </c>
      <c r="AW99" s="5">
        <f t="shared" si="150"/>
        <v>7.2604386960404794E-9</v>
      </c>
      <c r="AX99" s="5">
        <f t="shared" si="151"/>
        <v>1.1076710082046255E-3</v>
      </c>
      <c r="AY99" s="5">
        <f t="shared" si="152"/>
        <v>4.5365414553802066E-4</v>
      </c>
      <c r="AZ99" s="5">
        <f t="shared" si="153"/>
        <v>9.2898560240105518E-5</v>
      </c>
      <c r="BA99" s="5">
        <f t="shared" si="154"/>
        <v>1.2682411009308156E-5</v>
      </c>
      <c r="BB99" s="5">
        <f t="shared" si="155"/>
        <v>1.2985417798185294E-6</v>
      </c>
      <c r="BC99" s="5">
        <f t="shared" si="156"/>
        <v>1.0636531193929568E-7</v>
      </c>
      <c r="BD99" s="5">
        <f t="shared" si="157"/>
        <v>1.2158609765019263E-6</v>
      </c>
      <c r="BE99" s="5">
        <f t="shared" si="158"/>
        <v>1.5504311778062029E-6</v>
      </c>
      <c r="BF99" s="5">
        <f t="shared" si="159"/>
        <v>9.8853276960555583E-7</v>
      </c>
      <c r="BG99" s="5">
        <f t="shared" si="160"/>
        <v>4.2018291452176311E-7</v>
      </c>
      <c r="BH99" s="5">
        <f t="shared" si="161"/>
        <v>1.3395131179600543E-7</v>
      </c>
      <c r="BI99" s="5">
        <f t="shared" si="162"/>
        <v>3.4162177112399054E-8</v>
      </c>
      <c r="BJ99" s="8">
        <f t="shared" si="163"/>
        <v>0.58512328234786426</v>
      </c>
      <c r="BK99" s="8">
        <f t="shared" si="164"/>
        <v>0.29623099671106273</v>
      </c>
      <c r="BL99" s="8">
        <f t="shared" si="165"/>
        <v>0.11661504619093249</v>
      </c>
      <c r="BM99" s="8">
        <f t="shared" si="166"/>
        <v>0.23839043415392983</v>
      </c>
      <c r="BN99" s="8">
        <f t="shared" si="167"/>
        <v>0.76124908951546566</v>
      </c>
    </row>
    <row r="100" spans="1:66" x14ac:dyDescent="0.25">
      <c r="A100" t="s">
        <v>175</v>
      </c>
      <c r="B100" t="s">
        <v>178</v>
      </c>
      <c r="C100" t="s">
        <v>280</v>
      </c>
      <c r="D100" t="s">
        <v>494</v>
      </c>
      <c r="E100">
        <f>VLOOKUP(A100,home!$A$2:$E$405,3,FALSE)</f>
        <v>1.1886792450000001</v>
      </c>
      <c r="F100">
        <f>VLOOKUP(B100,home!$B$2:$E$405,3,FALSE)</f>
        <v>0.42</v>
      </c>
      <c r="G100">
        <f>VLOOKUP(C100,away!$B$2:$E$405,4,FALSE)</f>
        <v>1.26</v>
      </c>
      <c r="H100">
        <f>VLOOKUP(A100,away!$A$2:$E$405,3,FALSE)</f>
        <v>1.094339623</v>
      </c>
      <c r="I100">
        <f>VLOOKUP(C100,away!$B$2:$E$405,3,FALSE)</f>
        <v>1.1200000000000001</v>
      </c>
      <c r="J100">
        <f>VLOOKUP(B100,home!$B$2:$E$405,4,FALSE)</f>
        <v>1.28</v>
      </c>
      <c r="K100" s="3">
        <f t="shared" si="112"/>
        <v>0.629049056454</v>
      </c>
      <c r="L100" s="3">
        <f t="shared" si="113"/>
        <v>1.5688452835328002</v>
      </c>
      <c r="M100" s="5">
        <f t="shared" si="114"/>
        <v>0.11103671795448418</v>
      </c>
      <c r="N100" s="5">
        <f t="shared" si="115"/>
        <v>6.9847542661017184E-2</v>
      </c>
      <c r="O100" s="5">
        <f t="shared" si="116"/>
        <v>0.17419943126185428</v>
      </c>
      <c r="P100" s="5">
        <f t="shared" si="117"/>
        <v>0.10957998787009286</v>
      </c>
      <c r="Q100" s="5">
        <f t="shared" si="118"/>
        <v>2.1968765403271688E-2</v>
      </c>
      <c r="R100" s="5">
        <f t="shared" si="119"/>
        <v>0.13664597806462819</v>
      </c>
      <c r="S100" s="5">
        <f t="shared" si="120"/>
        <v>2.7035592286084799E-2</v>
      </c>
      <c r="T100" s="5">
        <f t="shared" si="121"/>
        <v>3.446559398796134E-2</v>
      </c>
      <c r="U100" s="5">
        <f t="shared" si="122"/>
        <v>8.5957023569788349E-2</v>
      </c>
      <c r="V100" s="5">
        <f t="shared" si="123"/>
        <v>2.9645447513480792E-3</v>
      </c>
      <c r="W100" s="5">
        <f t="shared" si="124"/>
        <v>4.6064770494624449E-3</v>
      </c>
      <c r="X100" s="5">
        <f t="shared" si="125"/>
        <v>7.2268497927512453E-3</v>
      </c>
      <c r="Y100" s="5">
        <f t="shared" si="126"/>
        <v>5.6689046060788943E-3</v>
      </c>
      <c r="Z100" s="5">
        <f t="shared" si="127"/>
        <v>7.1458799400139453E-2</v>
      </c>
      <c r="AA100" s="5">
        <f t="shared" si="128"/>
        <v>4.4951090337993382E-2</v>
      </c>
      <c r="AB100" s="5">
        <f t="shared" si="129"/>
        <v>1.4138220481846627E-2</v>
      </c>
      <c r="AC100" s="5">
        <f t="shared" si="130"/>
        <v>1.8285323983224713E-4</v>
      </c>
      <c r="AD100" s="5">
        <f t="shared" si="131"/>
        <v>7.2442501038533908E-4</v>
      </c>
      <c r="AE100" s="5">
        <f t="shared" si="132"/>
        <v>1.1365107608162391E-3</v>
      </c>
      <c r="AF100" s="5">
        <f t="shared" si="133"/>
        <v>8.9150477339541574E-4</v>
      </c>
      <c r="AG100" s="5">
        <f t="shared" si="134"/>
        <v>4.6621101966279175E-4</v>
      </c>
      <c r="AH100" s="5">
        <f t="shared" si="135"/>
        <v>2.8026950101456324E-2</v>
      </c>
      <c r="AI100" s="5">
        <f t="shared" si="136"/>
        <v>1.7630326516604438E-2</v>
      </c>
      <c r="AJ100" s="5">
        <f t="shared" si="137"/>
        <v>5.5451701301229795E-3</v>
      </c>
      <c r="AK100" s="5">
        <f t="shared" si="138"/>
        <v>1.1627280127435881E-3</v>
      </c>
      <c r="AL100" s="5">
        <f t="shared" si="139"/>
        <v>7.2181729330430527E-6</v>
      </c>
      <c r="AM100" s="5">
        <f t="shared" si="140"/>
        <v>9.1139773850915391E-5</v>
      </c>
      <c r="AN100" s="5">
        <f t="shared" si="141"/>
        <v>1.4298420434825465E-4</v>
      </c>
      <c r="AO100" s="5">
        <f t="shared" si="142"/>
        <v>1.1216004730572474E-4</v>
      </c>
      <c r="AP100" s="5">
        <f t="shared" si="143"/>
        <v>5.8653920405467319E-5</v>
      </c>
      <c r="AQ100" s="5">
        <f t="shared" si="144"/>
        <v>2.3004731597206419E-5</v>
      </c>
      <c r="AR100" s="5">
        <f t="shared" si="145"/>
        <v>8.7939896956957756E-3</v>
      </c>
      <c r="AS100" s="5">
        <f t="shared" si="146"/>
        <v>5.5318509205436253E-3</v>
      </c>
      <c r="AT100" s="5">
        <f t="shared" si="147"/>
        <v>1.7399028010060796E-3</v>
      </c>
      <c r="AU100" s="5">
        <f t="shared" si="148"/>
        <v>3.6482807176484866E-4</v>
      </c>
      <c r="AV100" s="5">
        <f t="shared" si="149"/>
        <v>5.7373688577902556E-5</v>
      </c>
      <c r="AW100" s="5">
        <f t="shared" si="150"/>
        <v>1.9787431006264113E-7</v>
      </c>
      <c r="AX100" s="5">
        <f t="shared" si="151"/>
        <v>9.5552314577248727E-6</v>
      </c>
      <c r="AY100" s="5">
        <f t="shared" si="152"/>
        <v>1.499067980551591E-5</v>
      </c>
      <c r="AZ100" s="5">
        <f t="shared" si="153"/>
        <v>1.1759028654917019E-5</v>
      </c>
      <c r="BA100" s="5">
        <f t="shared" si="154"/>
        <v>6.1493655480645353E-6</v>
      </c>
      <c r="BB100" s="5">
        <f t="shared" si="155"/>
        <v>2.4118507842000352E-6</v>
      </c>
      <c r="BC100" s="5">
        <f t="shared" si="156"/>
        <v>7.5676414547542187E-7</v>
      </c>
      <c r="BD100" s="5">
        <f t="shared" si="157"/>
        <v>2.2994015429213962E-3</v>
      </c>
      <c r="BE100" s="5">
        <f t="shared" si="158"/>
        <v>1.4464363709835758E-3</v>
      </c>
      <c r="BF100" s="5">
        <f t="shared" si="159"/>
        <v>4.5493971719398315E-4</v>
      </c>
      <c r="BG100" s="5">
        <f t="shared" si="160"/>
        <v>9.5393133281441574E-5</v>
      </c>
      <c r="BH100" s="5">
        <f t="shared" si="161"/>
        <v>1.5001740120720369E-5</v>
      </c>
      <c r="BI100" s="5">
        <f t="shared" si="162"/>
        <v>1.8873660936214539E-6</v>
      </c>
      <c r="BJ100" s="8">
        <f t="shared" si="163"/>
        <v>0.14747635066270601</v>
      </c>
      <c r="BK100" s="8">
        <f t="shared" si="164"/>
        <v>0.25082190495458073</v>
      </c>
      <c r="BL100" s="8">
        <f t="shared" si="165"/>
        <v>0.52905792352522141</v>
      </c>
      <c r="BM100" s="8">
        <f t="shared" si="166"/>
        <v>0.37552176252180341</v>
      </c>
      <c r="BN100" s="8">
        <f t="shared" si="167"/>
        <v>0.62327842321534843</v>
      </c>
    </row>
    <row r="101" spans="1:66" x14ac:dyDescent="0.25">
      <c r="A101" t="s">
        <v>175</v>
      </c>
      <c r="B101" t="s">
        <v>176</v>
      </c>
      <c r="C101" t="s">
        <v>282</v>
      </c>
      <c r="D101" t="s">
        <v>494</v>
      </c>
      <c r="E101">
        <f>VLOOKUP(A101,home!$A$2:$E$405,3,FALSE)</f>
        <v>1.1886792450000001</v>
      </c>
      <c r="F101">
        <f>VLOOKUP(B101,home!$B$2:$E$405,3,FALSE)</f>
        <v>0.84</v>
      </c>
      <c r="G101">
        <f>VLOOKUP(C101,away!$B$2:$E$405,4,FALSE)</f>
        <v>0.49</v>
      </c>
      <c r="H101">
        <f>VLOOKUP(A101,away!$A$2:$E$405,3,FALSE)</f>
        <v>1.094339623</v>
      </c>
      <c r="I101">
        <f>VLOOKUP(C101,away!$B$2:$E$405,3,FALSE)</f>
        <v>1.1200000000000001</v>
      </c>
      <c r="J101">
        <f>VLOOKUP(B101,home!$B$2:$E$405,4,FALSE)</f>
        <v>0.66</v>
      </c>
      <c r="K101" s="3">
        <f t="shared" si="112"/>
        <v>0.489260377242</v>
      </c>
      <c r="L101" s="3">
        <f t="shared" si="113"/>
        <v>0.80893584932160012</v>
      </c>
      <c r="M101" s="5">
        <f t="shared" si="114"/>
        <v>0.27302382226408389</v>
      </c>
      <c r="N101" s="5">
        <f t="shared" si="115"/>
        <v>0.13357973827697844</v>
      </c>
      <c r="O101" s="5">
        <f t="shared" si="116"/>
        <v>0.22085875754822629</v>
      </c>
      <c r="P101" s="5">
        <f t="shared" si="117"/>
        <v>0.1080574390352446</v>
      </c>
      <c r="Q101" s="5">
        <f t="shared" si="118"/>
        <v>3.2677636570641037E-2</v>
      </c>
      <c r="R101" s="5">
        <f t="shared" si="119"/>
        <v>8.9330283308693872E-2</v>
      </c>
      <c r="S101" s="5">
        <f t="shared" si="120"/>
        <v>1.0691750296757551E-2</v>
      </c>
      <c r="T101" s="5">
        <f t="shared" si="121"/>
        <v>2.6434111693094089E-2</v>
      </c>
      <c r="U101" s="5">
        <f t="shared" si="122"/>
        <v>4.37057681107463E-2</v>
      </c>
      <c r="V101" s="5">
        <f t="shared" si="123"/>
        <v>4.7017596661276165E-4</v>
      </c>
      <c r="W101" s="5">
        <f t="shared" si="124"/>
        <v>5.3292909319762717E-3</v>
      </c>
      <c r="X101" s="5">
        <f t="shared" si="125"/>
        <v>4.311054486340127E-3</v>
      </c>
      <c r="Y101" s="5">
        <f t="shared" si="126"/>
        <v>1.7436832611896222E-3</v>
      </c>
      <c r="Z101" s="5">
        <f t="shared" si="127"/>
        <v>2.4087489532819154E-2</v>
      </c>
      <c r="AA101" s="5">
        <f t="shared" si="128"/>
        <v>1.1785054215639825E-2</v>
      </c>
      <c r="AB101" s="5">
        <f t="shared" si="129"/>
        <v>2.8829800356806809E-3</v>
      </c>
      <c r="AC101" s="5">
        <f t="shared" si="130"/>
        <v>1.1630397859328842E-5</v>
      </c>
      <c r="AD101" s="5">
        <f t="shared" si="131"/>
        <v>6.5185272295276988E-4</v>
      </c>
      <c r="AE101" s="5">
        <f t="shared" si="132"/>
        <v>5.273070360743967E-4</v>
      </c>
      <c r="AF101" s="5">
        <f t="shared" si="133"/>
        <v>2.1327878254004878E-4</v>
      </c>
      <c r="AG101" s="5">
        <f t="shared" si="134"/>
        <v>5.7509617698770423E-5</v>
      </c>
      <c r="AH101" s="5">
        <f t="shared" si="135"/>
        <v>4.8713084508140523E-3</v>
      </c>
      <c r="AI101" s="5">
        <f t="shared" si="136"/>
        <v>2.383338210307426E-3</v>
      </c>
      <c r="AJ101" s="5">
        <f t="shared" si="137"/>
        <v>5.8303647593514198E-4</v>
      </c>
      <c r="AK101" s="5">
        <f t="shared" si="138"/>
        <v>9.5085548720624631E-5</v>
      </c>
      <c r="AL101" s="5">
        <f t="shared" si="139"/>
        <v>1.8412327499018991E-7</v>
      </c>
      <c r="AM101" s="5">
        <f t="shared" si="140"/>
        <v>6.3785141827619432E-5</v>
      </c>
      <c r="AN101" s="5">
        <f t="shared" si="141"/>
        <v>5.1598087878424043E-5</v>
      </c>
      <c r="AO101" s="5">
        <f t="shared" si="142"/>
        <v>2.0869771520651751E-5</v>
      </c>
      <c r="AP101" s="5">
        <f t="shared" si="143"/>
        <v>5.6274354500687242E-6</v>
      </c>
      <c r="AQ101" s="5">
        <f t="shared" si="144"/>
        <v>1.1380585688259558E-6</v>
      </c>
      <c r="AR101" s="5">
        <f t="shared" si="145"/>
        <v>7.8811520779335103E-4</v>
      </c>
      <c r="AS101" s="5">
        <f t="shared" si="146"/>
        <v>3.8559354387513215E-4</v>
      </c>
      <c r="AT101" s="5">
        <f t="shared" si="147"/>
        <v>9.4327821369213387E-5</v>
      </c>
      <c r="AU101" s="5">
        <f t="shared" si="148"/>
        <v>1.538362182250578E-5</v>
      </c>
      <c r="AV101" s="5">
        <f t="shared" si="149"/>
        <v>1.88164915405686E-6</v>
      </c>
      <c r="AW101" s="5">
        <f t="shared" si="150"/>
        <v>2.0242321507609859E-9</v>
      </c>
      <c r="AX101" s="5">
        <f t="shared" si="151"/>
        <v>5.2012570921692603E-6</v>
      </c>
      <c r="AY101" s="5">
        <f t="shared" si="152"/>
        <v>4.2074833233939369E-6</v>
      </c>
      <c r="AZ101" s="5">
        <f t="shared" si="153"/>
        <v>1.7017920478580711E-6</v>
      </c>
      <c r="BA101" s="5">
        <f t="shared" si="154"/>
        <v>4.588801985342714E-7</v>
      </c>
      <c r="BB101" s="5">
        <f t="shared" si="155"/>
        <v>9.2801160784546304E-8</v>
      </c>
      <c r="BC101" s="5">
        <f t="shared" si="156"/>
        <v>1.5014037163455471E-8</v>
      </c>
      <c r="BD101" s="5">
        <f t="shared" si="157"/>
        <v>1.0625577416326392E-4</v>
      </c>
      <c r="BE101" s="5">
        <f t="shared" si="158"/>
        <v>5.1986740151259258E-5</v>
      </c>
      <c r="BF101" s="5">
        <f t="shared" si="159"/>
        <v>1.2717526048993462E-5</v>
      </c>
      <c r="BG101" s="5">
        <f t="shared" si="160"/>
        <v>2.074060530771835E-6</v>
      </c>
      <c r="BH101" s="5">
        <f t="shared" si="161"/>
        <v>2.5368890942704262E-7</v>
      </c>
      <c r="BI101" s="5">
        <f t="shared" si="162"/>
        <v>2.482398630567729E-8</v>
      </c>
      <c r="BJ101" s="8">
        <f t="shared" si="163"/>
        <v>0.20568015910259102</v>
      </c>
      <c r="BK101" s="8">
        <f t="shared" si="164"/>
        <v>0.3922592095671566</v>
      </c>
      <c r="BL101" s="8">
        <f t="shared" si="165"/>
        <v>0.37795422636256853</v>
      </c>
      <c r="BM101" s="8">
        <f t="shared" si="166"/>
        <v>0.14244920210217579</v>
      </c>
      <c r="BN101" s="8">
        <f t="shared" si="167"/>
        <v>0.85752767700386812</v>
      </c>
    </row>
    <row r="102" spans="1:66" x14ac:dyDescent="0.25">
      <c r="A102" t="s">
        <v>175</v>
      </c>
      <c r="B102" t="s">
        <v>283</v>
      </c>
      <c r="C102" t="s">
        <v>281</v>
      </c>
      <c r="D102" t="s">
        <v>494</v>
      </c>
      <c r="E102">
        <f>VLOOKUP(A102,home!$A$2:$E$405,3,FALSE)</f>
        <v>1.1886792450000001</v>
      </c>
      <c r="F102">
        <f>VLOOKUP(B102,home!$B$2:$E$405,3,FALSE)</f>
        <v>0.92</v>
      </c>
      <c r="G102">
        <f>VLOOKUP(C102,away!$B$2:$E$405,4,FALSE)</f>
        <v>1.3</v>
      </c>
      <c r="H102">
        <f>VLOOKUP(A102,away!$A$2:$E$405,3,FALSE)</f>
        <v>1.094339623</v>
      </c>
      <c r="I102">
        <f>VLOOKUP(C102,away!$B$2:$E$405,3,FALSE)</f>
        <v>0.31</v>
      </c>
      <c r="J102">
        <f>VLOOKUP(B102,home!$B$2:$E$405,4,FALSE)</f>
        <v>0.42</v>
      </c>
      <c r="K102" s="3">
        <f t="shared" si="112"/>
        <v>1.4216603770200003</v>
      </c>
      <c r="L102" s="3">
        <f t="shared" si="113"/>
        <v>0.1424830189146</v>
      </c>
      <c r="M102" s="5">
        <f t="shared" si="114"/>
        <v>0.20926719554861251</v>
      </c>
      <c r="N102" s="5">
        <f t="shared" si="115"/>
        <v>0.29750688012155857</v>
      </c>
      <c r="O102" s="5">
        <f t="shared" si="116"/>
        <v>2.9817021781558251E-2</v>
      </c>
      <c r="P102" s="5">
        <f t="shared" si="117"/>
        <v>4.2389678427583663E-2</v>
      </c>
      <c r="Q102" s="5">
        <f t="shared" si="118"/>
        <v>0.21147687167982956</v>
      </c>
      <c r="R102" s="5">
        <f t="shared" si="119"/>
        <v>2.124209639239402E-3</v>
      </c>
      <c r="S102" s="5">
        <f t="shared" si="120"/>
        <v>2.146639410543133E-3</v>
      </c>
      <c r="T102" s="5">
        <f t="shared" si="121"/>
        <v>3.013186310755759E-2</v>
      </c>
      <c r="U102" s="5">
        <f t="shared" si="122"/>
        <v>3.0199046765906068E-3</v>
      </c>
      <c r="V102" s="5">
        <f t="shared" si="123"/>
        <v>4.8314284984561745E-5</v>
      </c>
      <c r="W102" s="5">
        <f t="shared" si="124"/>
        <v>0.10021609637445218</v>
      </c>
      <c r="X102" s="5">
        <f t="shared" si="125"/>
        <v>1.4279091955268447E-2</v>
      </c>
      <c r="Y102" s="5">
        <f t="shared" si="126"/>
        <v>1.0172640645729131E-3</v>
      </c>
      <c r="Z102" s="5">
        <f t="shared" si="127"/>
        <v>1.0088793406877443E-4</v>
      </c>
      <c r="AA102" s="5">
        <f t="shared" si="128"/>
        <v>1.4342837838498279E-4</v>
      </c>
      <c r="AB102" s="5">
        <f t="shared" si="129"/>
        <v>1.0195322124508098E-4</v>
      </c>
      <c r="AC102" s="5">
        <f t="shared" si="130"/>
        <v>6.1166628344003074E-7</v>
      </c>
      <c r="AD102" s="5">
        <f t="shared" si="131"/>
        <v>3.5618313338794103E-2</v>
      </c>
      <c r="AE102" s="5">
        <f t="shared" si="132"/>
        <v>5.0750048131575493E-3</v>
      </c>
      <c r="AF102" s="5">
        <f t="shared" si="133"/>
        <v>3.6155100339240652E-4</v>
      </c>
      <c r="AG102" s="5">
        <f t="shared" si="134"/>
        <v>1.717162615165095E-5</v>
      </c>
      <c r="AH102" s="5">
        <f t="shared" si="135"/>
        <v>3.5937043545440272E-6</v>
      </c>
      <c r="AI102" s="5">
        <f t="shared" si="136"/>
        <v>5.1090270875794775E-6</v>
      </c>
      <c r="AJ102" s="5">
        <f t="shared" si="137"/>
        <v>3.6316506877668183E-6</v>
      </c>
      <c r="AK102" s="5">
        <f t="shared" si="138"/>
        <v>1.7209912953251717E-6</v>
      </c>
      <c r="AL102" s="5">
        <f t="shared" si="139"/>
        <v>4.9560251413595406E-9</v>
      </c>
      <c r="AM102" s="5">
        <f t="shared" si="140"/>
        <v>1.0127428954009306E-2</v>
      </c>
      <c r="AN102" s="5">
        <f t="shared" si="141"/>
        <v>1.4429866512103758E-3</v>
      </c>
      <c r="AO102" s="5">
        <f t="shared" si="142"/>
        <v>1.0280054715896163E-4</v>
      </c>
      <c r="AP102" s="5">
        <f t="shared" si="143"/>
        <v>4.8824441017605185E-6</v>
      </c>
      <c r="AQ102" s="5">
        <f t="shared" si="144"/>
        <v>1.7391634382515531E-7</v>
      </c>
      <c r="AR102" s="5">
        <f t="shared" si="145"/>
        <v>1.0240836910439548E-7</v>
      </c>
      <c r="AS102" s="5">
        <f t="shared" si="146"/>
        <v>1.455899206309582E-7</v>
      </c>
      <c r="AT102" s="5">
        <f t="shared" si="147"/>
        <v>1.0348971072726002E-7</v>
      </c>
      <c r="AU102" s="5">
        <f t="shared" si="148"/>
        <v>4.904240705673572E-8</v>
      </c>
      <c r="AV102" s="5">
        <f t="shared" si="149"/>
        <v>1.743041172656181E-8</v>
      </c>
      <c r="AW102" s="5">
        <f t="shared" si="150"/>
        <v>2.7886240452665686E-11</v>
      </c>
      <c r="AX102" s="5">
        <f t="shared" si="151"/>
        <v>2.3996274108333544E-3</v>
      </c>
      <c r="AY102" s="5">
        <f t="shared" si="152"/>
        <v>3.4190615776576145E-4</v>
      </c>
      <c r="AZ102" s="5">
        <f t="shared" si="153"/>
        <v>2.4357910771978598E-5</v>
      </c>
      <c r="BA102" s="5">
        <f t="shared" si="154"/>
        <v>1.1568628870813216E-6</v>
      </c>
      <c r="BB102" s="5">
        <f t="shared" si="155"/>
        <v>4.1208329155401684E-8</v>
      </c>
      <c r="BC102" s="5">
        <f t="shared" si="156"/>
        <v>1.1742974284976331E-9</v>
      </c>
      <c r="BD102" s="5">
        <f t="shared" si="157"/>
        <v>2.4319089320191488E-9</v>
      </c>
      <c r="BE102" s="5">
        <f t="shared" si="158"/>
        <v>3.4573485691726493E-9</v>
      </c>
      <c r="BF102" s="5">
        <f t="shared" si="159"/>
        <v>2.4575877351697742E-9</v>
      </c>
      <c r="BG102" s="5">
        <f t="shared" si="160"/>
        <v>1.1646183687137294E-9</v>
      </c>
      <c r="BH102" s="5">
        <f t="shared" si="161"/>
        <v>4.1392294728749461E-10</v>
      </c>
      <c r="BI102" s="5">
        <f t="shared" si="162"/>
        <v>1.176915706595939E-10</v>
      </c>
      <c r="BJ102" s="8">
        <f t="shared" si="163"/>
        <v>0.71014547132244377</v>
      </c>
      <c r="BK102" s="8">
        <f t="shared" si="164"/>
        <v>0.25419435045179828</v>
      </c>
      <c r="BL102" s="8">
        <f t="shared" si="165"/>
        <v>3.5221001074340903E-2</v>
      </c>
      <c r="BM102" s="8">
        <f t="shared" si="166"/>
        <v>0.20673794745439039</v>
      </c>
      <c r="BN102" s="8">
        <f t="shared" si="167"/>
        <v>0.79258185719838192</v>
      </c>
    </row>
    <row r="103" spans="1:66" x14ac:dyDescent="0.25">
      <c r="A103" t="s">
        <v>24</v>
      </c>
      <c r="B103" t="s">
        <v>180</v>
      </c>
      <c r="C103" t="s">
        <v>327</v>
      </c>
      <c r="D103" t="s">
        <v>494</v>
      </c>
      <c r="E103">
        <f>VLOOKUP(A103,home!$A$2:$E$405,3,FALSE)</f>
        <v>1.589519651</v>
      </c>
      <c r="F103">
        <f>VLOOKUP(B103,home!$B$2:$E$405,3,FALSE)</f>
        <v>1.0900000000000001</v>
      </c>
      <c r="G103">
        <f>VLOOKUP(C103,away!$B$2:$E$405,4,FALSE)</f>
        <v>0.56999999999999995</v>
      </c>
      <c r="H103">
        <f>VLOOKUP(A103,away!$A$2:$E$405,3,FALSE)</f>
        <v>1.406113537</v>
      </c>
      <c r="I103">
        <f>VLOOKUP(C103,away!$B$2:$E$405,3,FALSE)</f>
        <v>1.2</v>
      </c>
      <c r="J103">
        <f>VLOOKUP(B103,home!$B$2:$E$405,4,FALSE)</f>
        <v>1.29</v>
      </c>
      <c r="K103" s="3">
        <f t="shared" si="112"/>
        <v>0.98756855916630004</v>
      </c>
      <c r="L103" s="3">
        <f t="shared" si="113"/>
        <v>2.176663755276</v>
      </c>
      <c r="M103" s="5">
        <f t="shared" si="114"/>
        <v>4.2246561443556326E-2</v>
      </c>
      <c r="N103" s="5">
        <f t="shared" si="115"/>
        <v>4.1721375814543479E-2</v>
      </c>
      <c r="O103" s="5">
        <f t="shared" si="116"/>
        <v>9.1956559079229588E-2</v>
      </c>
      <c r="P103" s="5">
        <f t="shared" si="117"/>
        <v>9.0813406555765502E-2</v>
      </c>
      <c r="Q103" s="5">
        <f t="shared" si="118"/>
        <v>2.0601359499802213E-2</v>
      </c>
      <c r="R103" s="5">
        <f t="shared" si="119"/>
        <v>0.10007925460382762</v>
      </c>
      <c r="S103" s="5">
        <f t="shared" si="120"/>
        <v>4.8803231129717434E-2</v>
      </c>
      <c r="T103" s="5">
        <f t="shared" si="121"/>
        <v>4.484223253263038E-2</v>
      </c>
      <c r="U103" s="5">
        <f t="shared" si="122"/>
        <v>9.8835125271539329E-2</v>
      </c>
      <c r="V103" s="5">
        <f t="shared" si="123"/>
        <v>1.165640605051739E-2</v>
      </c>
      <c r="W103" s="5">
        <f t="shared" si="124"/>
        <v>6.7817516393622141E-3</v>
      </c>
      <c r="X103" s="5">
        <f t="shared" si="125"/>
        <v>1.4761592990683326E-2</v>
      </c>
      <c r="Y103" s="5">
        <f t="shared" si="126"/>
        <v>1.6065512216478325E-2</v>
      </c>
      <c r="Z103" s="5">
        <f t="shared" si="127"/>
        <v>7.2612962050396787E-2</v>
      </c>
      <c r="AA103" s="5">
        <f t="shared" si="128"/>
        <v>7.1710278308907568E-2</v>
      </c>
      <c r="AB103" s="5">
        <f t="shared" si="129"/>
        <v>3.5409408113471118E-2</v>
      </c>
      <c r="AC103" s="5">
        <f t="shared" si="130"/>
        <v>1.5660415686419391E-3</v>
      </c>
      <c r="AD103" s="5">
        <f t="shared" si="131"/>
        <v>1.6743611737771583E-3</v>
      </c>
      <c r="AE103" s="5">
        <f t="shared" si="132"/>
        <v>3.6445212802021206E-3</v>
      </c>
      <c r="AF103" s="5">
        <f t="shared" si="133"/>
        <v>3.9664486879740215E-3</v>
      </c>
      <c r="AG103" s="5">
        <f t="shared" si="134"/>
        <v>2.8778750320916997E-3</v>
      </c>
      <c r="AH103" s="5">
        <f t="shared" si="135"/>
        <v>3.9513500664582576E-2</v>
      </c>
      <c r="AI103" s="5">
        <f t="shared" si="136"/>
        <v>3.9022290918938454E-2</v>
      </c>
      <c r="AJ103" s="5">
        <f t="shared" si="137"/>
        <v>1.926859380909212E-2</v>
      </c>
      <c r="AK103" s="5">
        <f t="shared" si="138"/>
        <v>6.343019141735266E-3</v>
      </c>
      <c r="AL103" s="5">
        <f t="shared" si="139"/>
        <v>1.3465481193902085E-4</v>
      </c>
      <c r="AM103" s="5">
        <f t="shared" si="140"/>
        <v>3.307092903822207E-4</v>
      </c>
      <c r="AN103" s="5">
        <f t="shared" si="141"/>
        <v>7.1984292590802576E-4</v>
      </c>
      <c r="AO103" s="5">
        <f t="shared" si="142"/>
        <v>7.8342800315791335E-4</v>
      </c>
      <c r="AP103" s="5">
        <f t="shared" si="143"/>
        <v>5.6841977978069403E-4</v>
      </c>
      <c r="AQ103" s="5">
        <f t="shared" si="144"/>
        <v>3.0931468310765051E-4</v>
      </c>
      <c r="AR103" s="5">
        <f t="shared" si="145"/>
        <v>1.7201520948134201E-2</v>
      </c>
      <c r="AS103" s="5">
        <f t="shared" si="146"/>
        <v>1.698768125821782E-2</v>
      </c>
      <c r="AT103" s="5">
        <f t="shared" si="147"/>
        <v>8.3882499518772649E-3</v>
      </c>
      <c r="AU103" s="5">
        <f t="shared" si="148"/>
        <v>2.7613239729674063E-3</v>
      </c>
      <c r="AV103" s="5">
        <f t="shared" si="149"/>
        <v>6.8174918434369596E-4</v>
      </c>
      <c r="AW103" s="5">
        <f t="shared" si="150"/>
        <v>8.0404059745827163E-6</v>
      </c>
      <c r="AX103" s="5">
        <f t="shared" si="151"/>
        <v>5.4433016234279863E-5</v>
      </c>
      <c r="AY103" s="5">
        <f t="shared" si="152"/>
        <v>1.1848237352750708E-4</v>
      </c>
      <c r="AZ103" s="5">
        <f t="shared" si="153"/>
        <v>1.2894814404819865E-4</v>
      </c>
      <c r="BA103" s="5">
        <f t="shared" si="154"/>
        <v>9.355891715327424E-5</v>
      </c>
      <c r="BB103" s="5">
        <f t="shared" si="155"/>
        <v>5.0911575987600512E-5</v>
      </c>
      <c r="BC103" s="5">
        <f t="shared" si="156"/>
        <v>2.2163476435237983E-5</v>
      </c>
      <c r="BD103" s="5">
        <f t="shared" si="157"/>
        <v>6.2403211972374365E-3</v>
      </c>
      <c r="BE103" s="5">
        <f t="shared" si="158"/>
        <v>6.1627450134906954E-3</v>
      </c>
      <c r="BF103" s="5">
        <f t="shared" si="159"/>
        <v>3.0430666067411531E-3</v>
      </c>
      <c r="BG103" s="5">
        <f t="shared" si="160"/>
        <v>1.0017456347554809E-3</v>
      </c>
      <c r="BH103" s="5">
        <f t="shared" si="161"/>
        <v>2.4732312329165019E-4</v>
      </c>
      <c r="BI103" s="5">
        <f t="shared" si="162"/>
        <v>4.8849708103528842E-5</v>
      </c>
      <c r="BJ103" s="8">
        <f t="shared" si="163"/>
        <v>0.16011724305326755</v>
      </c>
      <c r="BK103" s="8">
        <f t="shared" si="164"/>
        <v>0.19533878393366511</v>
      </c>
      <c r="BL103" s="8">
        <f t="shared" si="165"/>
        <v>0.56490260651048385</v>
      </c>
      <c r="BM103" s="8">
        <f t="shared" si="166"/>
        <v>0.60544263658353559</v>
      </c>
      <c r="BN103" s="8">
        <f t="shared" si="167"/>
        <v>0.38741851699672469</v>
      </c>
    </row>
    <row r="104" spans="1:66" x14ac:dyDescent="0.25">
      <c r="A104" t="s">
        <v>24</v>
      </c>
      <c r="B104" t="s">
        <v>184</v>
      </c>
      <c r="C104" t="s">
        <v>295</v>
      </c>
      <c r="D104" t="s">
        <v>494</v>
      </c>
      <c r="E104">
        <f>VLOOKUP(A104,home!$A$2:$E$405,3,FALSE)</f>
        <v>1.589519651</v>
      </c>
      <c r="F104">
        <f>VLOOKUP(B104,home!$B$2:$E$405,3,FALSE)</f>
        <v>1.0900000000000001</v>
      </c>
      <c r="G104">
        <f>VLOOKUP(C104,away!$B$2:$E$405,4,FALSE)</f>
        <v>0.63</v>
      </c>
      <c r="H104">
        <f>VLOOKUP(A104,away!$A$2:$E$405,3,FALSE)</f>
        <v>1.406113537</v>
      </c>
      <c r="I104">
        <f>VLOOKUP(C104,away!$B$2:$E$405,3,FALSE)</f>
        <v>1.2</v>
      </c>
      <c r="J104">
        <f>VLOOKUP(B104,home!$B$2:$E$405,4,FALSE)</f>
        <v>1.1000000000000001</v>
      </c>
      <c r="K104" s="3">
        <f t="shared" si="112"/>
        <v>1.0915231443417002</v>
      </c>
      <c r="L104" s="3">
        <f t="shared" si="113"/>
        <v>1.8560698688400001</v>
      </c>
      <c r="M104" s="5">
        <f t="shared" si="114"/>
        <v>5.2465838669725984E-2</v>
      </c>
      <c r="N104" s="5">
        <f t="shared" si="115"/>
        <v>5.7267677195303672E-2</v>
      </c>
      <c r="O104" s="5">
        <f t="shared" si="116"/>
        <v>9.7380262298298909E-2</v>
      </c>
      <c r="P104" s="5">
        <f t="shared" si="117"/>
        <v>0.10629281010065876</v>
      </c>
      <c r="Q104" s="5">
        <f t="shared" si="118"/>
        <v>3.1254497540681665E-2</v>
      </c>
      <c r="R104" s="5">
        <f t="shared" si="119"/>
        <v>9.0372285335804256E-2</v>
      </c>
      <c r="S104" s="5">
        <f t="shared" si="120"/>
        <v>5.383579947238129E-2</v>
      </c>
      <c r="T104" s="5">
        <f t="shared" si="121"/>
        <v>5.8010531150993125E-2</v>
      </c>
      <c r="U104" s="5">
        <f t="shared" si="122"/>
        <v>9.8643441051082401E-2</v>
      </c>
      <c r="V104" s="5">
        <f t="shared" si="123"/>
        <v>1.2118696988842138E-2</v>
      </c>
      <c r="W104" s="5">
        <f t="shared" si="124"/>
        <v>1.1371669143474931E-2</v>
      </c>
      <c r="X104" s="5">
        <f t="shared" si="125"/>
        <v>2.1106612455621392E-2</v>
      </c>
      <c r="Y104" s="5">
        <f t="shared" si="126"/>
        <v>1.9587673706080961E-2</v>
      </c>
      <c r="Z104" s="5">
        <f t="shared" si="127"/>
        <v>5.5912425263332434E-2</v>
      </c>
      <c r="AA104" s="5">
        <f t="shared" si="128"/>
        <v>6.1029706231202942E-2</v>
      </c>
      <c r="AB104" s="5">
        <f t="shared" si="129"/>
        <v>3.3307668421866436E-2</v>
      </c>
      <c r="AC104" s="5">
        <f t="shared" si="130"/>
        <v>1.534486999496998E-3</v>
      </c>
      <c r="AD104" s="5">
        <f t="shared" si="131"/>
        <v>3.1031100149748105E-3</v>
      </c>
      <c r="AE104" s="5">
        <f t="shared" si="132"/>
        <v>5.759588998490388E-3</v>
      </c>
      <c r="AF104" s="5">
        <f t="shared" si="133"/>
        <v>5.3450997985001825E-3</v>
      </c>
      <c r="AG104" s="5">
        <f t="shared" si="134"/>
        <v>3.3069595606463153E-3</v>
      </c>
      <c r="AH104" s="5">
        <f t="shared" si="135"/>
        <v>2.5944341956259942E-2</v>
      </c>
      <c r="AI104" s="5">
        <f t="shared" si="136"/>
        <v>2.831884970997315E-2</v>
      </c>
      <c r="AJ104" s="5">
        <f t="shared" si="137"/>
        <v>1.5455339939784965E-2</v>
      </c>
      <c r="AK104" s="5">
        <f t="shared" si="138"/>
        <v>5.6232870826479833E-3</v>
      </c>
      <c r="AL104" s="5">
        <f t="shared" si="139"/>
        <v>1.2435134127271994E-4</v>
      </c>
      <c r="AM104" s="5">
        <f t="shared" si="140"/>
        <v>6.7742328015670537E-4</v>
      </c>
      <c r="AN104" s="5">
        <f t="shared" si="141"/>
        <v>1.2573449387496187E-3</v>
      </c>
      <c r="AO104" s="5">
        <f t="shared" si="142"/>
        <v>1.1668600277758218E-3</v>
      </c>
      <c r="AP104" s="5">
        <f t="shared" si="143"/>
        <v>7.2192457956950294E-4</v>
      </c>
      <c r="AQ104" s="5">
        <f t="shared" si="144"/>
        <v>3.3498561492848491E-4</v>
      </c>
      <c r="AR104" s="5">
        <f t="shared" si="145"/>
        <v>9.6309022743790978E-3</v>
      </c>
      <c r="AS104" s="5">
        <f t="shared" si="146"/>
        <v>1.0512352733377906E-2</v>
      </c>
      <c r="AT104" s="5">
        <f t="shared" si="147"/>
        <v>5.7372381549828577E-3</v>
      </c>
      <c r="AU104" s="5">
        <f t="shared" si="148"/>
        <v>2.0874427435880216E-3</v>
      </c>
      <c r="AV104" s="5">
        <f t="shared" si="149"/>
        <v>5.6962301677861561E-4</v>
      </c>
      <c r="AW104" s="5">
        <f t="shared" si="150"/>
        <v>6.9980210185849258E-6</v>
      </c>
      <c r="AX104" s="5">
        <f t="shared" si="151"/>
        <v>1.2323719813448587E-4</v>
      </c>
      <c r="AY104" s="5">
        <f t="shared" si="152"/>
        <v>2.287368501776843E-4</v>
      </c>
      <c r="AZ104" s="5">
        <f t="shared" si="153"/>
        <v>2.122757877540847E-4</v>
      </c>
      <c r="BA104" s="5">
        <f t="shared" si="154"/>
        <v>1.3133289784487726E-4</v>
      </c>
      <c r="BB104" s="5">
        <f t="shared" si="155"/>
        <v>6.0940758619329623E-5</v>
      </c>
      <c r="BC104" s="5">
        <f t="shared" si="156"/>
        <v>2.2622061171517844E-5</v>
      </c>
      <c r="BD104" s="5">
        <f t="shared" si="157"/>
        <v>2.9792712535362761E-3</v>
      </c>
      <c r="BE104" s="5">
        <f t="shared" si="158"/>
        <v>3.2519435265067555E-3</v>
      </c>
      <c r="BF104" s="5">
        <f t="shared" si="159"/>
        <v>1.7747858116371447E-3</v>
      </c>
      <c r="BG104" s="5">
        <f t="shared" si="160"/>
        <v>6.4573992988373771E-4</v>
      </c>
      <c r="BH104" s="5">
        <f t="shared" si="161"/>
        <v>1.7621001967342158E-4</v>
      </c>
      <c r="BI104" s="5">
        <f t="shared" si="162"/>
        <v>3.8467462947689199E-5</v>
      </c>
      <c r="BJ104" s="8">
        <f t="shared" si="163"/>
        <v>0.2210511035596496</v>
      </c>
      <c r="BK104" s="8">
        <f t="shared" si="164"/>
        <v>0.22660072042255558</v>
      </c>
      <c r="BL104" s="8">
        <f t="shared" si="165"/>
        <v>0.49347915895421252</v>
      </c>
      <c r="BM104" s="8">
        <f t="shared" si="166"/>
        <v>0.56178829823011767</v>
      </c>
      <c r="BN104" s="8">
        <f t="shared" si="167"/>
        <v>0.43503337114047325</v>
      </c>
    </row>
    <row r="105" spans="1:66" x14ac:dyDescent="0.25">
      <c r="A105" t="s">
        <v>24</v>
      </c>
      <c r="B105" t="s">
        <v>294</v>
      </c>
      <c r="C105" t="s">
        <v>289</v>
      </c>
      <c r="D105" t="s">
        <v>494</v>
      </c>
      <c r="E105">
        <f>VLOOKUP(A105,home!$A$2:$E$405,3,FALSE)</f>
        <v>1.589519651</v>
      </c>
      <c r="F105">
        <f>VLOOKUP(B105,home!$B$2:$E$405,3,FALSE)</f>
        <v>1.83</v>
      </c>
      <c r="G105">
        <f>VLOOKUP(C105,away!$B$2:$E$405,4,FALSE)</f>
        <v>1.2</v>
      </c>
      <c r="H105">
        <f>VLOOKUP(A105,away!$A$2:$E$405,3,FALSE)</f>
        <v>1.406113537</v>
      </c>
      <c r="I105">
        <f>VLOOKUP(C105,away!$B$2:$E$405,3,FALSE)</f>
        <v>0.74</v>
      </c>
      <c r="J105">
        <f>VLOOKUP(B105,home!$B$2:$E$405,4,FALSE)</f>
        <v>0.91</v>
      </c>
      <c r="K105" s="3">
        <f t="shared" si="112"/>
        <v>3.4905851535959997</v>
      </c>
      <c r="L105" s="3">
        <f t="shared" si="113"/>
        <v>0.94687685581579994</v>
      </c>
      <c r="M105" s="5">
        <f t="shared" si="114"/>
        <v>1.1825914524011419E-2</v>
      </c>
      <c r="N105" s="5">
        <f t="shared" si="115"/>
        <v>4.1279361665209562E-2</v>
      </c>
      <c r="O105" s="5">
        <f t="shared" si="116"/>
        <v>1.1197684761642334E-2</v>
      </c>
      <c r="P105" s="5">
        <f t="shared" si="117"/>
        <v>3.9086472183636894E-2</v>
      </c>
      <c r="Q105" s="5">
        <f t="shared" si="118"/>
        <v>7.2044563489250216E-2</v>
      </c>
      <c r="R105" s="5">
        <f t="shared" si="119"/>
        <v>5.3014142697601933E-3</v>
      </c>
      <c r="S105" s="5">
        <f t="shared" si="120"/>
        <v>3.2296705355434926E-2</v>
      </c>
      <c r="T105" s="5">
        <f t="shared" si="121"/>
        <v>6.821732975532302E-2</v>
      </c>
      <c r="U105" s="5">
        <f t="shared" si="122"/>
        <v>1.8505037943086909E-2</v>
      </c>
      <c r="V105" s="5">
        <f t="shared" si="123"/>
        <v>1.1860621602904466E-2</v>
      </c>
      <c r="W105" s="5">
        <f t="shared" si="124"/>
        <v>8.382589457096036E-2</v>
      </c>
      <c r="X105" s="5">
        <f t="shared" si="125"/>
        <v>7.9372799487297682E-2</v>
      </c>
      <c r="Y105" s="5">
        <f t="shared" si="126"/>
        <v>3.7578133407915174E-2</v>
      </c>
      <c r="Z105" s="5">
        <f t="shared" si="127"/>
        <v>1.6732621583758491E-3</v>
      </c>
      <c r="AA105" s="5">
        <f t="shared" si="128"/>
        <v>5.8406640481007384E-3</v>
      </c>
      <c r="AB105" s="5">
        <f t="shared" si="129"/>
        <v>1.019366760672118E-2</v>
      </c>
      <c r="AC105" s="5">
        <f t="shared" si="130"/>
        <v>2.4500740271571186E-3</v>
      </c>
      <c r="AD105" s="5">
        <f t="shared" si="131"/>
        <v>7.3150355769074443E-2</v>
      </c>
      <c r="AE105" s="5">
        <f t="shared" si="132"/>
        <v>6.9264378872428381E-2</v>
      </c>
      <c r="AF105" s="5">
        <f t="shared" si="133"/>
        <v>3.2792418643379645E-2</v>
      </c>
      <c r="AG105" s="5">
        <f t="shared" si="134"/>
        <v>1.0350127419879581E-2</v>
      </c>
      <c r="AH105" s="5">
        <f t="shared" si="135"/>
        <v>3.9609330286962074E-4</v>
      </c>
      <c r="AI105" s="5">
        <f t="shared" si="136"/>
        <v>1.3825974024355022E-3</v>
      </c>
      <c r="AJ105" s="5">
        <f t="shared" si="137"/>
        <v>2.4130369831708801E-3</v>
      </c>
      <c r="AK105" s="5">
        <f t="shared" si="138"/>
        <v>2.8076370228447833E-3</v>
      </c>
      <c r="AL105" s="5">
        <f t="shared" si="139"/>
        <v>3.2391490777609303E-4</v>
      </c>
      <c r="AM105" s="5">
        <f t="shared" si="140"/>
        <v>5.1067509165559341E-2</v>
      </c>
      <c r="AN105" s="5">
        <f t="shared" si="141"/>
        <v>4.8354642513029372E-2</v>
      </c>
      <c r="AO105" s="5">
        <f t="shared" si="142"/>
        <v>2.2892945933417126E-2</v>
      </c>
      <c r="AP105" s="5">
        <f t="shared" si="143"/>
        <v>7.2256002219317052E-3</v>
      </c>
      <c r="AQ105" s="5">
        <f t="shared" si="144"/>
        <v>1.7104384048811597E-3</v>
      </c>
      <c r="AR105" s="5">
        <f t="shared" si="145"/>
        <v>7.5010316246176397E-5</v>
      </c>
      <c r="AS105" s="5">
        <f t="shared" si="146"/>
        <v>2.6182989625544414E-4</v>
      </c>
      <c r="AT105" s="5">
        <f t="shared" si="147"/>
        <v>4.5696977431841738E-4</v>
      </c>
      <c r="AU105" s="5">
        <f t="shared" si="148"/>
        <v>5.3169730329266044E-4</v>
      </c>
      <c r="AV105" s="5">
        <f t="shared" si="149"/>
        <v>4.6398367827009759E-4</v>
      </c>
      <c r="AW105" s="5">
        <f t="shared" si="150"/>
        <v>2.9738576353155992E-5</v>
      </c>
      <c r="AX105" s="5">
        <f t="shared" si="151"/>
        <v>2.9709248220738161E-2</v>
      </c>
      <c r="AY105" s="5">
        <f t="shared" si="152"/>
        <v>2.81309995439037E-2</v>
      </c>
      <c r="AZ105" s="5">
        <f t="shared" si="153"/>
        <v>1.3318296199543616E-2</v>
      </c>
      <c r="BA105" s="5">
        <f t="shared" si="154"/>
        <v>4.2035954767491264E-3</v>
      </c>
      <c r="BB105" s="5">
        <f t="shared" si="155"/>
        <v>9.950718170364328E-4</v>
      </c>
      <c r="BC105" s="5">
        <f t="shared" si="156"/>
        <v>1.8844209468527452E-4</v>
      </c>
      <c r="BD105" s="5">
        <f t="shared" si="157"/>
        <v>1.1837588733488049E-5</v>
      </c>
      <c r="BE105" s="5">
        <f t="shared" si="158"/>
        <v>4.1320111487488665E-5</v>
      </c>
      <c r="BF105" s="5">
        <f t="shared" si="159"/>
        <v>7.2115683851579757E-5</v>
      </c>
      <c r="BG105" s="5">
        <f t="shared" si="160"/>
        <v>8.3908645131248983E-5</v>
      </c>
      <c r="BH105" s="5">
        <f t="shared" si="161"/>
        <v>7.3222567738373252E-5</v>
      </c>
      <c r="BI105" s="5">
        <f t="shared" si="162"/>
        <v>5.1117921571148609E-5</v>
      </c>
      <c r="BJ105" s="8">
        <f t="shared" si="163"/>
        <v>0.77567215267219325</v>
      </c>
      <c r="BK105" s="8">
        <f t="shared" si="164"/>
        <v>0.12597470214482462</v>
      </c>
      <c r="BL105" s="8">
        <f t="shared" si="165"/>
        <v>6.0160846827528258E-2</v>
      </c>
      <c r="BM105" s="8">
        <f t="shared" si="166"/>
        <v>0.75464429194186056</v>
      </c>
      <c r="BN105" s="8">
        <f t="shared" si="167"/>
        <v>0.18073541089351061</v>
      </c>
    </row>
    <row r="106" spans="1:66" x14ac:dyDescent="0.25">
      <c r="A106" t="s">
        <v>27</v>
      </c>
      <c r="B106" t="s">
        <v>187</v>
      </c>
      <c r="C106" t="s">
        <v>191</v>
      </c>
      <c r="D106" t="s">
        <v>494</v>
      </c>
      <c r="E106">
        <f>VLOOKUP(A106,home!$A$2:$E$405,3,FALSE)</f>
        <v>1.2916666670000001</v>
      </c>
      <c r="F106">
        <f>VLOOKUP(B106,home!$B$2:$E$405,3,FALSE)</f>
        <v>0.65</v>
      </c>
      <c r="G106">
        <f>VLOOKUP(C106,away!$B$2:$E$405,4,FALSE)</f>
        <v>1.27</v>
      </c>
      <c r="H106">
        <f>VLOOKUP(A106,away!$A$2:$E$405,3,FALSE)</f>
        <v>1.129166667</v>
      </c>
      <c r="I106">
        <f>VLOOKUP(C106,away!$B$2:$E$405,3,FALSE)</f>
        <v>0.91</v>
      </c>
      <c r="J106">
        <f>VLOOKUP(B106,home!$B$2:$E$405,4,FALSE)</f>
        <v>1.1100000000000001</v>
      </c>
      <c r="K106" s="3">
        <f t="shared" si="112"/>
        <v>1.0662708336085003</v>
      </c>
      <c r="L106" s="3">
        <f t="shared" si="113"/>
        <v>1.1405712503367003</v>
      </c>
      <c r="M106" s="5">
        <f t="shared" si="114"/>
        <v>0.11004762152214749</v>
      </c>
      <c r="N106" s="5">
        <f t="shared" si="115"/>
        <v>0.11734056913705294</v>
      </c>
      <c r="O106" s="5">
        <f t="shared" si="116"/>
        <v>0.12551715327609575</v>
      </c>
      <c r="P106" s="5">
        <f t="shared" si="117"/>
        <v>0.1338352796558685</v>
      </c>
      <c r="Q106" s="5">
        <f t="shared" si="118"/>
        <v>6.2558413234930638E-2</v>
      </c>
      <c r="R106" s="5">
        <f t="shared" si="119"/>
        <v>7.1580628225409892E-2</v>
      </c>
      <c r="S106" s="5">
        <f t="shared" si="120"/>
        <v>4.069120675397718E-2</v>
      </c>
      <c r="T106" s="5">
        <f t="shared" si="121"/>
        <v>7.1352327602444823E-2</v>
      </c>
      <c r="U106" s="5">
        <f t="shared" si="122"/>
        <v>7.6324336128127945E-2</v>
      </c>
      <c r="V106" s="5">
        <f t="shared" si="123"/>
        <v>5.4985478711921786E-3</v>
      </c>
      <c r="W106" s="5">
        <f t="shared" si="124"/>
        <v>2.2234737143078182E-2</v>
      </c>
      <c r="X106" s="5">
        <f t="shared" si="125"/>
        <v>2.5360301944188555E-2</v>
      </c>
      <c r="Y106" s="5">
        <f t="shared" si="126"/>
        <v>1.4462615648699696E-2</v>
      </c>
      <c r="Z106" s="5">
        <f t="shared" si="127"/>
        <v>2.7214268878314078E-2</v>
      </c>
      <c r="AA106" s="5">
        <f t="shared" si="128"/>
        <v>2.9017781162925818E-2</v>
      </c>
      <c r="AB106" s="5">
        <f t="shared" si="129"/>
        <v>1.5470406855030972E-2</v>
      </c>
      <c r="AC106" s="5">
        <f t="shared" si="130"/>
        <v>4.1794388753218256E-4</v>
      </c>
      <c r="AD106" s="5">
        <f t="shared" si="131"/>
        <v>5.9270629271539624E-3</v>
      </c>
      <c r="AE106" s="5">
        <f t="shared" si="132"/>
        <v>6.7602375736482978E-3</v>
      </c>
      <c r="AF106" s="5">
        <f t="shared" si="133"/>
        <v>3.8552663109745903E-3</v>
      </c>
      <c r="AG106" s="5">
        <f t="shared" si="134"/>
        <v>1.4657353055630817E-3</v>
      </c>
      <c r="AH106" s="5">
        <f t="shared" si="135"/>
        <v>7.7599531703844626E-3</v>
      </c>
      <c r="AI106" s="5">
        <f t="shared" si="136"/>
        <v>8.2742117357487658E-3</v>
      </c>
      <c r="AJ106" s="5">
        <f t="shared" si="137"/>
        <v>4.4112753224650357E-3</v>
      </c>
      <c r="AK106" s="5">
        <f t="shared" si="138"/>
        <v>1.5678714051204669E-3</v>
      </c>
      <c r="AL106" s="5">
        <f t="shared" si="139"/>
        <v>2.0331429719114204E-5</v>
      </c>
      <c r="AM106" s="5">
        <f t="shared" si="140"/>
        <v>1.2639708656372991E-3</v>
      </c>
      <c r="AN106" s="5">
        <f t="shared" si="141"/>
        <v>1.4416488306090958E-3</v>
      </c>
      <c r="AO106" s="5">
        <f t="shared" si="142"/>
        <v>8.2215160463712912E-4</v>
      </c>
      <c r="AP106" s="5">
        <f t="shared" si="143"/>
        <v>3.1257416122243154E-4</v>
      </c>
      <c r="AQ106" s="5">
        <f t="shared" si="144"/>
        <v>8.9128275472103547E-5</v>
      </c>
      <c r="AR106" s="5">
        <f t="shared" si="145"/>
        <v>1.7701558980199299E-3</v>
      </c>
      <c r="AS106" s="5">
        <f t="shared" si="146"/>
        <v>1.887465604998714E-3</v>
      </c>
      <c r="AT106" s="5">
        <f t="shared" si="147"/>
        <v>1.0062747620246755E-3</v>
      </c>
      <c r="AU106" s="5">
        <f t="shared" si="148"/>
        <v>3.5765380978108202E-4</v>
      </c>
      <c r="AV106" s="5">
        <f t="shared" si="149"/>
        <v>9.5338956474632557E-5</v>
      </c>
      <c r="AW106" s="5">
        <f t="shared" si="150"/>
        <v>6.868396670823849E-7</v>
      </c>
      <c r="AX106" s="5">
        <f t="shared" si="151"/>
        <v>2.2462254475999008E-4</v>
      </c>
      <c r="AY106" s="5">
        <f t="shared" si="152"/>
        <v>2.5619801673071329E-4</v>
      </c>
      <c r="AZ106" s="5">
        <f t="shared" si="153"/>
        <v>1.4610604613816627E-4</v>
      </c>
      <c r="BA106" s="5">
        <f t="shared" si="154"/>
        <v>5.5548118575186627E-5</v>
      </c>
      <c r="BB106" s="5">
        <f t="shared" si="155"/>
        <v>1.5839146764287981E-5</v>
      </c>
      <c r="BC106" s="5">
        <f t="shared" si="156"/>
        <v>3.6131350858420891E-6</v>
      </c>
      <c r="BD106" s="5">
        <f t="shared" si="157"/>
        <v>3.3649815431591239E-4</v>
      </c>
      <c r="BE106" s="5">
        <f t="shared" si="158"/>
        <v>3.587981675101497E-4</v>
      </c>
      <c r="BF106" s="5">
        <f t="shared" si="159"/>
        <v>1.9128801058412479E-4</v>
      </c>
      <c r="BG106" s="5">
        <f t="shared" si="160"/>
        <v>6.7988275501615472E-5</v>
      </c>
      <c r="BH106" s="5">
        <f t="shared" si="161"/>
        <v>1.8123478798677971E-5</v>
      </c>
      <c r="BI106" s="5">
        <f t="shared" si="162"/>
        <v>3.8649073693104698E-6</v>
      </c>
      <c r="BJ106" s="8">
        <f t="shared" si="163"/>
        <v>0.33594866757336694</v>
      </c>
      <c r="BK106" s="8">
        <f t="shared" si="164"/>
        <v>0.2907671291371674</v>
      </c>
      <c r="BL106" s="8">
        <f t="shared" si="165"/>
        <v>0.34601706730668802</v>
      </c>
      <c r="BM106" s="8">
        <f t="shared" si="166"/>
        <v>0.3788119566669676</v>
      </c>
      <c r="BN106" s="8">
        <f t="shared" si="167"/>
        <v>0.62087966505150516</v>
      </c>
    </row>
    <row r="107" spans="1:66" x14ac:dyDescent="0.25">
      <c r="A107" t="s">
        <v>27</v>
      </c>
      <c r="B107" t="s">
        <v>298</v>
      </c>
      <c r="C107" t="s">
        <v>31</v>
      </c>
      <c r="D107" t="s">
        <v>494</v>
      </c>
      <c r="E107">
        <f>VLOOKUP(A107,home!$A$2:$E$405,3,FALSE)</f>
        <v>1.2916666670000001</v>
      </c>
      <c r="F107">
        <f>VLOOKUP(B107,home!$B$2:$E$405,3,FALSE)</f>
        <v>1.55</v>
      </c>
      <c r="G107">
        <f>VLOOKUP(C107,away!$B$2:$E$405,4,FALSE)</f>
        <v>0.84</v>
      </c>
      <c r="H107">
        <f>VLOOKUP(A107,away!$A$2:$E$405,3,FALSE)</f>
        <v>1.129166667</v>
      </c>
      <c r="I107">
        <f>VLOOKUP(C107,away!$B$2:$E$405,3,FALSE)</f>
        <v>0.97</v>
      </c>
      <c r="J107">
        <f>VLOOKUP(B107,home!$B$2:$E$405,4,FALSE)</f>
        <v>0.64</v>
      </c>
      <c r="K107" s="3">
        <f t="shared" si="112"/>
        <v>1.6817500004340002</v>
      </c>
      <c r="L107" s="3">
        <f t="shared" si="113"/>
        <v>0.70098666687360001</v>
      </c>
      <c r="M107" s="5">
        <f t="shared" si="114"/>
        <v>9.229764362637595E-2</v>
      </c>
      <c r="N107" s="5">
        <f t="shared" si="115"/>
        <v>0.15522156220871494</v>
      </c>
      <c r="O107" s="5">
        <f t="shared" si="116"/>
        <v>6.4699417565940651E-2</v>
      </c>
      <c r="P107" s="5">
        <f t="shared" si="117"/>
        <v>0.10880824551960024</v>
      </c>
      <c r="Q107" s="5">
        <f t="shared" si="118"/>
        <v>0.1305219311559363</v>
      </c>
      <c r="R107" s="5">
        <f t="shared" si="119"/>
        <v>2.2676714534105989E-2</v>
      </c>
      <c r="S107" s="5">
        <f t="shared" si="120"/>
        <v>3.2068083831531063E-2</v>
      </c>
      <c r="T107" s="5">
        <f t="shared" si="121"/>
        <v>9.1494133474905287E-2</v>
      </c>
      <c r="U107" s="5">
        <f t="shared" si="122"/>
        <v>3.8136564677574446E-2</v>
      </c>
      <c r="V107" s="5">
        <f t="shared" si="123"/>
        <v>4.2005068262378617E-3</v>
      </c>
      <c r="W107" s="5">
        <f t="shared" si="124"/>
        <v>7.3168419259380793E-2</v>
      </c>
      <c r="X107" s="5">
        <f t="shared" si="125"/>
        <v>5.1290086337043468E-2</v>
      </c>
      <c r="Y107" s="5">
        <f t="shared" si="126"/>
        <v>1.7976833332531635E-2</v>
      </c>
      <c r="Z107" s="5">
        <f t="shared" si="127"/>
        <v>5.2986915123023615E-3</v>
      </c>
      <c r="AA107" s="5">
        <f t="shared" si="128"/>
        <v>8.9110744531141293E-3</v>
      </c>
      <c r="AB107" s="5">
        <f t="shared" si="129"/>
        <v>7.4930997326960493E-3</v>
      </c>
      <c r="AC107" s="5">
        <f t="shared" si="130"/>
        <v>3.0949447901549313E-4</v>
      </c>
      <c r="AD107" s="5">
        <f t="shared" si="131"/>
        <v>3.0762747280304693E-2</v>
      </c>
      <c r="AE107" s="5">
        <f t="shared" si="132"/>
        <v>2.1564275679895689E-2</v>
      </c>
      <c r="AF107" s="5">
        <f t="shared" si="133"/>
        <v>7.5581348661967569E-3</v>
      </c>
      <c r="AG107" s="5">
        <f t="shared" si="134"/>
        <v>1.7660505892121362E-3</v>
      </c>
      <c r="AH107" s="5">
        <f t="shared" si="135"/>
        <v>9.2857802550006658E-4</v>
      </c>
      <c r="AI107" s="5">
        <f t="shared" si="136"/>
        <v>1.5616360947877399E-3</v>
      </c>
      <c r="AJ107" s="5">
        <f t="shared" si="137"/>
        <v>1.3131407515435164E-3</v>
      </c>
      <c r="AK107" s="5">
        <f t="shared" si="138"/>
        <v>7.3612481982607053E-4</v>
      </c>
      <c r="AL107" s="5">
        <f t="shared" si="139"/>
        <v>1.4594327628123779E-5</v>
      </c>
      <c r="AM107" s="5">
        <f t="shared" si="140"/>
        <v>1.0347050050400685E-2</v>
      </c>
      <c r="AN107" s="5">
        <f t="shared" si="141"/>
        <v>7.2531441268046913E-3</v>
      </c>
      <c r="AO107" s="5">
        <f t="shared" si="142"/>
        <v>2.5421786629013245E-3</v>
      </c>
      <c r="AP107" s="5">
        <f t="shared" si="143"/>
        <v>5.9401111583479496E-4</v>
      </c>
      <c r="AQ107" s="5">
        <f t="shared" si="144"/>
        <v>1.0409846804372519E-4</v>
      </c>
      <c r="AR107" s="5">
        <f t="shared" si="145"/>
        <v>1.3018416300547212E-4</v>
      </c>
      <c r="AS107" s="5">
        <f t="shared" si="146"/>
        <v>2.1893721619095267E-4</v>
      </c>
      <c r="AT107" s="5">
        <f t="shared" si="147"/>
        <v>1.8409883171207679E-4</v>
      </c>
      <c r="AU107" s="5">
        <f t="shared" si="148"/>
        <v>1.0320273677056133E-4</v>
      </c>
      <c r="AV107" s="5">
        <f t="shared" si="149"/>
        <v>4.3390300652170379E-5</v>
      </c>
      <c r="AW107" s="5">
        <f t="shared" si="150"/>
        <v>4.7791733634867805E-7</v>
      </c>
      <c r="AX107" s="5">
        <f t="shared" si="151"/>
        <v>2.9001919044586619E-3</v>
      </c>
      <c r="AY107" s="5">
        <f t="shared" si="152"/>
        <v>2.0329958564002755E-3</v>
      </c>
      <c r="AZ107" s="5">
        <f t="shared" si="153"/>
        <v>7.1255149457293454E-4</v>
      </c>
      <c r="BA107" s="5">
        <f t="shared" si="154"/>
        <v>1.6649636571882786E-4</v>
      </c>
      <c r="BB107" s="5">
        <f t="shared" si="155"/>
        <v>2.9177933112952258E-5</v>
      </c>
      <c r="BC107" s="5">
        <f t="shared" si="156"/>
        <v>4.0906684158218506E-6</v>
      </c>
      <c r="BD107" s="5">
        <f t="shared" si="157"/>
        <v>1.5209560417489217E-5</v>
      </c>
      <c r="BE107" s="5">
        <f t="shared" si="158"/>
        <v>2.5578678238713444E-5</v>
      </c>
      <c r="BF107" s="5">
        <f t="shared" si="159"/>
        <v>2.150847106952875E-5</v>
      </c>
      <c r="BG107" s="5">
        <f t="shared" si="160"/>
        <v>1.2057290410171549E-5</v>
      </c>
      <c r="BH107" s="5">
        <f t="shared" si="161"/>
        <v>5.069337038134717E-6</v>
      </c>
      <c r="BI107" s="5">
        <f t="shared" si="162"/>
        <v>1.70507151321663E-6</v>
      </c>
      <c r="BJ107" s="8">
        <f t="shared" si="163"/>
        <v>0.60801016083078629</v>
      </c>
      <c r="BK107" s="8">
        <f t="shared" si="164"/>
        <v>0.23973156446678898</v>
      </c>
      <c r="BL107" s="8">
        <f t="shared" si="165"/>
        <v>0.14721729231210712</v>
      </c>
      <c r="BM107" s="8">
        <f t="shared" si="166"/>
        <v>0.42399967657224702</v>
      </c>
      <c r="BN107" s="8">
        <f t="shared" si="167"/>
        <v>0.57422551461067406</v>
      </c>
    </row>
    <row r="108" spans="1:66" x14ac:dyDescent="0.25">
      <c r="A108" t="s">
        <v>27</v>
      </c>
      <c r="B108" t="s">
        <v>192</v>
      </c>
      <c r="C108" t="s">
        <v>195</v>
      </c>
      <c r="D108" t="s">
        <v>494</v>
      </c>
      <c r="E108">
        <f>VLOOKUP(A108,home!$A$2:$E$405,3,FALSE)</f>
        <v>1.2916666670000001</v>
      </c>
      <c r="F108">
        <f>VLOOKUP(B108,home!$B$2:$E$405,3,FALSE)</f>
        <v>1.03</v>
      </c>
      <c r="G108">
        <f>VLOOKUP(C108,away!$B$2:$E$405,4,FALSE)</f>
        <v>0.84</v>
      </c>
      <c r="H108">
        <f>VLOOKUP(A108,away!$A$2:$E$405,3,FALSE)</f>
        <v>1.129166667</v>
      </c>
      <c r="I108">
        <f>VLOOKUP(C108,away!$B$2:$E$405,3,FALSE)</f>
        <v>1.2</v>
      </c>
      <c r="J108">
        <f>VLOOKUP(B108,home!$B$2:$E$405,4,FALSE)</f>
        <v>1.03</v>
      </c>
      <c r="K108" s="3">
        <f t="shared" si="112"/>
        <v>1.1175500002884</v>
      </c>
      <c r="L108" s="3">
        <f t="shared" si="113"/>
        <v>1.395650000412</v>
      </c>
      <c r="M108" s="5">
        <f t="shared" si="114"/>
        <v>8.1008596468489222E-2</v>
      </c>
      <c r="N108" s="5">
        <f t="shared" si="115"/>
        <v>9.0531157006722998E-2</v>
      </c>
      <c r="O108" s="5">
        <f t="shared" si="116"/>
        <v>0.11305964769462251</v>
      </c>
      <c r="P108" s="5">
        <f t="shared" si="117"/>
        <v>0.1263498093137318</v>
      </c>
      <c r="Q108" s="5">
        <f t="shared" si="118"/>
        <v>5.0586547269486241E-2</v>
      </c>
      <c r="R108" s="5">
        <f t="shared" si="119"/>
        <v>7.8895848675790262E-2</v>
      </c>
      <c r="S108" s="5">
        <f t="shared" si="120"/>
        <v>4.9267222892283365E-2</v>
      </c>
      <c r="T108" s="5">
        <f t="shared" si="121"/>
        <v>7.0601114717500121E-2</v>
      </c>
      <c r="U108" s="5">
        <f t="shared" si="122"/>
        <v>8.8170055710382958E-2</v>
      </c>
      <c r="V108" s="5">
        <f t="shared" si="123"/>
        <v>8.5380571242878959E-3</v>
      </c>
      <c r="W108" s="5">
        <f t="shared" si="124"/>
        <v>1.8844331971867839E-2</v>
      </c>
      <c r="X108" s="5">
        <f t="shared" si="125"/>
        <v>2.6300091924301213E-2</v>
      </c>
      <c r="Y108" s="5">
        <f t="shared" si="126"/>
        <v>1.8352861652493318E-2</v>
      </c>
      <c r="Z108" s="5">
        <f t="shared" si="127"/>
        <v>3.6703663745623935E-2</v>
      </c>
      <c r="AA108" s="5">
        <f t="shared" si="128"/>
        <v>4.1018179429507369E-2</v>
      </c>
      <c r="AB108" s="5">
        <f t="shared" si="129"/>
        <v>2.2919933216637801E-2</v>
      </c>
      <c r="AC108" s="5">
        <f t="shared" si="130"/>
        <v>8.3230510139682343E-4</v>
      </c>
      <c r="AD108" s="5">
        <f t="shared" si="131"/>
        <v>5.2648708001489016E-3</v>
      </c>
      <c r="AE108" s="5">
        <f t="shared" si="132"/>
        <v>7.3479169343969412E-3</v>
      </c>
      <c r="AF108" s="5">
        <f t="shared" si="133"/>
        <v>5.1275601362592172E-3</v>
      </c>
      <c r="AG108" s="5">
        <f t="shared" si="134"/>
        <v>2.3854264354275781E-3</v>
      </c>
      <c r="AH108" s="5">
        <f t="shared" si="135"/>
        <v>1.2806367080425483E-2</v>
      </c>
      <c r="AI108" s="5">
        <f t="shared" si="136"/>
        <v>1.4311755534422856E-2</v>
      </c>
      <c r="AJ108" s="5">
        <f t="shared" si="137"/>
        <v>7.9970512008108868E-3</v>
      </c>
      <c r="AK108" s="5">
        <f t="shared" si="138"/>
        <v>2.9790348572575191E-3</v>
      </c>
      <c r="AL108" s="5">
        <f t="shared" si="139"/>
        <v>5.1926138921930685E-5</v>
      </c>
      <c r="AM108" s="5">
        <f t="shared" si="140"/>
        <v>1.1767512728449588E-3</v>
      </c>
      <c r="AN108" s="5">
        <f t="shared" si="141"/>
        <v>1.6423329144308885E-3</v>
      </c>
      <c r="AO108" s="5">
        <f t="shared" si="142"/>
        <v>1.1460609663510553E-3</v>
      </c>
      <c r="AP108" s="5">
        <f t="shared" si="143"/>
        <v>5.3316666272000947E-4</v>
      </c>
      <c r="AQ108" s="5">
        <f t="shared" si="144"/>
        <v>1.8602851326121139E-4</v>
      </c>
      <c r="AR108" s="5">
        <f t="shared" si="145"/>
        <v>3.5746412442144099E-3</v>
      </c>
      <c r="AS108" s="5">
        <f t="shared" si="146"/>
        <v>3.9948403235027406E-3</v>
      </c>
      <c r="AT108" s="5">
        <f t="shared" si="147"/>
        <v>2.2322169023412997E-3</v>
      </c>
      <c r="AU108" s="5">
        <f t="shared" si="148"/>
        <v>8.3153799995176378E-4</v>
      </c>
      <c r="AV108" s="5">
        <f t="shared" si="149"/>
        <v>2.3232132302147726E-4</v>
      </c>
      <c r="AW108" s="5">
        <f t="shared" si="150"/>
        <v>2.249712457552556E-6</v>
      </c>
      <c r="AX108" s="5">
        <f t="shared" si="151"/>
        <v>2.1917973088454335E-4</v>
      </c>
      <c r="AY108" s="5">
        <f t="shared" si="152"/>
        <v>3.0589819149931497E-4</v>
      </c>
      <c r="AZ108" s="5">
        <f t="shared" si="153"/>
        <v>2.1346340554602455E-4</v>
      </c>
      <c r="BA108" s="5">
        <f t="shared" si="154"/>
        <v>9.930673401275207E-5</v>
      </c>
      <c r="BB108" s="5">
        <f t="shared" si="155"/>
        <v>3.4649360841452936E-5</v>
      </c>
      <c r="BC108" s="5">
        <f t="shared" si="156"/>
        <v>9.6716760945298648E-6</v>
      </c>
      <c r="BD108" s="5">
        <f t="shared" si="157"/>
        <v>8.3149134232676552E-4</v>
      </c>
      <c r="BE108" s="5">
        <f t="shared" si="158"/>
        <v>9.2923314985707891E-4</v>
      </c>
      <c r="BF108" s="5">
        <f t="shared" si="159"/>
        <v>5.1923225344538469E-4</v>
      </c>
      <c r="BG108" s="5">
        <f t="shared" si="160"/>
        <v>1.934226683292121E-4</v>
      </c>
      <c r="BH108" s="5">
        <f t="shared" si="161"/>
        <v>5.4039875761773513E-5</v>
      </c>
      <c r="BI108" s="5">
        <f t="shared" si="162"/>
        <v>1.207845263463102E-5</v>
      </c>
      <c r="BJ108" s="8">
        <f t="shared" si="163"/>
        <v>0.30090838827709104</v>
      </c>
      <c r="BK108" s="8">
        <f t="shared" si="164"/>
        <v>0.2663538152306103</v>
      </c>
      <c r="BL108" s="8">
        <f t="shared" si="165"/>
        <v>0.39556292893524425</v>
      </c>
      <c r="BM108" s="8">
        <f t="shared" si="166"/>
        <v>0.45879354128068478</v>
      </c>
      <c r="BN108" s="8">
        <f t="shared" si="167"/>
        <v>0.54043160642884303</v>
      </c>
    </row>
    <row r="109" spans="1:66" x14ac:dyDescent="0.25">
      <c r="A109" t="s">
        <v>27</v>
      </c>
      <c r="B109" t="s">
        <v>29</v>
      </c>
      <c r="C109" t="s">
        <v>189</v>
      </c>
      <c r="D109" t="s">
        <v>494</v>
      </c>
      <c r="E109">
        <f>VLOOKUP(A109,home!$A$2:$E$405,3,FALSE)</f>
        <v>1.2916666670000001</v>
      </c>
      <c r="F109">
        <f>VLOOKUP(B109,home!$B$2:$E$405,3,FALSE)</f>
        <v>0.84</v>
      </c>
      <c r="G109">
        <f>VLOOKUP(C109,away!$B$2:$E$405,4,FALSE)</f>
        <v>0.77</v>
      </c>
      <c r="H109">
        <f>VLOOKUP(A109,away!$A$2:$E$405,3,FALSE)</f>
        <v>1.129166667</v>
      </c>
      <c r="I109">
        <f>VLOOKUP(C109,away!$B$2:$E$405,3,FALSE)</f>
        <v>0.84</v>
      </c>
      <c r="J109">
        <f>VLOOKUP(B109,home!$B$2:$E$405,4,FALSE)</f>
        <v>1.7</v>
      </c>
      <c r="K109" s="3">
        <f t="shared" si="112"/>
        <v>0.83545000021560001</v>
      </c>
      <c r="L109" s="3">
        <f t="shared" si="113"/>
        <v>1.6124500004759998</v>
      </c>
      <c r="M109" s="5">
        <f t="shared" si="114"/>
        <v>8.6474993381835424E-2</v>
      </c>
      <c r="N109" s="5">
        <f t="shared" si="115"/>
        <v>7.2245533239498408E-2</v>
      </c>
      <c r="O109" s="5">
        <f t="shared" si="116"/>
        <v>0.13943660311970263</v>
      </c>
      <c r="P109" s="5">
        <f t="shared" si="117"/>
        <v>0.11649231010641808</v>
      </c>
      <c r="Q109" s="5">
        <f t="shared" si="118"/>
        <v>3.017876538025754E-2</v>
      </c>
      <c r="R109" s="5">
        <f t="shared" si="119"/>
        <v>0.11241727538336818</v>
      </c>
      <c r="S109" s="5">
        <f t="shared" si="120"/>
        <v>3.9232319608307802E-2</v>
      </c>
      <c r="T109" s="5">
        <f t="shared" si="121"/>
        <v>4.8661750251761358E-2</v>
      </c>
      <c r="U109" s="5">
        <f t="shared" si="122"/>
        <v>9.3919012743272093E-2</v>
      </c>
      <c r="V109" s="5">
        <f t="shared" si="123"/>
        <v>5.8722994979662759E-3</v>
      </c>
      <c r="W109" s="5">
        <f t="shared" si="124"/>
        <v>8.4042831811475711E-3</v>
      </c>
      <c r="X109" s="5">
        <f t="shared" si="125"/>
        <v>1.3551486419441839E-2</v>
      </c>
      <c r="Y109" s="5">
        <f t="shared" si="126"/>
        <v>1.0925547141739751E-2</v>
      </c>
      <c r="Z109" s="5">
        <f t="shared" si="127"/>
        <v>6.0422411915140896E-2</v>
      </c>
      <c r="AA109" s="5">
        <f t="shared" si="128"/>
        <v>5.0479904047531533E-2</v>
      </c>
      <c r="AB109" s="5">
        <f t="shared" si="129"/>
        <v>2.1086717923696843E-2</v>
      </c>
      <c r="AC109" s="5">
        <f t="shared" si="130"/>
        <v>4.9441875289763296E-4</v>
      </c>
      <c r="AD109" s="5">
        <f t="shared" si="131"/>
        <v>1.7553395963754248E-3</v>
      </c>
      <c r="AE109" s="5">
        <f t="shared" si="132"/>
        <v>2.8303973330110949E-3</v>
      </c>
      <c r="AF109" s="5">
        <f t="shared" si="133"/>
        <v>2.281937090480505E-3</v>
      </c>
      <c r="AG109" s="5">
        <f t="shared" si="134"/>
        <v>1.2265031542104978E-3</v>
      </c>
      <c r="AH109" s="5">
        <f t="shared" si="135"/>
        <v>2.4357029530332489E-2</v>
      </c>
      <c r="AI109" s="5">
        <f t="shared" si="136"/>
        <v>2.034908032636765E-2</v>
      </c>
      <c r="AJ109" s="5">
        <f t="shared" si="137"/>
        <v>8.5003195815255578E-3</v>
      </c>
      <c r="AK109" s="5">
        <f t="shared" si="138"/>
        <v>2.3671973320727327E-3</v>
      </c>
      <c r="AL109" s="5">
        <f t="shared" si="139"/>
        <v>2.6641682378932878E-5</v>
      </c>
      <c r="AM109" s="5">
        <f t="shared" si="140"/>
        <v>2.9329969323406007E-4</v>
      </c>
      <c r="AN109" s="5">
        <f t="shared" si="141"/>
        <v>4.7293109049487077E-4</v>
      </c>
      <c r="AO109" s="5">
        <f t="shared" si="142"/>
        <v>3.8128886854678487E-4</v>
      </c>
      <c r="AP109" s="5">
        <f t="shared" si="143"/>
        <v>2.0493641208991898E-4</v>
      </c>
      <c r="AQ109" s="5">
        <f t="shared" si="144"/>
        <v>8.261242944298485E-5</v>
      </c>
      <c r="AR109" s="5">
        <f t="shared" si="145"/>
        <v>7.8548984555557103E-3</v>
      </c>
      <c r="AS109" s="5">
        <f t="shared" si="146"/>
        <v>6.5623749163875337E-3</v>
      </c>
      <c r="AT109" s="5">
        <f t="shared" si="147"/>
        <v>2.7412680626554063E-3</v>
      </c>
      <c r="AU109" s="5">
        <f t="shared" si="148"/>
        <v>7.6339746784549246E-4</v>
      </c>
      <c r="AV109" s="5">
        <f t="shared" si="149"/>
        <v>1.5944510366902625E-4</v>
      </c>
      <c r="AW109" s="5">
        <f t="shared" si="150"/>
        <v>9.9693275608444491E-7</v>
      </c>
      <c r="AX109" s="5">
        <f t="shared" si="151"/>
        <v>4.0839538129271808E-5</v>
      </c>
      <c r="AY109" s="5">
        <f t="shared" si="152"/>
        <v>6.5851713275983948E-5</v>
      </c>
      <c r="AZ109" s="5">
        <f t="shared" si="153"/>
        <v>5.3091297551602874E-5</v>
      </c>
      <c r="BA109" s="5">
        <f t="shared" si="154"/>
        <v>2.8535687587451179E-5</v>
      </c>
      <c r="BB109" s="5">
        <f t="shared" si="155"/>
        <v>1.1503092365992154E-5</v>
      </c>
      <c r="BC109" s="5">
        <f t="shared" si="156"/>
        <v>3.7096322582039024E-6</v>
      </c>
      <c r="BD109" s="5">
        <f t="shared" si="157"/>
        <v>2.1109385030666237E-3</v>
      </c>
      <c r="BE109" s="5">
        <f t="shared" si="158"/>
        <v>1.763583572842129E-3</v>
      </c>
      <c r="BF109" s="5">
        <f t="shared" si="159"/>
        <v>7.3669294815559251E-4</v>
      </c>
      <c r="BG109" s="5">
        <f t="shared" si="160"/>
        <v>2.0515670789847366E-4</v>
      </c>
      <c r="BH109" s="5">
        <f t="shared" si="161"/>
        <v>4.2849542914502888E-5</v>
      </c>
      <c r="BI109" s="5">
        <f t="shared" si="162"/>
        <v>7.1597301274319622E-6</v>
      </c>
      <c r="BJ109" s="8">
        <f t="shared" si="163"/>
        <v>0.19370014224290111</v>
      </c>
      <c r="BK109" s="8">
        <f t="shared" si="164"/>
        <v>0.24865883474308012</v>
      </c>
      <c r="BL109" s="8">
        <f t="shared" si="165"/>
        <v>0.49586090499898772</v>
      </c>
      <c r="BM109" s="8">
        <f t="shared" si="166"/>
        <v>0.44133195850850959</v>
      </c>
      <c r="BN109" s="8">
        <f t="shared" si="167"/>
        <v>0.55724548061108026</v>
      </c>
    </row>
    <row r="110" spans="1:66" x14ac:dyDescent="0.25">
      <c r="A110" t="s">
        <v>27</v>
      </c>
      <c r="B110" t="s">
        <v>190</v>
      </c>
      <c r="C110" t="s">
        <v>329</v>
      </c>
      <c r="D110" t="s">
        <v>494</v>
      </c>
      <c r="E110">
        <f>VLOOKUP(A110,home!$A$2:$E$405,3,FALSE)</f>
        <v>1.2916666670000001</v>
      </c>
      <c r="F110">
        <f>VLOOKUP(B110,home!$B$2:$E$405,3,FALSE)</f>
        <v>0.84</v>
      </c>
      <c r="G110">
        <f>VLOOKUP(C110,away!$B$2:$E$405,4,FALSE)</f>
        <v>1.42</v>
      </c>
      <c r="H110">
        <f>VLOOKUP(A110,away!$A$2:$E$405,3,FALSE)</f>
        <v>1.129166667</v>
      </c>
      <c r="I110">
        <f>VLOOKUP(C110,away!$B$2:$E$405,3,FALSE)</f>
        <v>0.57999999999999996</v>
      </c>
      <c r="J110">
        <f>VLOOKUP(B110,home!$B$2:$E$405,4,FALSE)</f>
        <v>0.89</v>
      </c>
      <c r="K110" s="3">
        <f t="shared" si="112"/>
        <v>1.5407000003975999</v>
      </c>
      <c r="L110" s="3">
        <f t="shared" si="113"/>
        <v>0.58287583350539995</v>
      </c>
      <c r="M110" s="5">
        <f t="shared" si="114"/>
        <v>0.11960318182841145</v>
      </c>
      <c r="N110" s="5">
        <f t="shared" si="115"/>
        <v>0.18427262229058775</v>
      </c>
      <c r="O110" s="5">
        <f t="shared" si="116"/>
        <v>6.9713804298133231E-2</v>
      </c>
      <c r="P110" s="5">
        <f t="shared" si="117"/>
        <v>0.10740805830985208</v>
      </c>
      <c r="Q110" s="5">
        <f t="shared" si="118"/>
        <v>0.14195441461818767</v>
      </c>
      <c r="R110" s="5">
        <f t="shared" si="119"/>
        <v>2.0317245893553368E-2</v>
      </c>
      <c r="S110" s="5">
        <f t="shared" si="120"/>
        <v>2.4114097161820069E-2</v>
      </c>
      <c r="T110" s="5">
        <f t="shared" si="121"/>
        <v>8.2741797740347289E-2</v>
      </c>
      <c r="U110" s="5">
        <f t="shared" si="122"/>
        <v>3.1302780756275808E-2</v>
      </c>
      <c r="V110" s="5">
        <f t="shared" si="123"/>
        <v>2.4061496195180361E-3</v>
      </c>
      <c r="W110" s="5">
        <f t="shared" si="124"/>
        <v>7.2903055552894253E-2</v>
      </c>
      <c r="X110" s="5">
        <f t="shared" si="125"/>
        <v>4.2493429270483718E-2</v>
      </c>
      <c r="Y110" s="5">
        <f t="shared" si="126"/>
        <v>1.2384196502267977E-2</v>
      </c>
      <c r="Z110" s="5">
        <f t="shared" si="127"/>
        <v>3.9474772115796961E-3</v>
      </c>
      <c r="AA110" s="5">
        <f t="shared" si="128"/>
        <v>6.0818781414503538E-3</v>
      </c>
      <c r="AB110" s="5">
        <f t="shared" si="129"/>
        <v>4.6851748274753585E-3</v>
      </c>
      <c r="AC110" s="5">
        <f t="shared" si="130"/>
        <v>1.3505068107541653E-4</v>
      </c>
      <c r="AD110" s="5">
        <f t="shared" si="131"/>
        <v>2.8080434429832615E-2</v>
      </c>
      <c r="AE110" s="5">
        <f t="shared" si="132"/>
        <v>1.6367406623482419E-2</v>
      </c>
      <c r="AF110" s="5">
        <f t="shared" si="133"/>
        <v>4.7700828889920589E-3</v>
      </c>
      <c r="AG110" s="5">
        <f t="shared" si="134"/>
        <v>9.2678867993703105E-4</v>
      </c>
      <c r="AH110" s="5">
        <f t="shared" si="135"/>
        <v>5.7522226748577161E-4</v>
      </c>
      <c r="AI110" s="5">
        <f t="shared" si="136"/>
        <v>8.8624494774403669E-4</v>
      </c>
      <c r="AJ110" s="5">
        <f t="shared" si="137"/>
        <v>6.8271879567080422E-4</v>
      </c>
      <c r="AK110" s="5">
        <f t="shared" si="138"/>
        <v>3.5062161625381893E-4</v>
      </c>
      <c r="AL110" s="5">
        <f t="shared" si="139"/>
        <v>4.8512192421582651E-6</v>
      </c>
      <c r="AM110" s="5">
        <f t="shared" si="140"/>
        <v>8.652705067441582E-3</v>
      </c>
      <c r="AN110" s="5">
        <f t="shared" si="141"/>
        <v>5.0434526782614101E-3</v>
      </c>
      <c r="AO110" s="5">
        <f t="shared" si="142"/>
        <v>1.4698533417933303E-3</v>
      </c>
      <c r="AP110" s="5">
        <f t="shared" si="143"/>
        <v>2.8558066390949505E-4</v>
      </c>
      <c r="AQ110" s="5">
        <f t="shared" si="144"/>
        <v>4.1614516877318092E-5</v>
      </c>
      <c r="AR110" s="5">
        <f t="shared" si="145"/>
        <v>6.7056631722327067E-5</v>
      </c>
      <c r="AS110" s="5">
        <f t="shared" si="146"/>
        <v>1.0331415252125103E-4</v>
      </c>
      <c r="AT110" s="5">
        <f t="shared" si="147"/>
        <v>7.9588057415284601E-5</v>
      </c>
      <c r="AU110" s="5">
        <f t="shared" si="148"/>
        <v>4.087377336379105E-5</v>
      </c>
      <c r="AV110" s="5">
        <f t="shared" si="149"/>
        <v>1.5743555659461075E-5</v>
      </c>
      <c r="AW110" s="5">
        <f t="shared" si="150"/>
        <v>1.2101592748202912E-7</v>
      </c>
      <c r="AX110" s="5">
        <f t="shared" si="151"/>
        <v>2.2218704501412601E-3</v>
      </c>
      <c r="AY110" s="5">
        <f t="shared" si="152"/>
        <v>1.2950745905671054E-3</v>
      </c>
      <c r="AZ110" s="5">
        <f t="shared" si="153"/>
        <v>3.7743384071423297E-4</v>
      </c>
      <c r="BA110" s="5">
        <f t="shared" si="154"/>
        <v>7.3332354833150989E-5</v>
      </c>
      <c r="BB110" s="5">
        <f t="shared" si="155"/>
        <v>1.0685914361571654E-5</v>
      </c>
      <c r="BC110" s="5">
        <f t="shared" si="156"/>
        <v>1.2457122480536807E-6</v>
      </c>
      <c r="BD110" s="5">
        <f t="shared" si="157"/>
        <v>6.5142816845360055E-6</v>
      </c>
      <c r="BE110" s="5">
        <f t="shared" si="158"/>
        <v>1.0036553793954701E-5</v>
      </c>
      <c r="BF110" s="5">
        <f t="shared" si="159"/>
        <v>7.7316592171682722E-6</v>
      </c>
      <c r="BG110" s="5">
        <f t="shared" si="160"/>
        <v>3.9707224529884202E-6</v>
      </c>
      <c r="BH110" s="5">
        <f t="shared" si="161"/>
        <v>1.5294230212245051E-6</v>
      </c>
      <c r="BI110" s="5">
        <f t="shared" si="162"/>
        <v>4.7127640988173887E-7</v>
      </c>
      <c r="BJ110" s="8">
        <f t="shared" si="163"/>
        <v>0.60636707772816123</v>
      </c>
      <c r="BK110" s="8">
        <f t="shared" si="164"/>
        <v>0.25496646341048629</v>
      </c>
      <c r="BL110" s="8">
        <f t="shared" si="165"/>
        <v>0.13493252163130437</v>
      </c>
      <c r="BM110" s="8">
        <f t="shared" si="166"/>
        <v>0.35564925916816664</v>
      </c>
      <c r="BN110" s="8">
        <f t="shared" si="167"/>
        <v>0.64326932723872543</v>
      </c>
    </row>
    <row r="111" spans="1:66" x14ac:dyDescent="0.25">
      <c r="A111" t="s">
        <v>196</v>
      </c>
      <c r="B111" t="s">
        <v>202</v>
      </c>
      <c r="C111" t="s">
        <v>302</v>
      </c>
      <c r="D111" t="s">
        <v>494</v>
      </c>
      <c r="E111">
        <f>VLOOKUP(A111,home!$A$2:$E$405,3,FALSE)</f>
        <v>1.615763547</v>
      </c>
      <c r="F111">
        <f>VLOOKUP(B111,home!$B$2:$E$405,3,FALSE)</f>
        <v>0.84</v>
      </c>
      <c r="G111">
        <f>VLOOKUP(C111,away!$B$2:$E$405,4,FALSE)</f>
        <v>0.9</v>
      </c>
      <c r="H111">
        <f>VLOOKUP(A111,away!$A$2:$E$405,3,FALSE)</f>
        <v>1.492610837</v>
      </c>
      <c r="I111">
        <f>VLOOKUP(C111,away!$B$2:$E$405,3,FALSE)</f>
        <v>0.9</v>
      </c>
      <c r="J111">
        <f>VLOOKUP(B111,home!$B$2:$E$405,4,FALSE)</f>
        <v>0.67</v>
      </c>
      <c r="K111" s="3">
        <f t="shared" si="112"/>
        <v>1.2215172415320001</v>
      </c>
      <c r="L111" s="3">
        <f t="shared" si="113"/>
        <v>0.90004433471100009</v>
      </c>
      <c r="M111" s="5">
        <f t="shared" si="114"/>
        <v>0.1198443362456007</v>
      </c>
      <c r="N111" s="5">
        <f t="shared" si="115"/>
        <v>0.14639192302395967</v>
      </c>
      <c r="O111" s="5">
        <f t="shared" si="116"/>
        <v>0.10786521588505307</v>
      </c>
      <c r="P111" s="5">
        <f t="shared" si="117"/>
        <v>0.13175922096516371</v>
      </c>
      <c r="Q111" s="5">
        <f t="shared" si="118"/>
        <v>8.9410128997396088E-2</v>
      </c>
      <c r="R111" s="5">
        <f t="shared" si="119"/>
        <v>4.85417382348605E-2</v>
      </c>
      <c r="S111" s="5">
        <f t="shared" si="120"/>
        <v>3.6214669906822816E-2</v>
      </c>
      <c r="T111" s="5">
        <f t="shared" si="121"/>
        <v>8.0473080069886044E-2</v>
      </c>
      <c r="U111" s="5">
        <f t="shared" si="122"/>
        <v>5.929457018781522E-2</v>
      </c>
      <c r="V111" s="5">
        <f t="shared" si="123"/>
        <v>4.4239022829441312E-3</v>
      </c>
      <c r="W111" s="5">
        <f t="shared" si="124"/>
        <v>3.6405338045973193E-2</v>
      </c>
      <c r="X111" s="5">
        <f t="shared" si="125"/>
        <v>3.2766418261516994E-2</v>
      </c>
      <c r="Y111" s="5">
        <f t="shared" si="126"/>
        <v>1.4745614562524717E-2</v>
      </c>
      <c r="Z111" s="5">
        <f t="shared" si="127"/>
        <v>1.4563238831770178E-2</v>
      </c>
      <c r="AA111" s="5">
        <f t="shared" si="128"/>
        <v>1.7789247325555618E-2</v>
      </c>
      <c r="AB111" s="5">
        <f t="shared" si="129"/>
        <v>1.0864936161021606E-2</v>
      </c>
      <c r="AC111" s="5">
        <f t="shared" si="130"/>
        <v>3.0398282507912688E-4</v>
      </c>
      <c r="AD111" s="5">
        <f t="shared" si="131"/>
        <v>1.1117437026739289E-2</v>
      </c>
      <c r="AE111" s="5">
        <f t="shared" si="132"/>
        <v>1.0006186212423001E-2</v>
      </c>
      <c r="AF111" s="5">
        <f t="shared" si="133"/>
        <v>4.5030056062773218E-3</v>
      </c>
      <c r="AG111" s="5">
        <f t="shared" si="134"/>
        <v>1.3509682283672586E-3</v>
      </c>
      <c r="AH111" s="5">
        <f t="shared" si="135"/>
        <v>3.2768901513944978E-3</v>
      </c>
      <c r="AI111" s="5">
        <f t="shared" si="136"/>
        <v>4.002777818534785E-3</v>
      </c>
      <c r="AJ111" s="5">
        <f t="shared" si="137"/>
        <v>2.4447310596810447E-3</v>
      </c>
      <c r="AK111" s="5">
        <f t="shared" si="138"/>
        <v>9.9542704676973122E-4</v>
      </c>
      <c r="AL111" s="5">
        <f t="shared" si="139"/>
        <v>1.3368187925755459E-5</v>
      </c>
      <c r="AM111" s="5">
        <f t="shared" si="140"/>
        <v>2.7160282019616606E-3</v>
      </c>
      <c r="AN111" s="5">
        <f t="shared" si="141"/>
        <v>2.4445457960908961E-3</v>
      </c>
      <c r="AO111" s="5">
        <f t="shared" si="142"/>
        <v>1.1000997973566015E-3</v>
      </c>
      <c r="AP111" s="5">
        <f t="shared" si="143"/>
        <v>3.3004619674250951E-4</v>
      </c>
      <c r="AQ111" s="5">
        <f t="shared" si="144"/>
        <v>7.426405239275194E-5</v>
      </c>
      <c r="AR111" s="5">
        <f t="shared" si="145"/>
        <v>5.8986928324657802E-4</v>
      </c>
      <c r="AS111" s="5">
        <f t="shared" si="146"/>
        <v>7.2053549973581806E-4</v>
      </c>
      <c r="AT111" s="5">
        <f t="shared" si="147"/>
        <v>4.4007326803158892E-4</v>
      </c>
      <c r="AU111" s="5">
        <f t="shared" si="148"/>
        <v>1.7918569481263969E-4</v>
      </c>
      <c r="AV111" s="5">
        <f t="shared" si="149"/>
        <v>5.4719603912382629E-5</v>
      </c>
      <c r="AW111" s="5">
        <f t="shared" si="150"/>
        <v>4.0825691105107778E-7</v>
      </c>
      <c r="AX111" s="5">
        <f t="shared" si="151"/>
        <v>5.5294587953055353E-4</v>
      </c>
      <c r="AY111" s="5">
        <f t="shared" si="152"/>
        <v>4.9767580627326576E-4</v>
      </c>
      <c r="AZ111" s="5">
        <f t="shared" si="153"/>
        <v>2.2396514497949105E-4</v>
      </c>
      <c r="BA111" s="5">
        <f t="shared" si="154"/>
        <v>6.7192853303839564E-5</v>
      </c>
      <c r="BB111" s="5">
        <f t="shared" si="155"/>
        <v>1.5119136737297026E-5</v>
      </c>
      <c r="BC111" s="5">
        <f t="shared" si="156"/>
        <v>2.7215786732250291E-6</v>
      </c>
      <c r="BD111" s="5">
        <f t="shared" si="157"/>
        <v>8.8484751101020086E-5</v>
      </c>
      <c r="BE111" s="5">
        <f t="shared" si="158"/>
        <v>1.0808564908256366E-4</v>
      </c>
      <c r="BF111" s="5">
        <f t="shared" si="159"/>
        <v>6.6014241958264482E-5</v>
      </c>
      <c r="BG111" s="5">
        <f t="shared" si="160"/>
        <v>2.687917824622842E-5</v>
      </c>
      <c r="BH111" s="5">
        <f t="shared" si="161"/>
        <v>8.2083449164949727E-6</v>
      </c>
      <c r="BI111" s="5">
        <f t="shared" si="162"/>
        <v>2.0053269679880315E-6</v>
      </c>
      <c r="BJ111" s="8">
        <f t="shared" si="163"/>
        <v>0.43519470447910552</v>
      </c>
      <c r="BK111" s="8">
        <f t="shared" si="164"/>
        <v>0.29305715621980954</v>
      </c>
      <c r="BL111" s="8">
        <f t="shared" si="165"/>
        <v>0.25735959471269765</v>
      </c>
      <c r="BM111" s="8">
        <f t="shared" si="166"/>
        <v>0.35586486334198697</v>
      </c>
      <c r="BN111" s="8">
        <f t="shared" si="167"/>
        <v>0.64381256335203374</v>
      </c>
    </row>
    <row r="112" spans="1:66" x14ac:dyDescent="0.25">
      <c r="A112" t="s">
        <v>196</v>
      </c>
      <c r="B112" t="s">
        <v>201</v>
      </c>
      <c r="C112" t="s">
        <v>203</v>
      </c>
      <c r="D112" t="s">
        <v>494</v>
      </c>
      <c r="E112">
        <f>VLOOKUP(A112,home!$A$2:$E$405,3,FALSE)</f>
        <v>1.615763547</v>
      </c>
      <c r="F112">
        <f>VLOOKUP(B112,home!$B$2:$E$405,3,FALSE)</f>
        <v>1.08</v>
      </c>
      <c r="G112">
        <f>VLOOKUP(C112,away!$B$2:$E$405,4,FALSE)</f>
        <v>1.24</v>
      </c>
      <c r="H112">
        <f>VLOOKUP(A112,away!$A$2:$E$405,3,FALSE)</f>
        <v>1.492610837</v>
      </c>
      <c r="I112">
        <f>VLOOKUP(C112,away!$B$2:$E$405,3,FALSE)</f>
        <v>0.88</v>
      </c>
      <c r="J112">
        <f>VLOOKUP(B112,home!$B$2:$E$405,4,FALSE)</f>
        <v>0.89</v>
      </c>
      <c r="K112" s="3">
        <f t="shared" si="112"/>
        <v>2.1638305421424002</v>
      </c>
      <c r="L112" s="3">
        <f t="shared" si="113"/>
        <v>1.1690128075383999</v>
      </c>
      <c r="M112" s="5">
        <f t="shared" si="114"/>
        <v>3.5691477303889795E-2</v>
      </c>
      <c r="N112" s="5">
        <f t="shared" si="115"/>
        <v>7.7230308684339041E-2</v>
      </c>
      <c r="O112" s="5">
        <f t="shared" si="116"/>
        <v>4.1723794088213292E-2</v>
      </c>
      <c r="P112" s="5">
        <f t="shared" si="117"/>
        <v>9.028321998213644E-2</v>
      </c>
      <c r="Q112" s="5">
        <f t="shared" si="118"/>
        <v>8.3556650355129145E-2</v>
      </c>
      <c r="R112" s="5">
        <f t="shared" si="119"/>
        <v>2.4387824834108156E-2</v>
      </c>
      <c r="S112" s="5">
        <f t="shared" si="120"/>
        <v>5.7093880851035186E-2</v>
      </c>
      <c r="T112" s="5">
        <f t="shared" si="121"/>
        <v>9.7678794420153967E-2</v>
      </c>
      <c r="U112" s="5">
        <f t="shared" si="122"/>
        <v>5.2771120232462145E-2</v>
      </c>
      <c r="V112" s="5">
        <f t="shared" si="123"/>
        <v>1.6046841785597576E-2</v>
      </c>
      <c r="W112" s="5">
        <f t="shared" si="124"/>
        <v>6.0267477345847358E-2</v>
      </c>
      <c r="X112" s="5">
        <f t="shared" si="125"/>
        <v>7.0453452895325924E-2</v>
      </c>
      <c r="Y112" s="5">
        <f t="shared" si="126"/>
        <v>4.1180494384969686E-2</v>
      </c>
      <c r="Z112" s="5">
        <f t="shared" si="127"/>
        <v>9.5032265263584968E-3</v>
      </c>
      <c r="AA112" s="5">
        <f t="shared" si="128"/>
        <v>2.0563371806632345E-2</v>
      </c>
      <c r="AB112" s="5">
        <f t="shared" si="129"/>
        <v>2.2247825982310513E-2</v>
      </c>
      <c r="AC112" s="5">
        <f t="shared" si="130"/>
        <v>2.5369511441982128E-3</v>
      </c>
      <c r="AD112" s="5">
        <f t="shared" si="131"/>
        <v>3.260215204470493E-2</v>
      </c>
      <c r="AE112" s="5">
        <f t="shared" si="132"/>
        <v>3.8112333293574295E-2</v>
      </c>
      <c r="AF112" s="5">
        <f t="shared" si="133"/>
        <v>2.2276902872680259E-2</v>
      </c>
      <c r="AG112" s="5">
        <f t="shared" si="134"/>
        <v>8.6806615901507331E-3</v>
      </c>
      <c r="AH112" s="5">
        <f t="shared" si="135"/>
        <v>2.7773483805629334E-3</v>
      </c>
      <c r="AI112" s="5">
        <f t="shared" si="136"/>
        <v>6.0097112520318095E-3</v>
      </c>
      <c r="AJ112" s="5">
        <f t="shared" si="137"/>
        <v>6.5019983783016376E-3</v>
      </c>
      <c r="AK112" s="5">
        <f t="shared" si="138"/>
        <v>4.6897408919764792E-3</v>
      </c>
      <c r="AL112" s="5">
        <f t="shared" si="139"/>
        <v>2.5669334590486991E-4</v>
      </c>
      <c r="AM112" s="5">
        <f t="shared" si="140"/>
        <v>1.4109106466780567E-2</v>
      </c>
      <c r="AN112" s="5">
        <f t="shared" si="141"/>
        <v>1.6493726162589345E-2</v>
      </c>
      <c r="AO112" s="5">
        <f t="shared" si="142"/>
        <v>9.6406885640490641E-3</v>
      </c>
      <c r="AP112" s="5">
        <f t="shared" si="143"/>
        <v>3.7566961349541138E-3</v>
      </c>
      <c r="AQ112" s="5">
        <f t="shared" si="144"/>
        <v>1.0979064739478402E-3</v>
      </c>
      <c r="AR112" s="5">
        <f t="shared" si="145"/>
        <v>6.493511655748204E-4</v>
      </c>
      <c r="AS112" s="5">
        <f t="shared" si="146"/>
        <v>1.4050858846465632E-3</v>
      </c>
      <c r="AT112" s="5">
        <f t="shared" si="147"/>
        <v>1.5201838757657037E-3</v>
      </c>
      <c r="AU112" s="5">
        <f t="shared" si="148"/>
        <v>1.0964734333514124E-3</v>
      </c>
      <c r="AV112" s="5">
        <f t="shared" si="149"/>
        <v>5.9314567593338153E-4</v>
      </c>
      <c r="AW112" s="5">
        <f t="shared" si="150"/>
        <v>1.8036598002062577E-5</v>
      </c>
      <c r="AX112" s="5">
        <f t="shared" si="151"/>
        <v>5.088285915859767E-3</v>
      </c>
      <c r="AY112" s="5">
        <f t="shared" si="152"/>
        <v>5.9482714040573238E-3</v>
      </c>
      <c r="AZ112" s="5">
        <f t="shared" si="153"/>
        <v>3.4768027270287161E-3</v>
      </c>
      <c r="BA112" s="5">
        <f t="shared" si="154"/>
        <v>1.3548089723936683E-3</v>
      </c>
      <c r="BB112" s="5">
        <f t="shared" si="155"/>
        <v>3.9594726012403387E-4</v>
      </c>
      <c r="BC112" s="5">
        <f t="shared" si="156"/>
        <v>9.2573483638946758E-5</v>
      </c>
      <c r="BD112" s="5">
        <f t="shared" si="157"/>
        <v>1.2651663819115906E-4</v>
      </c>
      <c r="BE112" s="5">
        <f t="shared" si="158"/>
        <v>2.7376056580720969E-4</v>
      </c>
      <c r="BF112" s="5">
        <f t="shared" si="159"/>
        <v>2.9618573676391244E-4</v>
      </c>
      <c r="BG112" s="5">
        <f t="shared" si="160"/>
        <v>2.1363191445223425E-4</v>
      </c>
      <c r="BH112" s="5">
        <f t="shared" si="161"/>
        <v>1.1556581531702424E-4</v>
      </c>
      <c r="BI112" s="5">
        <f t="shared" si="162"/>
        <v>5.0012968162113015E-5</v>
      </c>
      <c r="BJ112" s="8">
        <f t="shared" si="163"/>
        <v>0.59349404145229867</v>
      </c>
      <c r="BK112" s="8">
        <f t="shared" si="164"/>
        <v>0.20785733581681937</v>
      </c>
      <c r="BL112" s="8">
        <f t="shared" si="165"/>
        <v>0.18801264952056485</v>
      </c>
      <c r="BM112" s="8">
        <f t="shared" si="166"/>
        <v>0.6400637432621703</v>
      </c>
      <c r="BN112" s="8">
        <f t="shared" si="167"/>
        <v>0.35287327524781592</v>
      </c>
    </row>
    <row r="113" spans="1:66" x14ac:dyDescent="0.25">
      <c r="A113" t="s">
        <v>196</v>
      </c>
      <c r="B113" t="s">
        <v>204</v>
      </c>
      <c r="C113" t="s">
        <v>304</v>
      </c>
      <c r="D113" t="s">
        <v>494</v>
      </c>
      <c r="E113">
        <f>VLOOKUP(A113,home!$A$2:$E$405,3,FALSE)</f>
        <v>1.615763547</v>
      </c>
      <c r="F113">
        <f>VLOOKUP(B113,home!$B$2:$E$405,3,FALSE)</f>
        <v>0.98</v>
      </c>
      <c r="G113">
        <f>VLOOKUP(C113,away!$B$2:$E$405,4,FALSE)</f>
        <v>1.35</v>
      </c>
      <c r="H113">
        <f>VLOOKUP(A113,away!$A$2:$E$405,3,FALSE)</f>
        <v>1.492610837</v>
      </c>
      <c r="I113">
        <f>VLOOKUP(C113,away!$B$2:$E$405,3,FALSE)</f>
        <v>1.1299999999999999</v>
      </c>
      <c r="J113">
        <f>VLOOKUP(B113,home!$B$2:$E$405,4,FALSE)</f>
        <v>1.28</v>
      </c>
      <c r="K113" s="3">
        <f t="shared" si="112"/>
        <v>2.1376551726810002</v>
      </c>
      <c r="L113" s="3">
        <f t="shared" si="113"/>
        <v>2.1589123146368001</v>
      </c>
      <c r="M113" s="5">
        <f t="shared" si="114"/>
        <v>1.3615213287978857E-2</v>
      </c>
      <c r="N113" s="5">
        <f t="shared" si="115"/>
        <v>2.9104631112203093E-2</v>
      </c>
      <c r="O113" s="5">
        <f t="shared" si="116"/>
        <v>2.9394051633824154E-2</v>
      </c>
      <c r="P113" s="5">
        <f t="shared" si="117"/>
        <v>6.283434652109661E-2</v>
      </c>
      <c r="Q113" s="5">
        <f t="shared" si="118"/>
        <v>3.1107832622986664E-2</v>
      </c>
      <c r="R113" s="5">
        <f t="shared" si="119"/>
        <v>3.1729590024666465E-2</v>
      </c>
      <c r="S113" s="5">
        <f t="shared" si="120"/>
        <v>7.2495285590185199E-2</v>
      </c>
      <c r="T113" s="5">
        <f t="shared" si="121"/>
        <v>6.7159082931426306E-2</v>
      </c>
      <c r="U113" s="5">
        <f t="shared" si="122"/>
        <v>6.7826922243275731E-2</v>
      </c>
      <c r="V113" s="5">
        <f t="shared" si="123"/>
        <v>3.7174052612825942E-2</v>
      </c>
      <c r="W113" s="5">
        <f t="shared" si="124"/>
        <v>2.2165939772474066E-2</v>
      </c>
      <c r="X113" s="5">
        <f t="shared" si="125"/>
        <v>4.7854320340291898E-2</v>
      </c>
      <c r="Y113" s="5">
        <f t="shared" si="126"/>
        <v>5.1656640745615247E-2</v>
      </c>
      <c r="Z113" s="5">
        <f t="shared" si="127"/>
        <v>2.283380088087646E-2</v>
      </c>
      <c r="AA113" s="5">
        <f t="shared" si="128"/>
        <v>4.8810792564973546E-2</v>
      </c>
      <c r="AB113" s="5">
        <f t="shared" si="129"/>
        <v>5.2170321604587511E-2</v>
      </c>
      <c r="AC113" s="5">
        <f t="shared" si="130"/>
        <v>1.0722414212609662E-2</v>
      </c>
      <c r="AD113" s="5">
        <f t="shared" si="131"/>
        <v>1.1845783952991179E-2</v>
      </c>
      <c r="AE113" s="5">
        <f t="shared" si="132"/>
        <v>2.5574008852639652E-2</v>
      </c>
      <c r="AF113" s="5">
        <f t="shared" si="133"/>
        <v>2.7606021323297147E-2</v>
      </c>
      <c r="AG113" s="5">
        <f t="shared" si="134"/>
        <v>1.9866326464330761E-2</v>
      </c>
      <c r="AH113" s="5">
        <f t="shared" si="135"/>
        <v>1.2324043477922203E-2</v>
      </c>
      <c r="AI113" s="5">
        <f t="shared" si="136"/>
        <v>2.6344555288925941E-2</v>
      </c>
      <c r="AJ113" s="5">
        <f t="shared" si="137"/>
        <v>2.815778744267658E-2</v>
      </c>
      <c r="AK113" s="5">
        <f t="shared" si="138"/>
        <v>2.0063879992696564E-2</v>
      </c>
      <c r="AL113" s="5">
        <f t="shared" si="139"/>
        <v>1.9793619855304136E-3</v>
      </c>
      <c r="AM113" s="5">
        <f t="shared" si="140"/>
        <v>5.0644402683146387E-3</v>
      </c>
      <c r="AN113" s="5">
        <f t="shared" si="141"/>
        <v>1.0933682462006974E-2</v>
      </c>
      <c r="AO113" s="5">
        <f t="shared" si="142"/>
        <v>1.1802430855777634E-2</v>
      </c>
      <c r="AP113" s="5">
        <f t="shared" si="143"/>
        <v>8.4934711057292247E-3</v>
      </c>
      <c r="AQ113" s="5">
        <f t="shared" si="144"/>
        <v>4.5841648410426669E-3</v>
      </c>
      <c r="AR113" s="5">
        <f t="shared" si="145"/>
        <v>5.3213058461211195E-3</v>
      </c>
      <c r="AS113" s="5">
        <f t="shared" si="146"/>
        <v>1.1375116967378458E-2</v>
      </c>
      <c r="AT113" s="5">
        <f t="shared" si="147"/>
        <v>1.2158038812583989E-2</v>
      </c>
      <c r="AU113" s="5">
        <f t="shared" si="148"/>
        <v>8.6632315191255086E-3</v>
      </c>
      <c r="AV113" s="5">
        <f t="shared" si="149"/>
        <v>4.6297504172479326E-3</v>
      </c>
      <c r="AW113" s="5">
        <f t="shared" si="150"/>
        <v>2.5374376413208043E-4</v>
      </c>
      <c r="AX113" s="5">
        <f t="shared" si="151"/>
        <v>1.8043378227161212E-3</v>
      </c>
      <c r="AY113" s="5">
        <f t="shared" si="152"/>
        <v>3.8954071452267855E-3</v>
      </c>
      <c r="AZ113" s="5">
        <f t="shared" si="153"/>
        <v>4.2049212281771451E-3</v>
      </c>
      <c r="BA113" s="5">
        <f t="shared" si="154"/>
        <v>3.0260187405297782E-3</v>
      </c>
      <c r="BB113" s="5">
        <f t="shared" si="155"/>
        <v>1.6332272808128698E-3</v>
      </c>
      <c r="BC113" s="5">
        <f t="shared" si="156"/>
        <v>7.0519889782953628E-4</v>
      </c>
      <c r="BD113" s="5">
        <f t="shared" si="157"/>
        <v>1.9147054535232778E-3</v>
      </c>
      <c r="BE113" s="5">
        <f t="shared" si="158"/>
        <v>4.0929800168845549E-3</v>
      </c>
      <c r="BF113" s="5">
        <f t="shared" si="159"/>
        <v>4.3746899523866194E-3</v>
      </c>
      <c r="BG113" s="5">
        <f t="shared" si="160"/>
        <v>3.1171928685316181E-3</v>
      </c>
      <c r="BH113" s="5">
        <f t="shared" si="161"/>
        <v>1.6658708649152352E-3</v>
      </c>
      <c r="BI113" s="5">
        <f t="shared" si="162"/>
        <v>7.1221149428092525E-4</v>
      </c>
      <c r="BJ113" s="8">
        <f t="shared" si="163"/>
        <v>0.39008788876641953</v>
      </c>
      <c r="BK113" s="8">
        <f t="shared" si="164"/>
        <v>0.20271608135545349</v>
      </c>
      <c r="BL113" s="8">
        <f t="shared" si="165"/>
        <v>0.37484703848652795</v>
      </c>
      <c r="BM113" s="8">
        <f t="shared" si="166"/>
        <v>0.78905748090542649</v>
      </c>
      <c r="BN113" s="8">
        <f t="shared" si="167"/>
        <v>0.19778566520275584</v>
      </c>
    </row>
    <row r="114" spans="1:66" x14ac:dyDescent="0.25">
      <c r="A114" t="s">
        <v>196</v>
      </c>
      <c r="B114" t="s">
        <v>198</v>
      </c>
      <c r="C114" t="s">
        <v>300</v>
      </c>
      <c r="D114" t="s">
        <v>494</v>
      </c>
      <c r="E114">
        <f>VLOOKUP(A114,home!$A$2:$E$405,3,FALSE)</f>
        <v>1.615763547</v>
      </c>
      <c r="F114">
        <f>VLOOKUP(B114,home!$B$2:$E$405,3,FALSE)</f>
        <v>0.96</v>
      </c>
      <c r="G114">
        <f>VLOOKUP(C114,away!$B$2:$E$405,4,FALSE)</f>
        <v>1.01</v>
      </c>
      <c r="H114">
        <f>VLOOKUP(A114,away!$A$2:$E$405,3,FALSE)</f>
        <v>1.492610837</v>
      </c>
      <c r="I114">
        <f>VLOOKUP(C114,away!$B$2:$E$405,3,FALSE)</f>
        <v>0.45</v>
      </c>
      <c r="J114">
        <f>VLOOKUP(B114,home!$B$2:$E$405,4,FALSE)</f>
        <v>0.37</v>
      </c>
      <c r="K114" s="3">
        <f t="shared" si="112"/>
        <v>1.5666443351712001</v>
      </c>
      <c r="L114" s="3">
        <f t="shared" si="113"/>
        <v>0.2485197043605</v>
      </c>
      <c r="M114" s="5">
        <f t="shared" si="114"/>
        <v>0.16281119872674185</v>
      </c>
      <c r="N114" s="5">
        <f t="shared" si="115"/>
        <v>0.25506724218768267</v>
      </c>
      <c r="O114" s="5">
        <f t="shared" si="116"/>
        <v>4.0461790974148495E-2</v>
      </c>
      <c r="P114" s="5">
        <f t="shared" si="117"/>
        <v>6.3389235620530934E-2</v>
      </c>
      <c r="Q114" s="5">
        <f t="shared" si="118"/>
        <v>0.19979982503053678</v>
      </c>
      <c r="R114" s="5">
        <f t="shared" si="119"/>
        <v>5.0277761653958648E-3</v>
      </c>
      <c r="S114" s="5">
        <f t="shared" si="120"/>
        <v>6.1700227379616916E-3</v>
      </c>
      <c r="T114" s="5">
        <f t="shared" si="121"/>
        <v>4.9654193447868623E-2</v>
      </c>
      <c r="U114" s="5">
        <f t="shared" si="122"/>
        <v>7.8767370480262115E-3</v>
      </c>
      <c r="V114" s="5">
        <f t="shared" si="123"/>
        <v>2.6691654585827727E-4</v>
      </c>
      <c r="W114" s="5">
        <f t="shared" si="124"/>
        <v>0.1043384213507625</v>
      </c>
      <c r="X114" s="5">
        <f t="shared" si="125"/>
        <v>2.5930153627532773E-2</v>
      </c>
      <c r="Y114" s="5">
        <f t="shared" si="126"/>
        <v>3.2220770567683954E-3</v>
      </c>
      <c r="Z114" s="5">
        <f t="shared" si="127"/>
        <v>4.1650048207164962E-4</v>
      </c>
      <c r="AA114" s="5">
        <f t="shared" si="128"/>
        <v>6.5250812083362392E-4</v>
      </c>
      <c r="AB114" s="5">
        <f t="shared" si="129"/>
        <v>5.1112407557860095E-4</v>
      </c>
      <c r="AC114" s="5">
        <f t="shared" si="130"/>
        <v>6.495113645724265E-6</v>
      </c>
      <c r="AD114" s="5">
        <f t="shared" si="131"/>
        <v>4.0865299187469457E-2</v>
      </c>
      <c r="AE114" s="5">
        <f t="shared" si="132"/>
        <v>1.0155832072673289E-2</v>
      </c>
      <c r="AF114" s="5">
        <f t="shared" si="133"/>
        <v>1.2619621921178246E-3</v>
      </c>
      <c r="AG114" s="5">
        <f t="shared" si="134"/>
        <v>1.0454082363308345E-4</v>
      </c>
      <c r="AH114" s="5">
        <f t="shared" si="135"/>
        <v>2.5877144167613014E-5</v>
      </c>
      <c r="AI114" s="5">
        <f t="shared" si="136"/>
        <v>4.0540281320599392E-5</v>
      </c>
      <c r="AJ114" s="5">
        <f t="shared" si="137"/>
        <v>3.1756101038581926E-5</v>
      </c>
      <c r="AK114" s="5">
        <f t="shared" si="138"/>
        <v>1.6583505266406219E-5</v>
      </c>
      <c r="AL114" s="5">
        <f t="shared" si="139"/>
        <v>1.0115281810852871E-7</v>
      </c>
      <c r="AM114" s="5">
        <f t="shared" si="140"/>
        <v>1.2804277895425042E-2</v>
      </c>
      <c r="AN114" s="5">
        <f t="shared" si="141"/>
        <v>3.1821153571207164E-3</v>
      </c>
      <c r="AO114" s="5">
        <f t="shared" si="142"/>
        <v>3.9540918389632357E-4</v>
      </c>
      <c r="AP114" s="5">
        <f t="shared" si="143"/>
        <v>3.2755657827780306E-5</v>
      </c>
      <c r="AQ114" s="5">
        <f t="shared" si="144"/>
        <v>2.0351065998734143E-6</v>
      </c>
      <c r="AR114" s="5">
        <f t="shared" si="145"/>
        <v>1.2861960436458453E-6</v>
      </c>
      <c r="AS114" s="5">
        <f t="shared" si="146"/>
        <v>2.0150117456973736E-6</v>
      </c>
      <c r="AT114" s="5">
        <f t="shared" si="147"/>
        <v>1.5784033683501104E-6</v>
      </c>
      <c r="AU114" s="5">
        <f t="shared" si="148"/>
        <v>8.242655652136141E-7</v>
      </c>
      <c r="AV114" s="5">
        <f t="shared" si="149"/>
        <v>3.2283274460464895E-7</v>
      </c>
      <c r="AW114" s="5">
        <f t="shared" si="150"/>
        <v>1.0939733109589196E-9</v>
      </c>
      <c r="AX114" s="5">
        <f t="shared" si="151"/>
        <v>3.3432915718042476E-3</v>
      </c>
      <c r="AY114" s="5">
        <f t="shared" si="152"/>
        <v>8.3087383301574285E-4</v>
      </c>
      <c r="AZ114" s="5">
        <f t="shared" si="153"/>
        <v>1.0324425967097391E-4</v>
      </c>
      <c r="BA114" s="5">
        <f t="shared" si="154"/>
        <v>8.5527442967830456E-6</v>
      </c>
      <c r="BB114" s="5">
        <f t="shared" si="155"/>
        <v>5.313813710268685E-7</v>
      </c>
      <c r="BC114" s="5">
        <f t="shared" si="156"/>
        <v>2.6411748246054919E-8</v>
      </c>
      <c r="BD114" s="5">
        <f t="shared" si="157"/>
        <v>5.327417675275167E-8</v>
      </c>
      <c r="BE114" s="5">
        <f t="shared" si="158"/>
        <v>8.3461687220607653E-8</v>
      </c>
      <c r="BF114" s="5">
        <f t="shared" si="159"/>
        <v>6.5377389743997754E-8</v>
      </c>
      <c r="BG114" s="5">
        <f t="shared" si="160"/>
        <v>3.4141039096904609E-8</v>
      </c>
      <c r="BH114" s="5">
        <f t="shared" si="161"/>
        <v>1.3371716374506017E-8</v>
      </c>
      <c r="BI114" s="5">
        <f t="shared" si="162"/>
        <v>4.1897447419271609E-9</v>
      </c>
      <c r="BJ114" s="8">
        <f t="shared" si="163"/>
        <v>0.71110266037982239</v>
      </c>
      <c r="BK114" s="8">
        <f t="shared" si="164"/>
        <v>0.23347484373057234</v>
      </c>
      <c r="BL114" s="8">
        <f t="shared" si="165"/>
        <v>5.4650973940997424E-2</v>
      </c>
      <c r="BM114" s="8">
        <f t="shared" si="166"/>
        <v>0.27225703708938437</v>
      </c>
      <c r="BN114" s="8">
        <f t="shared" si="167"/>
        <v>0.72655706870503645</v>
      </c>
    </row>
    <row r="115" spans="1:66" x14ac:dyDescent="0.25">
      <c r="A115" t="s">
        <v>32</v>
      </c>
      <c r="B115" t="s">
        <v>308</v>
      </c>
      <c r="C115" t="s">
        <v>311</v>
      </c>
      <c r="D115" t="s">
        <v>494</v>
      </c>
      <c r="E115">
        <f>VLOOKUP(A115,home!$A$2:$E$405,3,FALSE)</f>
        <v>1.25</v>
      </c>
      <c r="F115">
        <f>VLOOKUP(B115,home!$B$2:$E$405,3,FALSE)</f>
        <v>1.04</v>
      </c>
      <c r="G115">
        <f>VLOOKUP(C115,away!$B$2:$E$405,4,FALSE)</f>
        <v>1.04</v>
      </c>
      <c r="H115">
        <f>VLOOKUP(A115,away!$A$2:$E$405,3,FALSE)</f>
        <v>1.127777778</v>
      </c>
      <c r="I115">
        <f>VLOOKUP(C115,away!$B$2:$E$405,3,FALSE)</f>
        <v>0.72</v>
      </c>
      <c r="J115">
        <f>VLOOKUP(B115,home!$B$2:$E$405,4,FALSE)</f>
        <v>1.33</v>
      </c>
      <c r="K115" s="3">
        <f t="shared" si="112"/>
        <v>1.3520000000000001</v>
      </c>
      <c r="L115" s="3">
        <f t="shared" si="113"/>
        <v>1.0799600002128</v>
      </c>
      <c r="M115" s="5">
        <f t="shared" si="114"/>
        <v>8.7864449362536262E-2</v>
      </c>
      <c r="N115" s="5">
        <f t="shared" si="115"/>
        <v>0.11879273553814904</v>
      </c>
      <c r="O115" s="5">
        <f t="shared" si="116"/>
        <v>9.4890090752262207E-2</v>
      </c>
      <c r="P115" s="5">
        <f t="shared" si="117"/>
        <v>0.12829140269705852</v>
      </c>
      <c r="Q115" s="5">
        <f t="shared" si="118"/>
        <v>8.0303889223788769E-2</v>
      </c>
      <c r="R115" s="5">
        <f t="shared" si="119"/>
        <v>5.1238751214502852E-2</v>
      </c>
      <c r="S115" s="5">
        <f t="shared" si="120"/>
        <v>4.6829759149997326E-2</v>
      </c>
      <c r="T115" s="5">
        <f t="shared" si="121"/>
        <v>8.6724988223211577E-2</v>
      </c>
      <c r="U115" s="5">
        <f t="shared" si="122"/>
        <v>6.9274791642007866E-2</v>
      </c>
      <c r="V115" s="5">
        <f t="shared" si="123"/>
        <v>7.5973787311731586E-3</v>
      </c>
      <c r="W115" s="5">
        <f t="shared" si="124"/>
        <v>3.6190286076854122E-2</v>
      </c>
      <c r="X115" s="5">
        <f t="shared" si="125"/>
        <v>3.9084061359260666E-2</v>
      </c>
      <c r="Y115" s="5">
        <f t="shared" si="126"/>
        <v>2.1104611456932119E-2</v>
      </c>
      <c r="Z115" s="5">
        <f t="shared" si="127"/>
        <v>1.8445267257506035E-2</v>
      </c>
      <c r="AA115" s="5">
        <f t="shared" si="128"/>
        <v>2.4938001332148164E-2</v>
      </c>
      <c r="AB115" s="5">
        <f t="shared" si="129"/>
        <v>1.6858088900532163E-2</v>
      </c>
      <c r="AC115" s="5">
        <f t="shared" si="130"/>
        <v>6.9331110400336381E-4</v>
      </c>
      <c r="AD115" s="5">
        <f t="shared" si="131"/>
        <v>1.223231669397669E-2</v>
      </c>
      <c r="AE115" s="5">
        <f t="shared" si="132"/>
        <v>1.3210412739430103E-2</v>
      </c>
      <c r="AF115" s="5">
        <f t="shared" si="133"/>
        <v>7.1333586724430546E-3</v>
      </c>
      <c r="AG115" s="5">
        <f t="shared" si="134"/>
        <v>2.5679140111365267E-3</v>
      </c>
      <c r="AH115" s="5">
        <f t="shared" si="135"/>
        <v>4.9800377078353429E-3</v>
      </c>
      <c r="AI115" s="5">
        <f t="shared" si="136"/>
        <v>6.733010980993384E-3</v>
      </c>
      <c r="AJ115" s="5">
        <f t="shared" si="137"/>
        <v>4.5515154231515285E-3</v>
      </c>
      <c r="AK115" s="5">
        <f t="shared" si="138"/>
        <v>2.0512162840336215E-3</v>
      </c>
      <c r="AL115" s="5">
        <f t="shared" si="139"/>
        <v>4.0492305902260728E-5</v>
      </c>
      <c r="AM115" s="5">
        <f t="shared" si="140"/>
        <v>3.3076184340513006E-3</v>
      </c>
      <c r="AN115" s="5">
        <f t="shared" si="141"/>
        <v>3.5720956047419032E-3</v>
      </c>
      <c r="AO115" s="5">
        <f t="shared" si="142"/>
        <v>1.9288601850286039E-3</v>
      </c>
      <c r="AP115" s="5">
        <f t="shared" si="143"/>
        <v>6.9436394861131757E-4</v>
      </c>
      <c r="AQ115" s="5">
        <f t="shared" si="144"/>
        <v>1.8747132252250977E-4</v>
      </c>
      <c r="AR115" s="5">
        <f t="shared" si="145"/>
        <v>1.0756483048027221E-3</v>
      </c>
      <c r="AS115" s="5">
        <f t="shared" si="146"/>
        <v>1.4542765080932806E-3</v>
      </c>
      <c r="AT115" s="5">
        <f t="shared" si="147"/>
        <v>9.8309091947105772E-4</v>
      </c>
      <c r="AU115" s="5">
        <f t="shared" si="148"/>
        <v>4.4304630770828989E-4</v>
      </c>
      <c r="AV115" s="5">
        <f t="shared" si="149"/>
        <v>1.4974965200540194E-4</v>
      </c>
      <c r="AW115" s="5">
        <f t="shared" si="150"/>
        <v>1.6423070992775458E-6</v>
      </c>
      <c r="AX115" s="5">
        <f t="shared" si="151"/>
        <v>7.4531668713955933E-4</v>
      </c>
      <c r="AY115" s="5">
        <f t="shared" si="152"/>
        <v>8.0491220960184182E-4</v>
      </c>
      <c r="AZ115" s="5">
        <f t="shared" si="153"/>
        <v>4.346364950264452E-4</v>
      </c>
      <c r="BA115" s="5">
        <f t="shared" si="154"/>
        <v>1.5646334308708348E-4</v>
      </c>
      <c r="BB115" s="5">
        <f t="shared" si="155"/>
        <v>4.2243538008405515E-5</v>
      </c>
      <c r="BC115" s="5">
        <f t="shared" si="156"/>
        <v>9.1242662633094111E-6</v>
      </c>
      <c r="BD115" s="5">
        <f t="shared" si="157"/>
        <v>1.9360952391394093E-4</v>
      </c>
      <c r="BE115" s="5">
        <f t="shared" si="158"/>
        <v>2.6176007633164818E-4</v>
      </c>
      <c r="BF115" s="5">
        <f t="shared" si="159"/>
        <v>1.769498116001942E-4</v>
      </c>
      <c r="BG115" s="5">
        <f t="shared" si="160"/>
        <v>7.9745381761154146E-5</v>
      </c>
      <c r="BH115" s="5">
        <f t="shared" si="161"/>
        <v>2.6953939035270096E-5</v>
      </c>
      <c r="BI115" s="5">
        <f t="shared" si="162"/>
        <v>7.2883451151370411E-6</v>
      </c>
      <c r="BJ115" s="8">
        <f t="shared" si="163"/>
        <v>0.42922768002926492</v>
      </c>
      <c r="BK115" s="8">
        <f t="shared" si="164"/>
        <v>0.27212170556027276</v>
      </c>
      <c r="BL115" s="8">
        <f t="shared" si="165"/>
        <v>0.28036762300730528</v>
      </c>
      <c r="BM115" s="8">
        <f t="shared" si="166"/>
        <v>0.43797768716354885</v>
      </c>
      <c r="BN115" s="8">
        <f t="shared" si="167"/>
        <v>0.56138131878829756</v>
      </c>
    </row>
    <row r="116" spans="1:66" x14ac:dyDescent="0.25">
      <c r="A116" t="s">
        <v>32</v>
      </c>
      <c r="B116" t="s">
        <v>211</v>
      </c>
      <c r="C116" t="s">
        <v>210</v>
      </c>
      <c r="D116" t="s">
        <v>494</v>
      </c>
      <c r="E116">
        <f>VLOOKUP(A116,home!$A$2:$E$405,3,FALSE)</f>
        <v>1.25</v>
      </c>
      <c r="F116">
        <f>VLOOKUP(B116,home!$B$2:$E$405,3,FALSE)</f>
        <v>0.96</v>
      </c>
      <c r="G116">
        <f>VLOOKUP(C116,away!$B$2:$E$405,4,FALSE)</f>
        <v>1.42</v>
      </c>
      <c r="H116">
        <f>VLOOKUP(A116,away!$A$2:$E$405,3,FALSE)</f>
        <v>1.127777778</v>
      </c>
      <c r="I116">
        <f>VLOOKUP(C116,away!$B$2:$E$405,3,FALSE)</f>
        <v>0.71</v>
      </c>
      <c r="J116">
        <f>VLOOKUP(B116,home!$B$2:$E$405,4,FALSE)</f>
        <v>0.8</v>
      </c>
      <c r="K116" s="3">
        <f t="shared" si="112"/>
        <v>1.704</v>
      </c>
      <c r="L116" s="3">
        <f t="shared" si="113"/>
        <v>0.64057777790400006</v>
      </c>
      <c r="M116" s="5">
        <f t="shared" si="114"/>
        <v>9.5887679481692634E-2</v>
      </c>
      <c r="N116" s="5">
        <f t="shared" si="115"/>
        <v>0.16339260583680426</v>
      </c>
      <c r="O116" s="5">
        <f t="shared" si="116"/>
        <v>6.142351665075365E-2</v>
      </c>
      <c r="P116" s="5">
        <f t="shared" si="117"/>
        <v>0.10466567237288422</v>
      </c>
      <c r="Q116" s="5">
        <f t="shared" si="118"/>
        <v>0.13921050017295725</v>
      </c>
      <c r="R116" s="5">
        <f t="shared" si="119"/>
        <v>1.9673269903594557E-2</v>
      </c>
      <c r="S116" s="5">
        <f t="shared" si="120"/>
        <v>2.8561810632197808E-2</v>
      </c>
      <c r="T116" s="5">
        <f t="shared" si="121"/>
        <v>8.917515286169736E-2</v>
      </c>
      <c r="U116" s="5">
        <f t="shared" si="122"/>
        <v>3.3523251915725125E-2</v>
      </c>
      <c r="V116" s="5">
        <f t="shared" si="123"/>
        <v>3.4640542515356173E-3</v>
      </c>
      <c r="W116" s="5">
        <f t="shared" si="124"/>
        <v>7.9071564098239719E-2</v>
      </c>
      <c r="X116" s="5">
        <f t="shared" si="125"/>
        <v>5.0651486825444104E-2</v>
      </c>
      <c r="Y116" s="5">
        <f t="shared" si="126"/>
        <v>1.6223108439088356E-2</v>
      </c>
      <c r="Z116" s="5">
        <f t="shared" si="127"/>
        <v>4.2007531729834147E-3</v>
      </c>
      <c r="AA116" s="5">
        <f t="shared" si="128"/>
        <v>7.158083406763739E-3</v>
      </c>
      <c r="AB116" s="5">
        <f t="shared" si="129"/>
        <v>6.0986870625627061E-3</v>
      </c>
      <c r="AC116" s="5">
        <f t="shared" si="130"/>
        <v>2.3632309263617828E-4</v>
      </c>
      <c r="AD116" s="5">
        <f t="shared" si="131"/>
        <v>3.3684486305850116E-2</v>
      </c>
      <c r="AE116" s="5">
        <f t="shared" si="132"/>
        <v>2.1577533387639188E-2</v>
      </c>
      <c r="AF116" s="5">
        <f t="shared" si="133"/>
        <v>6.9110441950516388E-3</v>
      </c>
      <c r="AG116" s="5">
        <f t="shared" si="134"/>
        <v>1.4756871111541729E-3</v>
      </c>
      <c r="AH116" s="5">
        <f t="shared" si="135"/>
        <v>6.7272728326822336E-4</v>
      </c>
      <c r="AI116" s="5">
        <f t="shared" si="136"/>
        <v>1.1463272906890524E-3</v>
      </c>
      <c r="AJ116" s="5">
        <f t="shared" si="137"/>
        <v>9.7667085166707281E-4</v>
      </c>
      <c r="AK116" s="5">
        <f t="shared" si="138"/>
        <v>5.5474904374689738E-4</v>
      </c>
      <c r="AL116" s="5">
        <f t="shared" si="139"/>
        <v>1.0318287196731054E-5</v>
      </c>
      <c r="AM116" s="5">
        <f t="shared" si="140"/>
        <v>1.147967293303372E-2</v>
      </c>
      <c r="AN116" s="5">
        <f t="shared" si="141"/>
        <v>7.3536233785074347E-3</v>
      </c>
      <c r="AO116" s="5">
        <f t="shared" si="142"/>
        <v>2.3552838616735985E-3</v>
      </c>
      <c r="AP116" s="5">
        <f t="shared" si="143"/>
        <v>5.0291416748134208E-4</v>
      </c>
      <c r="AQ116" s="5">
        <f t="shared" si="144"/>
        <v>8.0538909970409551E-5</v>
      </c>
      <c r="AR116" s="5">
        <f t="shared" si="145"/>
        <v>8.6186829650270662E-5</v>
      </c>
      <c r="AS116" s="5">
        <f t="shared" si="146"/>
        <v>1.4686235772406122E-4</v>
      </c>
      <c r="AT116" s="5">
        <f t="shared" si="147"/>
        <v>1.2512672878090016E-4</v>
      </c>
      <c r="AU116" s="5">
        <f t="shared" si="148"/>
        <v>7.107198194755129E-5</v>
      </c>
      <c r="AV116" s="5">
        <f t="shared" si="149"/>
        <v>3.0276664309656851E-5</v>
      </c>
      <c r="AW116" s="5">
        <f t="shared" si="150"/>
        <v>3.1285749958817755E-7</v>
      </c>
      <c r="AX116" s="5">
        <f t="shared" si="151"/>
        <v>3.2602271129815773E-3</v>
      </c>
      <c r="AY116" s="5">
        <f t="shared" si="152"/>
        <v>2.0884290394961123E-3</v>
      </c>
      <c r="AZ116" s="5">
        <f t="shared" si="153"/>
        <v>6.6890061671530214E-4</v>
      </c>
      <c r="BA116" s="5">
        <f t="shared" si="154"/>
        <v>1.428276235647012E-4</v>
      </c>
      <c r="BB116" s="5">
        <f t="shared" si="155"/>
        <v>2.287305043159632E-5</v>
      </c>
      <c r="BC116" s="5">
        <f t="shared" si="156"/>
        <v>2.9303935638716202E-6</v>
      </c>
      <c r="BD116" s="5">
        <f t="shared" si="157"/>
        <v>9.201561303660158E-6</v>
      </c>
      <c r="BE116" s="5">
        <f t="shared" si="158"/>
        <v>1.5679460461436911E-5</v>
      </c>
      <c r="BF116" s="5">
        <f t="shared" si="159"/>
        <v>1.3358900313144249E-5</v>
      </c>
      <c r="BG116" s="5">
        <f t="shared" si="160"/>
        <v>7.5878553778659337E-6</v>
      </c>
      <c r="BH116" s="5">
        <f t="shared" si="161"/>
        <v>3.2324263909708874E-6</v>
      </c>
      <c r="BI116" s="5">
        <f t="shared" si="162"/>
        <v>1.1016109140428785E-6</v>
      </c>
      <c r="BJ116" s="8">
        <f t="shared" si="163"/>
        <v>0.62933139032134588</v>
      </c>
      <c r="BK116" s="8">
        <f t="shared" si="164"/>
        <v>0.23491428715763929</v>
      </c>
      <c r="BL116" s="8">
        <f t="shared" si="165"/>
        <v>0.13173696978594462</v>
      </c>
      <c r="BM116" s="8">
        <f t="shared" si="166"/>
        <v>0.41384203983723006</v>
      </c>
      <c r="BN116" s="8">
        <f t="shared" si="167"/>
        <v>0.58425324441868653</v>
      </c>
    </row>
    <row r="117" spans="1:66" x14ac:dyDescent="0.25">
      <c r="A117" t="s">
        <v>32</v>
      </c>
      <c r="B117" t="s">
        <v>330</v>
      </c>
      <c r="C117" t="s">
        <v>212</v>
      </c>
      <c r="D117" t="s">
        <v>494</v>
      </c>
      <c r="E117">
        <f>VLOOKUP(A117,home!$A$2:$E$405,3,FALSE)</f>
        <v>1.25</v>
      </c>
      <c r="F117">
        <f>VLOOKUP(B117,home!$B$2:$E$405,3,FALSE)</f>
        <v>0.98</v>
      </c>
      <c r="G117">
        <f>VLOOKUP(C117,away!$B$2:$E$405,4,FALSE)</f>
        <v>1.28</v>
      </c>
      <c r="H117">
        <f>VLOOKUP(A117,away!$A$2:$E$405,3,FALSE)</f>
        <v>1.127777778</v>
      </c>
      <c r="I117">
        <f>VLOOKUP(C117,away!$B$2:$E$405,3,FALSE)</f>
        <v>1.04</v>
      </c>
      <c r="J117">
        <f>VLOOKUP(B117,home!$B$2:$E$405,4,FALSE)</f>
        <v>0.79</v>
      </c>
      <c r="K117" s="3">
        <f t="shared" si="112"/>
        <v>1.5680000000000001</v>
      </c>
      <c r="L117" s="3">
        <f t="shared" si="113"/>
        <v>0.92658222240480004</v>
      </c>
      <c r="M117" s="5">
        <f t="shared" si="114"/>
        <v>8.2530923761210379E-2</v>
      </c>
      <c r="N117" s="5">
        <f t="shared" si="115"/>
        <v>0.12940848845757788</v>
      </c>
      <c r="O117" s="5">
        <f t="shared" si="116"/>
        <v>7.6471686755783419E-2</v>
      </c>
      <c r="P117" s="5">
        <f t="shared" si="117"/>
        <v>0.11990760483306842</v>
      </c>
      <c r="Q117" s="5">
        <f t="shared" si="118"/>
        <v>0.10145625495074109</v>
      </c>
      <c r="R117" s="5">
        <f t="shared" si="119"/>
        <v>3.5428652732608756E-2</v>
      </c>
      <c r="S117" s="5">
        <f t="shared" si="120"/>
        <v>4.3552867948028755E-2</v>
      </c>
      <c r="T117" s="5">
        <f t="shared" si="121"/>
        <v>9.4007562189125676E-2</v>
      </c>
      <c r="U117" s="5">
        <f t="shared" si="122"/>
        <v>5.5552127484730533E-2</v>
      </c>
      <c r="V117" s="5">
        <f t="shared" si="123"/>
        <v>7.0307923398896912E-3</v>
      </c>
      <c r="W117" s="5">
        <f t="shared" si="124"/>
        <v>5.3027802587587339E-2</v>
      </c>
      <c r="X117" s="5">
        <f t="shared" si="125"/>
        <v>4.9134619170849679E-2</v>
      </c>
      <c r="Y117" s="5">
        <f t="shared" si="126"/>
        <v>2.2763632314169693E-2</v>
      </c>
      <c r="Z117" s="5">
        <f t="shared" si="127"/>
        <v>1.094251992859617E-2</v>
      </c>
      <c r="AA117" s="5">
        <f t="shared" si="128"/>
        <v>1.7157871248038796E-2</v>
      </c>
      <c r="AB117" s="5">
        <f t="shared" si="129"/>
        <v>1.3451771058462422E-2</v>
      </c>
      <c r="AC117" s="5">
        <f t="shared" si="130"/>
        <v>6.3843150477304017E-4</v>
      </c>
      <c r="AD117" s="5">
        <f t="shared" si="131"/>
        <v>2.0786898614334238E-2</v>
      </c>
      <c r="AE117" s="5">
        <f t="shared" si="132"/>
        <v>1.9260770714973074E-2</v>
      </c>
      <c r="AF117" s="5">
        <f t="shared" si="133"/>
        <v>8.9233438671545203E-3</v>
      </c>
      <c r="AG117" s="5">
        <f t="shared" si="134"/>
        <v>2.7560705972367594E-3</v>
      </c>
      <c r="AH117" s="5">
        <f t="shared" si="135"/>
        <v>2.5347861085368633E-3</v>
      </c>
      <c r="AI117" s="5">
        <f t="shared" si="136"/>
        <v>3.974544618185802E-3</v>
      </c>
      <c r="AJ117" s="5">
        <f t="shared" si="137"/>
        <v>3.1160429806576699E-3</v>
      </c>
      <c r="AK117" s="5">
        <f t="shared" si="138"/>
        <v>1.6286517978904085E-3</v>
      </c>
      <c r="AL117" s="5">
        <f t="shared" si="139"/>
        <v>3.7102598201275378E-5</v>
      </c>
      <c r="AM117" s="5">
        <f t="shared" si="140"/>
        <v>6.5187714054552185E-3</v>
      </c>
      <c r="AN117" s="5">
        <f t="shared" si="141"/>
        <v>6.0401776962155582E-3</v>
      </c>
      <c r="AO117" s="5">
        <f t="shared" si="142"/>
        <v>2.7983606367396581E-3</v>
      </c>
      <c r="AP117" s="5">
        <f t="shared" si="143"/>
        <v>8.6430373929344793E-4</v>
      </c>
      <c r="AQ117" s="5">
        <f t="shared" si="144"/>
        <v>2.0021211989682545E-4</v>
      </c>
      <c r="AR117" s="5">
        <f t="shared" si="145"/>
        <v>4.6973754915378052E-4</v>
      </c>
      <c r="AS117" s="5">
        <f t="shared" si="146"/>
        <v>7.3654847707312792E-4</v>
      </c>
      <c r="AT117" s="5">
        <f t="shared" si="147"/>
        <v>5.774540060253325E-4</v>
      </c>
      <c r="AU117" s="5">
        <f t="shared" si="148"/>
        <v>3.0181596048257372E-4</v>
      </c>
      <c r="AV117" s="5">
        <f t="shared" si="149"/>
        <v>1.1831185650916891E-4</v>
      </c>
      <c r="AW117" s="5">
        <f t="shared" si="150"/>
        <v>1.4973793662383783E-6</v>
      </c>
      <c r="AX117" s="5">
        <f t="shared" si="151"/>
        <v>1.7035722606256333E-3</v>
      </c>
      <c r="AY117" s="5">
        <f t="shared" si="152"/>
        <v>1.5784997712776684E-3</v>
      </c>
      <c r="AZ117" s="5">
        <f t="shared" si="153"/>
        <v>7.313049130679651E-4</v>
      </c>
      <c r="BA117" s="5">
        <f t="shared" si="154"/>
        <v>2.258713772020214E-4</v>
      </c>
      <c r="BB117" s="5">
        <f t="shared" si="155"/>
        <v>5.2322100666370474E-5</v>
      </c>
      <c r="BC117" s="5">
        <f t="shared" si="156"/>
        <v>9.6961456632666472E-6</v>
      </c>
      <c r="BD117" s="5">
        <f t="shared" si="157"/>
        <v>7.2541743706982278E-5</v>
      </c>
      <c r="BE117" s="5">
        <f t="shared" si="158"/>
        <v>1.1374545413254823E-4</v>
      </c>
      <c r="BF117" s="5">
        <f t="shared" si="159"/>
        <v>8.9176436039917838E-5</v>
      </c>
      <c r="BG117" s="5">
        <f t="shared" si="160"/>
        <v>4.6609550570197052E-5</v>
      </c>
      <c r="BH117" s="5">
        <f t="shared" si="161"/>
        <v>1.8270943823517245E-5</v>
      </c>
      <c r="BI117" s="5">
        <f t="shared" si="162"/>
        <v>5.7297679830550099E-6</v>
      </c>
      <c r="BJ117" s="8">
        <f t="shared" si="163"/>
        <v>0.52224853562985363</v>
      </c>
      <c r="BK117" s="8">
        <f t="shared" si="164"/>
        <v>0.25527622275644923</v>
      </c>
      <c r="BL117" s="8">
        <f t="shared" si="165"/>
        <v>0.21186607653039488</v>
      </c>
      <c r="BM117" s="8">
        <f t="shared" si="166"/>
        <v>0.4535527409623924</v>
      </c>
      <c r="BN117" s="8">
        <f t="shared" si="167"/>
        <v>0.54520361149098995</v>
      </c>
    </row>
    <row r="118" spans="1:66" x14ac:dyDescent="0.25">
      <c r="A118" t="s">
        <v>213</v>
      </c>
      <c r="B118" t="s">
        <v>214</v>
      </c>
      <c r="C118" t="s">
        <v>223</v>
      </c>
      <c r="D118" t="s">
        <v>494</v>
      </c>
      <c r="E118">
        <f>VLOOKUP(A118,home!$A$2:$E$405,3,FALSE)</f>
        <v>1.2429378529999999</v>
      </c>
      <c r="F118">
        <f>VLOOKUP(B118,home!$B$2:$E$405,3,FALSE)</f>
        <v>1.56</v>
      </c>
      <c r="G118">
        <f>VLOOKUP(C118,away!$B$2:$E$405,4,FALSE)</f>
        <v>0.75</v>
      </c>
      <c r="H118">
        <f>VLOOKUP(A118,away!$A$2:$E$405,3,FALSE)</f>
        <v>1.209039548</v>
      </c>
      <c r="I118">
        <f>VLOOKUP(C118,away!$B$2:$E$405,3,FALSE)</f>
        <v>0.86</v>
      </c>
      <c r="J118">
        <f>VLOOKUP(B118,home!$B$2:$E$405,4,FALSE)</f>
        <v>0.55000000000000004</v>
      </c>
      <c r="K118" s="3">
        <f t="shared" si="112"/>
        <v>1.4542372880099999</v>
      </c>
      <c r="L118" s="3">
        <f t="shared" si="113"/>
        <v>0.57187570620400008</v>
      </c>
      <c r="M118" s="5">
        <f t="shared" si="114"/>
        <v>0.13184701652784692</v>
      </c>
      <c r="N118" s="5">
        <f t="shared" si="115"/>
        <v>0.19173684774766575</v>
      </c>
      <c r="O118" s="5">
        <f t="shared" si="116"/>
        <v>7.5400105687752919E-2</v>
      </c>
      <c r="P118" s="5">
        <f t="shared" si="117"/>
        <v>0.10964964521102517</v>
      </c>
      <c r="Q118" s="5">
        <f t="shared" si="118"/>
        <v>0.13941543674007587</v>
      </c>
      <c r="R118" s="5">
        <f t="shared" si="119"/>
        <v>2.1559744344019971E-2</v>
      </c>
      <c r="S118" s="5">
        <f t="shared" si="120"/>
        <v>2.2797339317049234E-2</v>
      </c>
      <c r="T118" s="5">
        <f t="shared" si="121"/>
        <v>7.9728301341469979E-2</v>
      </c>
      <c r="U118" s="5">
        <f t="shared" si="122"/>
        <v>3.1352984145036539E-2</v>
      </c>
      <c r="V118" s="5">
        <f t="shared" si="123"/>
        <v>2.1065830128981738E-3</v>
      </c>
      <c r="W118" s="5">
        <f t="shared" si="124"/>
        <v>6.7581042210539219E-2</v>
      </c>
      <c r="X118" s="5">
        <f t="shared" si="125"/>
        <v>3.8647956240154449E-2</v>
      </c>
      <c r="Y118" s="5">
        <f t="shared" si="126"/>
        <v>1.1050913634089809E-2</v>
      </c>
      <c r="Z118" s="5">
        <f t="shared" si="127"/>
        <v>4.1098313407713725E-3</v>
      </c>
      <c r="AA118" s="5">
        <f t="shared" si="128"/>
        <v>5.9766699831818619E-3</v>
      </c>
      <c r="AB118" s="5">
        <f t="shared" si="129"/>
        <v>4.3457481738365823E-3</v>
      </c>
      <c r="AC118" s="5">
        <f t="shared" si="130"/>
        <v>1.094953103864278E-4</v>
      </c>
      <c r="AD118" s="5">
        <f t="shared" si="131"/>
        <v>2.456971788628597E-2</v>
      </c>
      <c r="AE118" s="5">
        <f t="shared" si="132"/>
        <v>1.4050824767452839E-2</v>
      </c>
      <c r="AF118" s="5">
        <f t="shared" si="133"/>
        <v>4.0176626683178732E-3</v>
      </c>
      <c r="AG118" s="5">
        <f t="shared" si="134"/>
        <v>7.6586789191124369E-4</v>
      </c>
      <c r="AH118" s="5">
        <f t="shared" si="135"/>
        <v>5.8757817509574016E-4</v>
      </c>
      <c r="AI118" s="5">
        <f t="shared" si="136"/>
        <v>8.5447809184509402E-4</v>
      </c>
      <c r="AJ118" s="5">
        <f t="shared" si="137"/>
        <v>6.213069514743847E-4</v>
      </c>
      <c r="AK118" s="5">
        <f t="shared" si="138"/>
        <v>3.011759120446233E-4</v>
      </c>
      <c r="AL118" s="5">
        <f t="shared" si="139"/>
        <v>3.6424402318143104E-6</v>
      </c>
      <c r="AM118" s="5">
        <f t="shared" si="140"/>
        <v>7.1460399812246604E-3</v>
      </c>
      <c r="AN118" s="5">
        <f t="shared" si="141"/>
        <v>4.0866466608248716E-3</v>
      </c>
      <c r="AO118" s="5">
        <f t="shared" si="142"/>
        <v>1.168526972582721E-3</v>
      </c>
      <c r="AP118" s="5">
        <f t="shared" si="143"/>
        <v>2.2275072922138859E-4</v>
      </c>
      <c r="AQ118" s="5">
        <f t="shared" si="144"/>
        <v>3.1846432645234396E-5</v>
      </c>
      <c r="AR118" s="5">
        <f t="shared" si="145"/>
        <v>6.7204336766586828E-5</v>
      </c>
      <c r="AS118" s="5">
        <f t="shared" si="146"/>
        <v>9.7731052441951962E-5</v>
      </c>
      <c r="AT118" s="5">
        <f t="shared" si="147"/>
        <v>7.1062070328773666E-5</v>
      </c>
      <c r="AU118" s="5">
        <f t="shared" si="148"/>
        <v>3.4447037478430574E-5</v>
      </c>
      <c r="AV118" s="5">
        <f t="shared" si="149"/>
        <v>1.2523541590652923E-5</v>
      </c>
      <c r="AW118" s="5">
        <f t="shared" si="150"/>
        <v>8.4144717626088184E-8</v>
      </c>
      <c r="AX118" s="5">
        <f t="shared" si="151"/>
        <v>1.7320063003845294E-3</v>
      </c>
      <c r="AY118" s="5">
        <f t="shared" si="152"/>
        <v>9.9049232618218016E-4</v>
      </c>
      <c r="AZ118" s="5">
        <f t="shared" si="153"/>
        <v>2.8321924926253853E-4</v>
      </c>
      <c r="BA118" s="5">
        <f t="shared" si="154"/>
        <v>5.3988736060860312E-5</v>
      </c>
      <c r="BB118" s="5">
        <f t="shared" si="155"/>
        <v>7.7187116404664629E-6</v>
      </c>
      <c r="BC118" s="5">
        <f t="shared" si="156"/>
        <v>8.8282873407535934E-7</v>
      </c>
      <c r="BD118" s="5">
        <f t="shared" si="157"/>
        <v>6.4054212580605437E-6</v>
      </c>
      <c r="BE118" s="5">
        <f t="shared" si="158"/>
        <v>9.3150024388835675E-6</v>
      </c>
      <c r="BF118" s="5">
        <f t="shared" si="159"/>
        <v>6.7731119422642877E-6</v>
      </c>
      <c r="BG118" s="5">
        <f t="shared" si="160"/>
        <v>3.2832373141021875E-6</v>
      </c>
      <c r="BH118" s="5">
        <f t="shared" si="161"/>
        <v>1.1936515318883003E-6</v>
      </c>
      <c r="BI118" s="5">
        <f t="shared" si="162"/>
        <v>3.4717051331244479E-7</v>
      </c>
      <c r="BJ118" s="8">
        <f t="shared" si="163"/>
        <v>0.58728869005672657</v>
      </c>
      <c r="BK118" s="8">
        <f t="shared" si="164"/>
        <v>0.26750421414561998</v>
      </c>
      <c r="BL118" s="8">
        <f t="shared" si="165"/>
        <v>0.1413100770978927</v>
      </c>
      <c r="BM118" s="8">
        <f t="shared" si="166"/>
        <v>0.32961360820115942</v>
      </c>
      <c r="BN118" s="8">
        <f t="shared" si="167"/>
        <v>0.66960879625838654</v>
      </c>
    </row>
    <row r="119" spans="1:66" x14ac:dyDescent="0.25">
      <c r="A119" t="s">
        <v>213</v>
      </c>
      <c r="B119" t="s">
        <v>217</v>
      </c>
      <c r="C119" t="s">
        <v>218</v>
      </c>
      <c r="D119" t="s">
        <v>494</v>
      </c>
      <c r="E119">
        <f>VLOOKUP(A119,home!$A$2:$E$405,3,FALSE)</f>
        <v>1.2429378529999999</v>
      </c>
      <c r="F119">
        <f>VLOOKUP(B119,home!$B$2:$E$405,3,FALSE)</f>
        <v>0.97</v>
      </c>
      <c r="G119">
        <f>VLOOKUP(C119,away!$B$2:$E$405,4,FALSE)</f>
        <v>0.52</v>
      </c>
      <c r="H119">
        <f>VLOOKUP(A119,away!$A$2:$E$405,3,FALSE)</f>
        <v>1.209039548</v>
      </c>
      <c r="I119">
        <f>VLOOKUP(C119,away!$B$2:$E$405,3,FALSE)</f>
        <v>1.26</v>
      </c>
      <c r="J119">
        <f>VLOOKUP(B119,home!$B$2:$E$405,4,FALSE)</f>
        <v>1.1000000000000001</v>
      </c>
      <c r="K119" s="3">
        <f t="shared" si="112"/>
        <v>0.62693785305319993</v>
      </c>
      <c r="L119" s="3">
        <f t="shared" si="113"/>
        <v>1.6757288135280002</v>
      </c>
      <c r="M119" s="5">
        <f t="shared" si="114"/>
        <v>9.9991842973988013E-2</v>
      </c>
      <c r="N119" s="5">
        <f t="shared" si="115"/>
        <v>6.2688671356944739E-2</v>
      </c>
      <c r="O119" s="5">
        <f t="shared" si="116"/>
        <v>0.16755921238927904</v>
      </c>
      <c r="P119" s="5">
        <f t="shared" si="117"/>
        <v>0.10504921287461973</v>
      </c>
      <c r="Q119" s="5">
        <f t="shared" si="118"/>
        <v>1.9650950515640281E-2</v>
      </c>
      <c r="R119" s="5">
        <f t="shared" si="119"/>
        <v>0.14039190008638638</v>
      </c>
      <c r="S119" s="5">
        <f t="shared" si="120"/>
        <v>2.7590593385822277E-2</v>
      </c>
      <c r="T119" s="5">
        <f t="shared" si="121"/>
        <v>3.2929663992271326E-2</v>
      </c>
      <c r="U119" s="5">
        <f t="shared" si="122"/>
        <v>8.8016996426218436E-2</v>
      </c>
      <c r="V119" s="5">
        <f t="shared" si="123"/>
        <v>3.2206739533502692E-3</v>
      </c>
      <c r="W119" s="5">
        <f t="shared" si="124"/>
        <v>4.1066415755767307E-3</v>
      </c>
      <c r="X119" s="5">
        <f t="shared" si="125"/>
        <v>6.8816176150259516E-3</v>
      </c>
      <c r="Y119" s="5">
        <f t="shared" si="126"/>
        <v>5.7658624605904131E-3</v>
      </c>
      <c r="Z119" s="5">
        <f t="shared" si="127"/>
        <v>7.8419584053567262E-2</v>
      </c>
      <c r="AA119" s="5">
        <f t="shared" si="128"/>
        <v>4.9164205663868414E-2</v>
      </c>
      <c r="AB119" s="5">
        <f t="shared" si="129"/>
        <v>1.5411450772985816E-2</v>
      </c>
      <c r="AC119" s="5">
        <f t="shared" si="130"/>
        <v>2.1147303973913218E-4</v>
      </c>
      <c r="AD119" s="5">
        <f t="shared" si="131"/>
        <v>6.4365226316277129E-4</v>
      </c>
      <c r="AE119" s="5">
        <f t="shared" si="132"/>
        <v>1.0785866432743629E-3</v>
      </c>
      <c r="AF119" s="5">
        <f t="shared" si="133"/>
        <v>9.037093580106483E-4</v>
      </c>
      <c r="AG119" s="5">
        <f t="shared" si="134"/>
        <v>5.0479060342444482E-4</v>
      </c>
      <c r="AH119" s="5">
        <f t="shared" si="135"/>
        <v>3.2852489135860911E-2</v>
      </c>
      <c r="AI119" s="5">
        <f t="shared" si="136"/>
        <v>2.0596469006290214E-2</v>
      </c>
      <c r="AJ119" s="5">
        <f t="shared" si="137"/>
        <v>6.4563530296401798E-3</v>
      </c>
      <c r="AK119" s="5">
        <f t="shared" si="138"/>
        <v>1.3492440356520461E-3</v>
      </c>
      <c r="AL119" s="5">
        <f t="shared" si="139"/>
        <v>8.8867554424726674E-6</v>
      </c>
      <c r="AM119" s="5">
        <f t="shared" si="140"/>
        <v>8.0705993596020246E-5</v>
      </c>
      <c r="AN119" s="5">
        <f t="shared" si="141"/>
        <v>1.3524135889325737E-4</v>
      </c>
      <c r="AO119" s="5">
        <f t="shared" si="142"/>
        <v>1.1331392093905633E-4</v>
      </c>
      <c r="AP119" s="5">
        <f t="shared" si="143"/>
        <v>6.3294467430470152E-5</v>
      </c>
      <c r="AQ119" s="5">
        <f t="shared" si="144"/>
        <v>2.651609070253712E-5</v>
      </c>
      <c r="AR119" s="5">
        <f t="shared" si="145"/>
        <v>1.1010372528215536E-2</v>
      </c>
      <c r="AS119" s="5">
        <f t="shared" si="146"/>
        <v>6.9028193141553815E-3</v>
      </c>
      <c r="AT119" s="5">
        <f t="shared" si="147"/>
        <v>2.1638193604153681E-3</v>
      </c>
      <c r="AU119" s="5">
        <f t="shared" si="148"/>
        <v>4.5219342140458645E-4</v>
      </c>
      <c r="AV119" s="5">
        <f t="shared" si="149"/>
        <v>7.0874293195043073E-5</v>
      </c>
      <c r="AW119" s="5">
        <f t="shared" si="150"/>
        <v>2.5933967224924603E-7</v>
      </c>
      <c r="AX119" s="5">
        <f t="shared" si="151"/>
        <v>8.4329403922690348E-6</v>
      </c>
      <c r="AY119" s="5">
        <f t="shared" si="152"/>
        <v>1.4131321198089338E-5</v>
      </c>
      <c r="AZ119" s="5">
        <f t="shared" si="153"/>
        <v>1.1840131052428665E-5</v>
      </c>
      <c r="BA119" s="5">
        <f t="shared" si="154"/>
        <v>6.6136162535007719E-6</v>
      </c>
      <c r="BB119" s="5">
        <f t="shared" si="155"/>
        <v>2.7706568294020882E-6</v>
      </c>
      <c r="BC119" s="5">
        <f t="shared" si="156"/>
        <v>9.285738962854419E-7</v>
      </c>
      <c r="BD119" s="5">
        <f t="shared" si="157"/>
        <v>3.0750664155346523E-3</v>
      </c>
      <c r="BE119" s="5">
        <f t="shared" si="158"/>
        <v>1.9278755365512942E-3</v>
      </c>
      <c r="BF119" s="5">
        <f t="shared" si="159"/>
        <v>6.0432907491962706E-4</v>
      </c>
      <c r="BG119" s="5">
        <f t="shared" si="160"/>
        <v>1.2629225758924582E-4</v>
      </c>
      <c r="BH119" s="5">
        <f t="shared" si="161"/>
        <v>1.9794349207560862E-5</v>
      </c>
      <c r="BI119" s="5">
        <f t="shared" si="162"/>
        <v>2.481965358954704E-6</v>
      </c>
      <c r="BJ119" s="8">
        <f t="shared" si="163"/>
        <v>0.135617935455105</v>
      </c>
      <c r="BK119" s="8">
        <f t="shared" si="164"/>
        <v>0.23608681430415998</v>
      </c>
      <c r="BL119" s="8">
        <f t="shared" si="165"/>
        <v>0.54815423906272853</v>
      </c>
      <c r="BM119" s="8">
        <f t="shared" si="166"/>
        <v>0.40293291069717685</v>
      </c>
      <c r="BN119" s="8">
        <f t="shared" si="167"/>
        <v>0.59533179019685811</v>
      </c>
    </row>
    <row r="120" spans="1:66" x14ac:dyDescent="0.25">
      <c r="A120" t="s">
        <v>213</v>
      </c>
      <c r="B120" t="s">
        <v>219</v>
      </c>
      <c r="C120" t="s">
        <v>222</v>
      </c>
      <c r="D120" t="s">
        <v>494</v>
      </c>
      <c r="E120">
        <f>VLOOKUP(A120,home!$A$2:$E$405,3,FALSE)</f>
        <v>1.2429378529999999</v>
      </c>
      <c r="F120">
        <f>VLOOKUP(B120,home!$B$2:$E$405,3,FALSE)</f>
        <v>0.98</v>
      </c>
      <c r="G120">
        <f>VLOOKUP(C120,away!$B$2:$E$405,4,FALSE)</f>
        <v>1.31</v>
      </c>
      <c r="H120">
        <f>VLOOKUP(A120,away!$A$2:$E$405,3,FALSE)</f>
        <v>1.209039548</v>
      </c>
      <c r="I120">
        <f>VLOOKUP(C120,away!$B$2:$E$405,3,FALSE)</f>
        <v>1.26</v>
      </c>
      <c r="J120">
        <f>VLOOKUP(B120,home!$B$2:$E$405,4,FALSE)</f>
        <v>1.18</v>
      </c>
      <c r="K120" s="3">
        <f t="shared" si="112"/>
        <v>1.5956836156813998</v>
      </c>
      <c r="L120" s="3">
        <f t="shared" si="113"/>
        <v>1.7975999999663999</v>
      </c>
      <c r="M120" s="5">
        <f t="shared" si="114"/>
        <v>3.3598172087593005E-2</v>
      </c>
      <c r="N120" s="5">
        <f t="shared" si="115"/>
        <v>5.3612052717016287E-2</v>
      </c>
      <c r="O120" s="5">
        <f t="shared" si="116"/>
        <v>6.039607414352826E-2</v>
      </c>
      <c r="P120" s="5">
        <f t="shared" si="117"/>
        <v>9.6373025962307068E-2</v>
      </c>
      <c r="Q120" s="5">
        <f t="shared" si="118"/>
        <v>4.2773937061795185E-2</v>
      </c>
      <c r="R120" s="5">
        <f t="shared" si="119"/>
        <v>5.4283991439188557E-2</v>
      </c>
      <c r="S120" s="5">
        <f t="shared" si="120"/>
        <v>6.9109117818356464E-2</v>
      </c>
      <c r="T120" s="5">
        <f t="shared" si="121"/>
        <v>7.68904292608458E-2</v>
      </c>
      <c r="U120" s="5">
        <f t="shared" si="122"/>
        <v>8.6620075733302548E-2</v>
      </c>
      <c r="V120" s="5">
        <f t="shared" si="123"/>
        <v>2.2025850389111829E-2</v>
      </c>
      <c r="W120" s="5">
        <f t="shared" si="124"/>
        <v>2.2751223515897995E-2</v>
      </c>
      <c r="X120" s="5">
        <f t="shared" si="125"/>
        <v>4.0897599391413776E-2</v>
      </c>
      <c r="Y120" s="5">
        <f t="shared" si="126"/>
        <v>3.6758762332315634E-2</v>
      </c>
      <c r="Z120" s="5">
        <f t="shared" si="127"/>
        <v>3.2526967669753805E-2</v>
      </c>
      <c r="AA120" s="5">
        <f t="shared" si="128"/>
        <v>5.1902749378424741E-2</v>
      </c>
      <c r="AB120" s="5">
        <f t="shared" si="129"/>
        <v>4.1410183395985165E-2</v>
      </c>
      <c r="AC120" s="5">
        <f t="shared" si="130"/>
        <v>3.9486855227155847E-3</v>
      </c>
      <c r="AD120" s="5">
        <f t="shared" si="131"/>
        <v>9.0759386502559502E-3</v>
      </c>
      <c r="AE120" s="5">
        <f t="shared" si="132"/>
        <v>1.6314907317395138E-2</v>
      </c>
      <c r="AF120" s="5">
        <f t="shared" si="133"/>
        <v>1.4663838696600663E-2</v>
      </c>
      <c r="AG120" s="5">
        <f t="shared" si="134"/>
        <v>8.7865721468388825E-3</v>
      </c>
      <c r="AH120" s="5">
        <f t="shared" si="135"/>
        <v>1.4617619270514125E-2</v>
      </c>
      <c r="AI120" s="5">
        <f t="shared" si="136"/>
        <v>2.3325095570228084E-2</v>
      </c>
      <c r="AJ120" s="5">
        <f t="shared" si="137"/>
        <v>1.860973641780788E-2</v>
      </c>
      <c r="AK120" s="5">
        <f t="shared" si="138"/>
        <v>9.8984171646818338E-3</v>
      </c>
      <c r="AL120" s="5">
        <f t="shared" si="139"/>
        <v>4.5305651915293588E-4</v>
      </c>
      <c r="AM120" s="5">
        <f t="shared" si="140"/>
        <v>2.8964653202285962E-3</v>
      </c>
      <c r="AN120" s="5">
        <f t="shared" si="141"/>
        <v>5.2066860595456005E-3</v>
      </c>
      <c r="AO120" s="5">
        <f t="shared" si="142"/>
        <v>4.679769430232115E-3</v>
      </c>
      <c r="AP120" s="5">
        <f t="shared" si="143"/>
        <v>2.8041178425426698E-3</v>
      </c>
      <c r="AQ120" s="5">
        <f t="shared" si="144"/>
        <v>1.2601705584151207E-3</v>
      </c>
      <c r="AR120" s="5">
        <f t="shared" si="145"/>
        <v>5.2553264800370087E-3</v>
      </c>
      <c r="AS120" s="5">
        <f t="shared" si="146"/>
        <v>8.3858383592516576E-3</v>
      </c>
      <c r="AT120" s="5">
        <f t="shared" si="147"/>
        <v>6.6905724368052323E-3</v>
      </c>
      <c r="AU120" s="5">
        <f t="shared" si="148"/>
        <v>3.558678938979896E-3</v>
      </c>
      <c r="AV120" s="5">
        <f t="shared" si="149"/>
        <v>1.4196314191001721E-3</v>
      </c>
      <c r="AW120" s="5">
        <f t="shared" si="150"/>
        <v>3.6098547571185177E-5</v>
      </c>
      <c r="AX120" s="5">
        <f t="shared" si="151"/>
        <v>7.7030704247969058E-4</v>
      </c>
      <c r="AY120" s="5">
        <f t="shared" si="152"/>
        <v>1.384703939535609E-3</v>
      </c>
      <c r="AZ120" s="5">
        <f t="shared" si="153"/>
        <v>1.2445719008313426E-3</v>
      </c>
      <c r="BA120" s="5">
        <f t="shared" si="154"/>
        <v>7.4574748296420124E-4</v>
      </c>
      <c r="BB120" s="5">
        <f t="shared" si="155"/>
        <v>3.3513891883784762E-4</v>
      </c>
      <c r="BC120" s="5">
        <f t="shared" si="156"/>
        <v>1.2048914409833085E-4</v>
      </c>
      <c r="BD120" s="5">
        <f t="shared" si="157"/>
        <v>1.5744958133896577E-3</v>
      </c>
      <c r="BE120" s="5">
        <f t="shared" si="158"/>
        <v>2.5123971723848356E-3</v>
      </c>
      <c r="BF120" s="5">
        <f t="shared" si="159"/>
        <v>2.0044955020293801E-3</v>
      </c>
      <c r="BG120" s="5">
        <f t="shared" si="160"/>
        <v>1.0661802100984481E-3</v>
      </c>
      <c r="BH120" s="5">
        <f t="shared" si="161"/>
        <v>4.2532157315446154E-4</v>
      </c>
      <c r="BI120" s="5">
        <f t="shared" si="162"/>
        <v>1.3573573313568245E-4</v>
      </c>
      <c r="BJ120" s="8">
        <f t="shared" si="163"/>
        <v>0.34397342873008646</v>
      </c>
      <c r="BK120" s="8">
        <f t="shared" si="164"/>
        <v>0.22689261223877247</v>
      </c>
      <c r="BL120" s="8">
        <f t="shared" si="165"/>
        <v>0.39409261615202762</v>
      </c>
      <c r="BM120" s="8">
        <f t="shared" si="166"/>
        <v>0.6550997659872474</v>
      </c>
      <c r="BN120" s="8">
        <f t="shared" si="167"/>
        <v>0.34103725341142838</v>
      </c>
    </row>
    <row r="121" spans="1:66" x14ac:dyDescent="0.25">
      <c r="A121" t="s">
        <v>213</v>
      </c>
      <c r="B121" t="s">
        <v>215</v>
      </c>
      <c r="C121" t="s">
        <v>221</v>
      </c>
      <c r="D121" t="s">
        <v>494</v>
      </c>
      <c r="E121">
        <f>VLOOKUP(A121,home!$A$2:$E$405,3,FALSE)</f>
        <v>1.2429378529999999</v>
      </c>
      <c r="F121">
        <f>VLOOKUP(B121,home!$B$2:$E$405,3,FALSE)</f>
        <v>0.92</v>
      </c>
      <c r="G121">
        <f>VLOOKUP(C121,away!$B$2:$E$405,4,FALSE)</f>
        <v>0.75</v>
      </c>
      <c r="H121">
        <f>VLOOKUP(A121,away!$A$2:$E$405,3,FALSE)</f>
        <v>1.209039548</v>
      </c>
      <c r="I121">
        <f>VLOOKUP(C121,away!$B$2:$E$405,3,FALSE)</f>
        <v>0.56999999999999995</v>
      </c>
      <c r="J121">
        <f>VLOOKUP(B121,home!$B$2:$E$405,4,FALSE)</f>
        <v>1</v>
      </c>
      <c r="K121" s="3">
        <f t="shared" si="112"/>
        <v>0.85762711857000007</v>
      </c>
      <c r="L121" s="3">
        <f t="shared" si="113"/>
        <v>0.6891525423599999</v>
      </c>
      <c r="M121" s="5">
        <f t="shared" si="114"/>
        <v>0.21293258601942938</v>
      </c>
      <c r="N121" s="5">
        <f t="shared" si="115"/>
        <v>0.18261676019750189</v>
      </c>
      <c r="O121" s="5">
        <f t="shared" si="116"/>
        <v>0.14674303300657915</v>
      </c>
      <c r="P121" s="5">
        <f t="shared" si="117"/>
        <v>0.12585080456765488</v>
      </c>
      <c r="Q121" s="5">
        <f t="shared" si="118"/>
        <v>7.8308542925386096E-2</v>
      </c>
      <c r="R121" s="5">
        <f t="shared" si="119"/>
        <v>5.0564167135050693E-2</v>
      </c>
      <c r="S121" s="5">
        <f t="shared" si="120"/>
        <v>1.8595586174021357E-2</v>
      </c>
      <c r="T121" s="5">
        <f t="shared" si="121"/>
        <v>5.3966531445537022E-2</v>
      </c>
      <c r="U121" s="5">
        <f t="shared" si="122"/>
        <v>4.336520096292542E-2</v>
      </c>
      <c r="V121" s="5">
        <f t="shared" si="123"/>
        <v>1.2211843534127354E-3</v>
      </c>
      <c r="W121" s="5">
        <f t="shared" si="124"/>
        <v>2.2386510009504684E-2</v>
      </c>
      <c r="X121" s="5">
        <f t="shared" si="125"/>
        <v>1.5427720287617739E-2</v>
      </c>
      <c r="Y121" s="5">
        <f t="shared" si="126"/>
        <v>5.3160263295153566E-3</v>
      </c>
      <c r="Z121" s="5">
        <f t="shared" si="127"/>
        <v>1.1615474777812046E-2</v>
      </c>
      <c r="AA121" s="5">
        <f t="shared" si="128"/>
        <v>9.9617461645174557E-3</v>
      </c>
      <c r="AB121" s="5">
        <f t="shared" si="129"/>
        <v>4.2717318295004275E-3</v>
      </c>
      <c r="AC121" s="5">
        <f t="shared" si="130"/>
        <v>4.511023778565787E-5</v>
      </c>
      <c r="AD121" s="5">
        <f t="shared" si="131"/>
        <v>4.7998195185724917E-3</v>
      </c>
      <c r="AE121" s="5">
        <f t="shared" si="132"/>
        <v>3.3078078240933837E-3</v>
      </c>
      <c r="AF121" s="5">
        <f t="shared" si="133"/>
        <v>1.1397920858061271E-3</v>
      </c>
      <c r="AG121" s="5">
        <f t="shared" si="134"/>
        <v>2.6183020456503327E-4</v>
      </c>
      <c r="AH121" s="5">
        <f t="shared" si="135"/>
        <v>2.0012084934619063E-3</v>
      </c>
      <c r="AI121" s="5">
        <f t="shared" si="136"/>
        <v>1.7162906739055454E-3</v>
      </c>
      <c r="AJ121" s="5">
        <f t="shared" si="137"/>
        <v>7.3596871264508816E-4</v>
      </c>
      <c r="AK121" s="5">
        <f t="shared" si="138"/>
        <v>2.1039557546115978E-4</v>
      </c>
      <c r="AL121" s="5">
        <f t="shared" si="139"/>
        <v>1.0664708160817153E-6</v>
      </c>
      <c r="AM121" s="5">
        <f t="shared" si="140"/>
        <v>8.2329107667387436E-4</v>
      </c>
      <c r="AN121" s="5">
        <f t="shared" si="141"/>
        <v>5.6737313859210224E-4</v>
      </c>
      <c r="AO121" s="5">
        <f t="shared" si="142"/>
        <v>1.9550332046375989E-4</v>
      </c>
      <c r="AP121" s="5">
        <f t="shared" si="143"/>
        <v>4.4910536779140642E-5</v>
      </c>
      <c r="AQ121" s="5">
        <f t="shared" si="144"/>
        <v>7.7375526500242618E-6</v>
      </c>
      <c r="AR121" s="5">
        <f t="shared" si="145"/>
        <v>2.7582758421233967E-4</v>
      </c>
      <c r="AS121" s="5">
        <f t="shared" si="146"/>
        <v>2.3655721627015289E-4</v>
      </c>
      <c r="AT121" s="5">
        <f t="shared" si="147"/>
        <v>1.0143894188335576E-4</v>
      </c>
      <c r="AU121" s="5">
        <f t="shared" si="148"/>
        <v>2.89989291460707E-5</v>
      </c>
      <c r="AV121" s="5">
        <f t="shared" si="149"/>
        <v>6.2175670112900523E-6</v>
      </c>
      <c r="AW121" s="5">
        <f t="shared" si="150"/>
        <v>1.7508959677078323E-8</v>
      </c>
      <c r="AX121" s="5">
        <f t="shared" si="151"/>
        <v>1.176794589720346E-4</v>
      </c>
      <c r="AY121" s="5">
        <f t="shared" si="152"/>
        <v>8.1099098334126951E-5</v>
      </c>
      <c r="AZ121" s="5">
        <f t="shared" si="153"/>
        <v>2.7944824900033608E-5</v>
      </c>
      <c r="BA121" s="5">
        <f t="shared" si="154"/>
        <v>6.4194157085543972E-6</v>
      </c>
      <c r="BB121" s="5">
        <f t="shared" si="155"/>
        <v>1.1059891640039956E-6</v>
      </c>
      <c r="BC121" s="5">
        <f t="shared" si="156"/>
        <v>1.5243904883919291E-7</v>
      </c>
      <c r="BD121" s="5">
        <f t="shared" si="157"/>
        <v>3.1681213485491794E-5</v>
      </c>
      <c r="BE121" s="5">
        <f t="shared" si="158"/>
        <v>2.7170667834363354E-5</v>
      </c>
      <c r="BF121" s="5">
        <f t="shared" si="159"/>
        <v>1.1651150782203813E-5</v>
      </c>
      <c r="BG121" s="5">
        <f t="shared" si="160"/>
        <v>3.3307809577886861E-6</v>
      </c>
      <c r="BH121" s="5">
        <f t="shared" si="161"/>
        <v>7.1414201885403402E-7</v>
      </c>
      <c r="BI121" s="5">
        <f t="shared" si="162"/>
        <v>1.2249351237590958E-7</v>
      </c>
      <c r="BJ121" s="8">
        <f t="shared" si="163"/>
        <v>0.3694045576793864</v>
      </c>
      <c r="BK121" s="8">
        <f t="shared" si="164"/>
        <v>0.35872743692145426</v>
      </c>
      <c r="BL121" s="8">
        <f t="shared" si="165"/>
        <v>0.26029345324116121</v>
      </c>
      <c r="BM121" s="8">
        <f t="shared" si="166"/>
        <v>0.20294394717883715</v>
      </c>
      <c r="BN121" s="8">
        <f t="shared" si="167"/>
        <v>0.7970158938516021</v>
      </c>
    </row>
    <row r="122" spans="1:66" x14ac:dyDescent="0.25">
      <c r="A122" t="s">
        <v>37</v>
      </c>
      <c r="B122" t="s">
        <v>227</v>
      </c>
      <c r="C122" t="s">
        <v>224</v>
      </c>
      <c r="D122" t="s">
        <v>494</v>
      </c>
      <c r="E122">
        <f>VLOOKUP(A122,home!$A$2:$E$405,3,FALSE)</f>
        <v>1.692307692</v>
      </c>
      <c r="F122">
        <f>VLOOKUP(B122,home!$B$2:$E$405,3,FALSE)</f>
        <v>0.66</v>
      </c>
      <c r="G122">
        <f>VLOOKUP(C122,away!$B$2:$E$405,4,FALSE)</f>
        <v>1.27</v>
      </c>
      <c r="H122">
        <f>VLOOKUP(A122,away!$A$2:$E$405,3,FALSE)</f>
        <v>1.307692308</v>
      </c>
      <c r="I122">
        <f>VLOOKUP(C122,away!$B$2:$E$405,3,FALSE)</f>
        <v>0.34</v>
      </c>
      <c r="J122">
        <f>VLOOKUP(B122,home!$B$2:$E$405,4,FALSE)</f>
        <v>0.56999999999999995</v>
      </c>
      <c r="K122" s="3">
        <f t="shared" si="112"/>
        <v>1.4184923074344</v>
      </c>
      <c r="L122" s="3">
        <f t="shared" si="113"/>
        <v>0.25343076929040004</v>
      </c>
      <c r="M122" s="5">
        <f t="shared" si="114"/>
        <v>0.18788539995519415</v>
      </c>
      <c r="N122" s="5">
        <f t="shared" si="115"/>
        <v>0.26651399451567848</v>
      </c>
      <c r="O122" s="5">
        <f t="shared" si="116"/>
        <v>4.7615941449079331E-2</v>
      </c>
      <c r="P122" s="5">
        <f t="shared" si="117"/>
        <v>6.754284665676584E-2</v>
      </c>
      <c r="Q122" s="5">
        <f t="shared" si="118"/>
        <v>0.18902402552205191</v>
      </c>
      <c r="R122" s="5">
        <f t="shared" si="119"/>
        <v>6.0336723359634093E-3</v>
      </c>
      <c r="S122" s="5">
        <f t="shared" si="120"/>
        <v>6.0702376762474808E-3</v>
      </c>
      <c r="T122" s="5">
        <f t="shared" si="121"/>
        <v>4.7904504202421816E-2</v>
      </c>
      <c r="U122" s="5">
        <f t="shared" si="122"/>
        <v>8.5587177941438448E-3</v>
      </c>
      <c r="V122" s="5">
        <f t="shared" si="123"/>
        <v>2.4246525490460372E-4</v>
      </c>
      <c r="W122" s="5">
        <f t="shared" si="124"/>
        <v>8.9376375374438113E-2</v>
      </c>
      <c r="X122" s="5">
        <f t="shared" si="125"/>
        <v>2.2650723567531412E-2</v>
      </c>
      <c r="Y122" s="5">
        <f t="shared" si="126"/>
        <v>2.8701951493518394E-3</v>
      </c>
      <c r="Z122" s="5">
        <f t="shared" si="127"/>
        <v>5.0970607391647056E-4</v>
      </c>
      <c r="AA122" s="5">
        <f t="shared" si="128"/>
        <v>7.230141449031032E-4</v>
      </c>
      <c r="AB122" s="5">
        <f t="shared" si="129"/>
        <v>5.1279500135565628E-4</v>
      </c>
      <c r="AC122" s="5">
        <f t="shared" si="130"/>
        <v>5.4477335437987535E-6</v>
      </c>
      <c r="AD122" s="5">
        <f t="shared" si="131"/>
        <v>3.1694925233752461E-2</v>
      </c>
      <c r="AE122" s="5">
        <f t="shared" si="132"/>
        <v>8.0324692845915955E-3</v>
      </c>
      <c r="AF122" s="5">
        <f t="shared" si="133"/>
        <v>1.0178374350477786E-3</v>
      </c>
      <c r="AG122" s="5">
        <f t="shared" si="134"/>
        <v>8.5983774725575352E-5</v>
      </c>
      <c r="AH122" s="5">
        <f t="shared" si="135"/>
        <v>3.2293800606160154E-5</v>
      </c>
      <c r="AI122" s="5">
        <f t="shared" si="136"/>
        <v>4.580850773765855E-5</v>
      </c>
      <c r="AJ122" s="5">
        <f t="shared" si="137"/>
        <v>3.2489507920458927E-5</v>
      </c>
      <c r="AK122" s="5">
        <f t="shared" si="138"/>
        <v>1.5362039019166665E-5</v>
      </c>
      <c r="AL122" s="5">
        <f t="shared" si="139"/>
        <v>7.8336141384794484E-8</v>
      </c>
      <c r="AM122" s="5">
        <f t="shared" si="140"/>
        <v>8.9918015257572561E-3</v>
      </c>
      <c r="AN122" s="5">
        <f t="shared" si="141"/>
        <v>2.2787991779792535E-3</v>
      </c>
      <c r="AO122" s="5">
        <f t="shared" si="142"/>
        <v>2.8875891436680668E-4</v>
      </c>
      <c r="AP122" s="5">
        <f t="shared" si="143"/>
        <v>2.4393464602480184E-5</v>
      </c>
      <c r="AQ122" s="5">
        <f t="shared" si="144"/>
        <v>1.5455136249661736E-6</v>
      </c>
      <c r="AR122" s="5">
        <f t="shared" si="145"/>
        <v>1.6368485461859918E-6</v>
      </c>
      <c r="AS122" s="5">
        <f t="shared" si="146"/>
        <v>2.3218570712000111E-6</v>
      </c>
      <c r="AT122" s="5">
        <f t="shared" si="147"/>
        <v>1.6467681972296908E-6</v>
      </c>
      <c r="AU122" s="5">
        <f t="shared" si="148"/>
        <v>7.7864267329931037E-7</v>
      </c>
      <c r="AV122" s="5">
        <f t="shared" si="149"/>
        <v>2.7612466057880718E-7</v>
      </c>
      <c r="AW122" s="5">
        <f t="shared" si="150"/>
        <v>7.8225077427482699E-10</v>
      </c>
      <c r="AX122" s="5">
        <f t="shared" si="151"/>
        <v>2.1258002157105967E-3</v>
      </c>
      <c r="AY122" s="5">
        <f t="shared" si="152"/>
        <v>5.3874318402523478E-4</v>
      </c>
      <c r="AZ122" s="5">
        <f t="shared" si="153"/>
        <v>6.8267049788737385E-5</v>
      </c>
      <c r="BA122" s="5">
        <f t="shared" si="154"/>
        <v>5.7669903150485847E-6</v>
      </c>
      <c r="BB122" s="5">
        <f t="shared" si="155"/>
        <v>3.6538319800826229E-7</v>
      </c>
      <c r="BC122" s="5">
        <f t="shared" si="156"/>
        <v>1.8519868991404106E-8</v>
      </c>
      <c r="BD122" s="5">
        <f t="shared" si="157"/>
        <v>6.9137964378631399E-8</v>
      </c>
      <c r="BE122" s="5">
        <f t="shared" si="158"/>
        <v>9.8071670622762208E-8</v>
      </c>
      <c r="BF122" s="5">
        <f t="shared" si="159"/>
        <v>6.9556955177814213E-8</v>
      </c>
      <c r="BG122" s="5">
        <f t="shared" si="160"/>
        <v>3.2888668616096274E-8</v>
      </c>
      <c r="BH122" s="5">
        <f t="shared" si="161"/>
        <v>1.1663080858422939E-8</v>
      </c>
      <c r="BI122" s="5">
        <f t="shared" si="162"/>
        <v>3.3087980957316643E-9</v>
      </c>
      <c r="BJ122" s="8">
        <f t="shared" si="163"/>
        <v>0.67349529399882835</v>
      </c>
      <c r="BK122" s="8">
        <f t="shared" si="164"/>
        <v>0.26228521879682254</v>
      </c>
      <c r="BL122" s="8">
        <f t="shared" si="165"/>
        <v>6.3577039449015035E-2</v>
      </c>
      <c r="BM122" s="8">
        <f t="shared" si="166"/>
        <v>0.23471263548207474</v>
      </c>
      <c r="BN122" s="8">
        <f t="shared" si="167"/>
        <v>0.76461588043473305</v>
      </c>
    </row>
    <row r="123" spans="1:66" x14ac:dyDescent="0.25">
      <c r="A123" t="s">
        <v>37</v>
      </c>
      <c r="B123" t="s">
        <v>225</v>
      </c>
      <c r="C123" t="s">
        <v>39</v>
      </c>
      <c r="D123" t="s">
        <v>494</v>
      </c>
      <c r="E123">
        <f>VLOOKUP(A123,home!$A$2:$E$405,3,FALSE)</f>
        <v>1.692307692</v>
      </c>
      <c r="F123">
        <f>VLOOKUP(B123,home!$B$2:$E$405,3,FALSE)</f>
        <v>1.9</v>
      </c>
      <c r="G123">
        <f>VLOOKUP(C123,away!$B$2:$E$405,4,FALSE)</f>
        <v>0.74</v>
      </c>
      <c r="H123">
        <f>VLOOKUP(A123,away!$A$2:$E$405,3,FALSE)</f>
        <v>1.307692308</v>
      </c>
      <c r="I123">
        <f>VLOOKUP(C123,away!$B$2:$E$405,3,FALSE)</f>
        <v>0.74</v>
      </c>
      <c r="J123">
        <f>VLOOKUP(B123,home!$B$2:$E$405,4,FALSE)</f>
        <v>1.02</v>
      </c>
      <c r="K123" s="3">
        <f t="shared" si="112"/>
        <v>2.3793846149519995</v>
      </c>
      <c r="L123" s="3">
        <f t="shared" si="113"/>
        <v>0.98704615407840002</v>
      </c>
      <c r="M123" s="5">
        <f t="shared" si="114"/>
        <v>3.4512601214800639E-2</v>
      </c>
      <c r="N123" s="5">
        <f t="shared" si="115"/>
        <v>8.211875235247032E-2</v>
      </c>
      <c r="O123" s="5">
        <f t="shared" si="116"/>
        <v>3.4065530296310487E-2</v>
      </c>
      <c r="P123" s="5">
        <f t="shared" si="117"/>
        <v>8.1054998687222393E-2</v>
      </c>
      <c r="Q123" s="5">
        <f t="shared" si="118"/>
        <v>9.7696047973260619E-2</v>
      </c>
      <c r="R123" s="5">
        <f t="shared" si="119"/>
        <v>1.6812125332807241E-2</v>
      </c>
      <c r="S123" s="5">
        <f t="shared" si="120"/>
        <v>4.7590681236221448E-2</v>
      </c>
      <c r="T123" s="5">
        <f t="shared" si="121"/>
        <v>9.6430508420665764E-2</v>
      </c>
      <c r="U123" s="5">
        <f t="shared" si="122"/>
        <v>4.0002512361526306E-2</v>
      </c>
      <c r="V123" s="5">
        <f t="shared" si="123"/>
        <v>1.2418854013857946E-2</v>
      </c>
      <c r="W123" s="5">
        <f t="shared" si="124"/>
        <v>7.7485491163062942E-2</v>
      </c>
      <c r="X123" s="5">
        <f t="shared" si="125"/>
        <v>7.6481756049377125E-2</v>
      </c>
      <c r="Y123" s="5">
        <f t="shared" si="126"/>
        <v>3.7745511582850041E-2</v>
      </c>
      <c r="Z123" s="5">
        <f t="shared" si="127"/>
        <v>5.5314478838771435E-3</v>
      </c>
      <c r="AA123" s="5">
        <f t="shared" si="128"/>
        <v>1.3161441993306069E-2</v>
      </c>
      <c r="AB123" s="5">
        <f t="shared" si="129"/>
        <v>1.565806629472782E-2</v>
      </c>
      <c r="AC123" s="5">
        <f t="shared" si="130"/>
        <v>1.8229033750692418E-3</v>
      </c>
      <c r="AD123" s="5">
        <f t="shared" si="131"/>
        <v>4.6091946388847768E-2</v>
      </c>
      <c r="AE123" s="5">
        <f t="shared" si="132"/>
        <v>4.5494878417099982E-2</v>
      </c>
      <c r="AF123" s="5">
        <f t="shared" si="133"/>
        <v>2.245277238593147E-2</v>
      </c>
      <c r="AG123" s="5">
        <f t="shared" si="134"/>
        <v>7.3873075439771212E-3</v>
      </c>
      <c r="AH123" s="5">
        <f t="shared" si="135"/>
        <v>1.3649485900665095E-3</v>
      </c>
      <c r="AI123" s="5">
        <f t="shared" si="136"/>
        <v>3.2477376754046759E-3</v>
      </c>
      <c r="AJ123" s="5">
        <f t="shared" si="137"/>
        <v>3.8638085291289293E-3</v>
      </c>
      <c r="AK123" s="5">
        <f t="shared" si="138"/>
        <v>3.0644955231098965E-3</v>
      </c>
      <c r="AL123" s="5">
        <f t="shared" si="139"/>
        <v>1.7124809544614232E-4</v>
      </c>
      <c r="AM123" s="5">
        <f t="shared" si="140"/>
        <v>2.193409362216334E-2</v>
      </c>
      <c r="AN123" s="5">
        <f t="shared" si="141"/>
        <v>2.1649962752951887E-2</v>
      </c>
      <c r="AO123" s="5">
        <f t="shared" si="142"/>
        <v>1.0684756235620884E-2</v>
      </c>
      <c r="AP123" s="5">
        <f t="shared" si="143"/>
        <v>3.5154491832115995E-3</v>
      </c>
      <c r="AQ123" s="5">
        <f t="shared" si="144"/>
        <v>8.6747764903676527E-4</v>
      </c>
      <c r="AR123" s="5">
        <f t="shared" si="145"/>
        <v>2.6945345126797666E-4</v>
      </c>
      <c r="AS123" s="5">
        <f t="shared" si="146"/>
        <v>6.4113339639274187E-4</v>
      </c>
      <c r="AT123" s="5">
        <f t="shared" si="147"/>
        <v>7.6275146975440615E-4</v>
      </c>
      <c r="AU123" s="5">
        <f t="shared" si="148"/>
        <v>6.049597040552198E-4</v>
      </c>
      <c r="AV123" s="5">
        <f t="shared" si="149"/>
        <v>3.5985795312372615E-4</v>
      </c>
      <c r="AW123" s="5">
        <f t="shared" si="150"/>
        <v>1.1171856770345034E-5</v>
      </c>
      <c r="AX123" s="5">
        <f t="shared" si="151"/>
        <v>8.6982741512487052E-3</v>
      </c>
      <c r="AY123" s="5">
        <f t="shared" si="152"/>
        <v>8.5855980481095943E-3</v>
      </c>
      <c r="AZ123" s="5">
        <f t="shared" si="153"/>
        <v>4.2371907669247954E-3</v>
      </c>
      <c r="BA123" s="5">
        <f t="shared" si="154"/>
        <v>1.3941009501965422E-3</v>
      </c>
      <c r="BB123" s="5">
        <f t="shared" si="155"/>
        <v>3.4401049532213493E-4</v>
      </c>
      <c r="BC123" s="5">
        <f t="shared" si="156"/>
        <v>6.7910847274063767E-5</v>
      </c>
      <c r="BD123" s="5">
        <f t="shared" si="157"/>
        <v>4.4327165462867967E-5</v>
      </c>
      <c r="BE123" s="5">
        <f t="shared" si="158"/>
        <v>1.0547137552677966E-4</v>
      </c>
      <c r="BF123" s="5">
        <f t="shared" si="159"/>
        <v>1.254784841231222E-4</v>
      </c>
      <c r="BG123" s="5">
        <f t="shared" si="160"/>
        <v>9.9520524876685242E-5</v>
      </c>
      <c r="BH123" s="5">
        <f t="shared" si="161"/>
        <v>5.9199401440883147E-5</v>
      </c>
      <c r="BI123" s="5">
        <f t="shared" si="162"/>
        <v>2.8171629000560908E-5</v>
      </c>
      <c r="BJ123" s="8">
        <f t="shared" si="163"/>
        <v>0.67136379697960336</v>
      </c>
      <c r="BK123" s="8">
        <f t="shared" si="164"/>
        <v>0.18615688467072741</v>
      </c>
      <c r="BL123" s="8">
        <f t="shared" si="165"/>
        <v>0.1343409911514129</v>
      </c>
      <c r="BM123" s="8">
        <f t="shared" si="166"/>
        <v>0.64255863863740981</v>
      </c>
      <c r="BN123" s="8">
        <f t="shared" si="167"/>
        <v>0.34626005585687164</v>
      </c>
    </row>
    <row r="124" spans="1:66" x14ac:dyDescent="0.25">
      <c r="A124" t="s">
        <v>37</v>
      </c>
      <c r="B124" t="s">
        <v>231</v>
      </c>
      <c r="C124" t="s">
        <v>228</v>
      </c>
      <c r="D124" t="s">
        <v>494</v>
      </c>
      <c r="E124">
        <f>VLOOKUP(A124,home!$A$2:$E$405,3,FALSE)</f>
        <v>1.692307692</v>
      </c>
      <c r="F124">
        <f>VLOOKUP(B124,home!$B$2:$E$405,3,FALSE)</f>
        <v>0.89</v>
      </c>
      <c r="G124">
        <f>VLOOKUP(C124,away!$B$2:$E$405,4,FALSE)</f>
        <v>1.18</v>
      </c>
      <c r="H124">
        <f>VLOOKUP(A124,away!$A$2:$E$405,3,FALSE)</f>
        <v>1.307692308</v>
      </c>
      <c r="I124">
        <f>VLOOKUP(C124,away!$B$2:$E$405,3,FALSE)</f>
        <v>0.79</v>
      </c>
      <c r="J124">
        <f>VLOOKUP(B124,home!$B$2:$E$405,4,FALSE)</f>
        <v>0.76</v>
      </c>
      <c r="K124" s="3">
        <f t="shared" si="112"/>
        <v>1.7772615381383998</v>
      </c>
      <c r="L124" s="3">
        <f t="shared" si="113"/>
        <v>0.78513846172320012</v>
      </c>
      <c r="M124" s="5">
        <f t="shared" si="114"/>
        <v>7.7119431536558328E-2</v>
      </c>
      <c r="N124" s="5">
        <f t="shared" si="115"/>
        <v>0.13706139951302268</v>
      </c>
      <c r="O124" s="5">
        <f t="shared" si="116"/>
        <v>6.054943184558105E-2</v>
      </c>
      <c r="P124" s="5">
        <f t="shared" si="117"/>
        <v>0.10761217637528357</v>
      </c>
      <c r="Q124" s="5">
        <f t="shared" si="118"/>
        <v>0.12179697685895823</v>
      </c>
      <c r="R124" s="5">
        <f t="shared" si="119"/>
        <v>2.3769843888726629E-2</v>
      </c>
      <c r="S124" s="5">
        <f t="shared" si="120"/>
        <v>3.7540410612127914E-2</v>
      </c>
      <c r="T124" s="5">
        <f t="shared" si="121"/>
        <v>9.562749105357865E-2</v>
      </c>
      <c r="U124" s="5">
        <f t="shared" si="122"/>
        <v>4.2245229310987925E-2</v>
      </c>
      <c r="V124" s="5">
        <f t="shared" si="123"/>
        <v>5.8204170502559535E-3</v>
      </c>
      <c r="W124" s="5">
        <f t="shared" si="124"/>
        <v>7.2155027477653066E-2</v>
      </c>
      <c r="X124" s="5">
        <f t="shared" si="125"/>
        <v>5.6651687279399759E-2</v>
      </c>
      <c r="Y124" s="5">
        <f t="shared" si="126"/>
        <v>2.2239709302285856E-2</v>
      </c>
      <c r="Z124" s="5">
        <f t="shared" si="127"/>
        <v>6.2208728887318109E-3</v>
      </c>
      <c r="AA124" s="5">
        <f t="shared" si="128"/>
        <v>1.1056118118790969E-2</v>
      </c>
      <c r="AB124" s="5">
        <f t="shared" si="129"/>
        <v>9.8248067468211363E-3</v>
      </c>
      <c r="AC124" s="5">
        <f t="shared" si="130"/>
        <v>5.076118088125208E-4</v>
      </c>
      <c r="AD124" s="5">
        <f t="shared" si="131"/>
        <v>3.2059588779838055E-2</v>
      </c>
      <c r="AE124" s="5">
        <f t="shared" si="132"/>
        <v>2.5171216218080415E-2</v>
      </c>
      <c r="AF124" s="5">
        <f t="shared" si="133"/>
        <v>9.8814449905828619E-3</v>
      </c>
      <c r="AG124" s="5">
        <f t="shared" si="134"/>
        <v>2.5861008398362167E-3</v>
      </c>
      <c r="AH124" s="5">
        <f t="shared" si="135"/>
        <v>1.2210616426086137E-3</v>
      </c>
      <c r="AI124" s="5">
        <f t="shared" si="136"/>
        <v>2.1701458931043856E-3</v>
      </c>
      <c r="AJ124" s="5">
        <f t="shared" si="137"/>
        <v>1.9284584139817162E-3</v>
      </c>
      <c r="AK124" s="5">
        <f t="shared" si="138"/>
        <v>1.1424583223563613E-3</v>
      </c>
      <c r="AL124" s="5">
        <f t="shared" si="139"/>
        <v>2.8332787424251033E-5</v>
      </c>
      <c r="AM124" s="5">
        <f t="shared" si="140"/>
        <v>1.1395654813387909E-2</v>
      </c>
      <c r="AN124" s="5">
        <f t="shared" si="141"/>
        <v>8.9471668905119622E-3</v>
      </c>
      <c r="AO124" s="5">
        <f t="shared" si="142"/>
        <v>3.5123824245986554E-3</v>
      </c>
      <c r="AP124" s="5">
        <f t="shared" si="143"/>
        <v>9.19235511277664E-4</v>
      </c>
      <c r="AQ124" s="5">
        <f t="shared" si="144"/>
        <v>1.8043178882147114E-4</v>
      </c>
      <c r="AR124" s="5">
        <f t="shared" si="145"/>
        <v>1.9174049194938621E-4</v>
      </c>
      <c r="AS124" s="5">
        <f t="shared" si="146"/>
        <v>3.4077300164537958E-4</v>
      </c>
      <c r="AT124" s="5">
        <f t="shared" si="147"/>
        <v>3.0282137453015341E-4</v>
      </c>
      <c r="AU124" s="5">
        <f t="shared" si="148"/>
        <v>1.7939759395954832E-4</v>
      </c>
      <c r="AV124" s="5">
        <f t="shared" si="149"/>
        <v>7.9709110944718749E-5</v>
      </c>
      <c r="AW124" s="5">
        <f t="shared" si="150"/>
        <v>1.0982074803952221E-6</v>
      </c>
      <c r="AX124" s="5">
        <f t="shared" si="151"/>
        <v>3.3755098336226788E-3</v>
      </c>
      <c r="AY124" s="5">
        <f t="shared" si="152"/>
        <v>2.6502425983020448E-3</v>
      </c>
      <c r="AZ124" s="5">
        <f t="shared" si="153"/>
        <v>1.0404036984120824E-3</v>
      </c>
      <c r="BA124" s="5">
        <f t="shared" si="154"/>
        <v>2.7228698644746354E-4</v>
      </c>
      <c r="BB124" s="5">
        <f t="shared" si="155"/>
        <v>5.3445746421651837E-5</v>
      </c>
      <c r="BC124" s="5">
        <f t="shared" si="156"/>
        <v>8.3924622262287909E-6</v>
      </c>
      <c r="BD124" s="5">
        <f t="shared" si="157"/>
        <v>2.5090472483198442E-5</v>
      </c>
      <c r="BE124" s="5">
        <f t="shared" si="158"/>
        <v>4.4592331718108449E-5</v>
      </c>
      <c r="BF124" s="5">
        <f t="shared" si="159"/>
        <v>3.9626118029251598E-5</v>
      </c>
      <c r="BG124" s="5">
        <f t="shared" si="160"/>
        <v>2.3475325159707158E-5</v>
      </c>
      <c r="BH124" s="5">
        <f t="shared" si="161"/>
        <v>1.0430448125410057E-5</v>
      </c>
      <c r="BI124" s="5">
        <f t="shared" si="162"/>
        <v>3.7075268557678123E-6</v>
      </c>
      <c r="BJ124" s="8">
        <f t="shared" si="163"/>
        <v>0.60758579506726551</v>
      </c>
      <c r="BK124" s="8">
        <f t="shared" si="164"/>
        <v>0.2312786227687646</v>
      </c>
      <c r="BL124" s="8">
        <f t="shared" si="165"/>
        <v>0.15514891797835934</v>
      </c>
      <c r="BM124" s="8">
        <f t="shared" si="166"/>
        <v>0.46967580429416939</v>
      </c>
      <c r="BN124" s="8">
        <f t="shared" si="167"/>
        <v>0.52790926001813043</v>
      </c>
    </row>
    <row r="125" spans="1:66" x14ac:dyDescent="0.25">
      <c r="A125" t="s">
        <v>37</v>
      </c>
      <c r="B125" t="s">
        <v>38</v>
      </c>
      <c r="C125" t="s">
        <v>229</v>
      </c>
      <c r="D125" t="s">
        <v>494</v>
      </c>
      <c r="E125">
        <f>VLOOKUP(A125,home!$A$2:$E$405,3,FALSE)</f>
        <v>1.692307692</v>
      </c>
      <c r="F125">
        <f>VLOOKUP(B125,home!$B$2:$E$405,3,FALSE)</f>
        <v>0.59</v>
      </c>
      <c r="G125">
        <f>VLOOKUP(C125,away!$B$2:$E$405,4,FALSE)</f>
        <v>1.03</v>
      </c>
      <c r="H125">
        <f>VLOOKUP(A125,away!$A$2:$E$405,3,FALSE)</f>
        <v>1.307692308</v>
      </c>
      <c r="I125">
        <f>VLOOKUP(C125,away!$B$2:$E$405,3,FALSE)</f>
        <v>0.44</v>
      </c>
      <c r="J125">
        <f>VLOOKUP(B125,home!$B$2:$E$405,4,FALSE)</f>
        <v>0.76</v>
      </c>
      <c r="K125" s="3">
        <f t="shared" si="112"/>
        <v>1.0284153844284001</v>
      </c>
      <c r="L125" s="3">
        <f t="shared" si="113"/>
        <v>0.43729230779520001</v>
      </c>
      <c r="M125" s="5">
        <f t="shared" si="114"/>
        <v>0.2309145172312656</v>
      </c>
      <c r="N125" s="5">
        <f t="shared" si="115"/>
        <v>0.2374760420084904</v>
      </c>
      <c r="O125" s="5">
        <f t="shared" si="116"/>
        <v>0.10097714214347463</v>
      </c>
      <c r="P125" s="5">
        <f t="shared" si="117"/>
        <v>0.10384644645596265</v>
      </c>
      <c r="Q125" s="5">
        <f t="shared" si="118"/>
        <v>0.12211200751734828</v>
      </c>
      <c r="R125" s="5">
        <f t="shared" si="119"/>
        <v>2.2078263761241983E-2</v>
      </c>
      <c r="S125" s="5">
        <f t="shared" si="120"/>
        <v>1.167540760411637E-2</v>
      </c>
      <c r="T125" s="5">
        <f t="shared" si="121"/>
        <v>5.3398641576766048E-2</v>
      </c>
      <c r="U125" s="5">
        <f t="shared" si="122"/>
        <v>2.2705626113529286E-2</v>
      </c>
      <c r="V125" s="5">
        <f t="shared" si="123"/>
        <v>5.8340472827109083E-4</v>
      </c>
      <c r="W125" s="5">
        <f t="shared" si="124"/>
        <v>4.1860622384759134E-2</v>
      </c>
      <c r="X125" s="5">
        <f t="shared" si="125"/>
        <v>1.8305328168374737E-2</v>
      </c>
      <c r="Y125" s="5">
        <f t="shared" si="126"/>
        <v>4.002389599848534E-3</v>
      </c>
      <c r="Z125" s="5">
        <f t="shared" si="127"/>
        <v>3.2182183040882131E-3</v>
      </c>
      <c r="AA125" s="5">
        <f t="shared" si="128"/>
        <v>3.309665214373393E-3</v>
      </c>
      <c r="AB125" s="5">
        <f t="shared" si="129"/>
        <v>1.7018553118845581E-3</v>
      </c>
      <c r="AC125" s="5">
        <f t="shared" si="130"/>
        <v>1.6397980463448585E-5</v>
      </c>
      <c r="AD125" s="5">
        <f t="shared" si="131"/>
        <v>1.076252701555854E-2</v>
      </c>
      <c r="AE125" s="5">
        <f t="shared" si="132"/>
        <v>4.7063702763417807E-3</v>
      </c>
      <c r="AF125" s="5">
        <f t="shared" si="133"/>
        <v>1.0290297597401151E-3</v>
      </c>
      <c r="AG125" s="5">
        <f t="shared" si="134"/>
        <v>1.4999559947556504E-4</v>
      </c>
      <c r="AH125" s="5">
        <f t="shared" si="135"/>
        <v>3.5182552729587238E-4</v>
      </c>
      <c r="AI125" s="5">
        <f t="shared" si="136"/>
        <v>3.6182278490570915E-4</v>
      </c>
      <c r="AJ125" s="5">
        <f t="shared" si="137"/>
        <v>1.8605205921687961E-4</v>
      </c>
      <c r="AK125" s="5">
        <f t="shared" si="138"/>
        <v>6.3779600001074229E-5</v>
      </c>
      <c r="AL125" s="5">
        <f t="shared" si="139"/>
        <v>2.9497876887107544E-7</v>
      </c>
      <c r="AM125" s="5">
        <f t="shared" si="140"/>
        <v>2.2136696716253362E-3</v>
      </c>
      <c r="AN125" s="5">
        <f t="shared" si="141"/>
        <v>9.6802071940128604E-4</v>
      </c>
      <c r="AO125" s="5">
        <f t="shared" si="142"/>
        <v>2.1165400719027903E-4</v>
      </c>
      <c r="AP125" s="5">
        <f t="shared" si="143"/>
        <v>3.0851556419446325E-5</v>
      </c>
      <c r="AQ125" s="5">
        <f t="shared" si="144"/>
        <v>3.3727870764333758E-6</v>
      </c>
      <c r="AR125" s="5">
        <f t="shared" si="145"/>
        <v>3.0770119354495049E-5</v>
      </c>
      <c r="AS125" s="5">
        <f t="shared" si="146"/>
        <v>3.1644464124860781E-5</v>
      </c>
      <c r="AT125" s="5">
        <f t="shared" si="147"/>
        <v>1.6271826868999707E-5</v>
      </c>
      <c r="AU125" s="5">
        <f t="shared" si="148"/>
        <v>5.5780656949449011E-6</v>
      </c>
      <c r="AV125" s="5">
        <f t="shared" si="149"/>
        <v>1.4341421440084078E-6</v>
      </c>
      <c r="AW125" s="5">
        <f t="shared" si="150"/>
        <v>3.6849250650207782E-9</v>
      </c>
      <c r="AX125" s="5">
        <f t="shared" si="151"/>
        <v>3.7942865772367653E-4</v>
      </c>
      <c r="AY125" s="5">
        <f t="shared" si="152"/>
        <v>1.6592123337962159E-4</v>
      </c>
      <c r="AZ125" s="5">
        <f t="shared" si="153"/>
        <v>3.6278039528400343E-5</v>
      </c>
      <c r="BA125" s="5">
        <f t="shared" si="154"/>
        <v>5.2880358758865579E-6</v>
      </c>
      <c r="BB125" s="5">
        <f t="shared" si="155"/>
        <v>5.7810435296756132E-7</v>
      </c>
      <c r="BC125" s="5">
        <f t="shared" si="156"/>
        <v>5.0560117331127174E-8</v>
      </c>
      <c r="BD125" s="5">
        <f t="shared" si="157"/>
        <v>2.2425894172768129E-6</v>
      </c>
      <c r="BE125" s="5">
        <f t="shared" si="158"/>
        <v>2.3063134576837951E-6</v>
      </c>
      <c r="BF125" s="5">
        <f t="shared" si="159"/>
        <v>1.1859241205981363E-6</v>
      </c>
      <c r="BG125" s="5">
        <f t="shared" si="160"/>
        <v>4.065408701292816E-7</v>
      </c>
      <c r="BH125" s="5">
        <f t="shared" si="161"/>
        <v>1.0452322130996535E-7</v>
      </c>
      <c r="BI125" s="5">
        <f t="shared" si="162"/>
        <v>2.1498657765036561E-8</v>
      </c>
      <c r="BJ125" s="8">
        <f t="shared" si="163"/>
        <v>0.49781806727939371</v>
      </c>
      <c r="BK125" s="8">
        <f t="shared" si="164"/>
        <v>0.3472023902122276</v>
      </c>
      <c r="BL125" s="8">
        <f t="shared" si="165"/>
        <v>0.15182799852385542</v>
      </c>
      <c r="BM125" s="8">
        <f t="shared" si="166"/>
        <v>0.18249633765332704</v>
      </c>
      <c r="BN125" s="8">
        <f t="shared" si="167"/>
        <v>0.81740441911778361</v>
      </c>
    </row>
    <row r="126" spans="1:66" x14ac:dyDescent="0.25">
      <c r="A126" t="s">
        <v>37</v>
      </c>
      <c r="B126" t="s">
        <v>230</v>
      </c>
      <c r="C126" t="s">
        <v>226</v>
      </c>
      <c r="D126" t="s">
        <v>494</v>
      </c>
      <c r="E126">
        <f>VLOOKUP(A126,home!$A$2:$E$405,3,FALSE)</f>
        <v>1.692307692</v>
      </c>
      <c r="F126">
        <f>VLOOKUP(B126,home!$B$2:$E$405,3,FALSE)</f>
        <v>1.28</v>
      </c>
      <c r="G126">
        <f>VLOOKUP(C126,away!$B$2:$E$405,4,FALSE)</f>
        <v>1.52</v>
      </c>
      <c r="H126">
        <f>VLOOKUP(A126,away!$A$2:$E$405,3,FALSE)</f>
        <v>1.307692308</v>
      </c>
      <c r="I126">
        <f>VLOOKUP(C126,away!$B$2:$E$405,3,FALSE)</f>
        <v>1.01</v>
      </c>
      <c r="J126">
        <f>VLOOKUP(B126,home!$B$2:$E$405,4,FALSE)</f>
        <v>1.1499999999999999</v>
      </c>
      <c r="K126" s="3">
        <f t="shared" si="112"/>
        <v>3.2925538455551999</v>
      </c>
      <c r="L126" s="3">
        <f t="shared" si="113"/>
        <v>1.518884615742</v>
      </c>
      <c r="M126" s="5">
        <f t="shared" si="114"/>
        <v>8.1361477424665065E-3</v>
      </c>
      <c r="N126" s="5">
        <f t="shared" si="115"/>
        <v>2.6788704537463352E-2</v>
      </c>
      <c r="O126" s="5">
        <f t="shared" si="116"/>
        <v>1.2357869637436378E-2</v>
      </c>
      <c r="P126" s="5">
        <f t="shared" si="117"/>
        <v>4.0688951197610984E-2</v>
      </c>
      <c r="Q126" s="5">
        <f t="shared" si="118"/>
        <v>4.4101626071133507E-2</v>
      </c>
      <c r="R126" s="5">
        <f t="shared" si="119"/>
        <v>9.3850890378236445E-3</v>
      </c>
      <c r="S126" s="5">
        <f t="shared" si="120"/>
        <v>5.0871456675996615E-2</v>
      </c>
      <c r="T126" s="5">
        <f t="shared" si="121"/>
        <v>6.6985281368650978E-2</v>
      </c>
      <c r="U126" s="5">
        <f t="shared" si="122"/>
        <v>3.0900911002364188E-2</v>
      </c>
      <c r="V126" s="5">
        <f t="shared" si="123"/>
        <v>2.8267625793212549E-2</v>
      </c>
      <c r="W126" s="5">
        <f t="shared" si="124"/>
        <v>4.8402326171916026E-2</v>
      </c>
      <c r="X126" s="5">
        <f t="shared" si="125"/>
        <v>7.3517548588649603E-2</v>
      </c>
      <c r="Y126" s="5">
        <f t="shared" si="126"/>
        <v>5.5832336769182457E-2</v>
      </c>
      <c r="Z126" s="5">
        <f t="shared" si="127"/>
        <v>4.751622452306409E-3</v>
      </c>
      <c r="AA126" s="5">
        <f t="shared" si="128"/>
        <v>1.5644972777967895E-2</v>
      </c>
      <c r="AB126" s="5">
        <f t="shared" si="129"/>
        <v>2.575595764185231E-2</v>
      </c>
      <c r="AC126" s="5">
        <f t="shared" si="130"/>
        <v>8.8354163633316204E-3</v>
      </c>
      <c r="AD126" s="5">
        <f t="shared" si="131"/>
        <v>3.9841816292789808E-2</v>
      </c>
      <c r="AE126" s="5">
        <f t="shared" si="132"/>
        <v>6.0515121830337394E-2</v>
      </c>
      <c r="AF126" s="5">
        <f t="shared" si="133"/>
        <v>4.5957743783926183E-2</v>
      </c>
      <c r="AG126" s="5">
        <f t="shared" si="134"/>
        <v>2.3268170002539341E-2</v>
      </c>
      <c r="AH126" s="5">
        <f t="shared" si="135"/>
        <v>1.8042915606556189E-3</v>
      </c>
      <c r="AI126" s="5">
        <f t="shared" si="136"/>
        <v>5.9407271165394506E-3</v>
      </c>
      <c r="AJ126" s="5">
        <f t="shared" si="137"/>
        <v>9.7800819564780143E-3</v>
      </c>
      <c r="AK126" s="5">
        <f t="shared" si="138"/>
        <v>1.0733815485215568E-2</v>
      </c>
      <c r="AL126" s="5">
        <f t="shared" si="139"/>
        <v>1.767440005258256E-3</v>
      </c>
      <c r="AM126" s="5">
        <f t="shared" si="140"/>
        <v>2.6236265089745761E-2</v>
      </c>
      <c r="AN126" s="5">
        <f t="shared" si="141"/>
        <v>3.9849859419343735E-2</v>
      </c>
      <c r="AO126" s="5">
        <f t="shared" si="142"/>
        <v>3.0263669205761325E-2</v>
      </c>
      <c r="AP126" s="5">
        <f t="shared" si="143"/>
        <v>1.53223405241786E-2</v>
      </c>
      <c r="AQ126" s="5">
        <f t="shared" si="144"/>
        <v>5.8182168248337692E-3</v>
      </c>
      <c r="AR126" s="5">
        <f t="shared" si="145"/>
        <v>5.4810213875858878E-4</v>
      </c>
      <c r="AS126" s="5">
        <f t="shared" si="146"/>
        <v>1.8046558047266209E-3</v>
      </c>
      <c r="AT126" s="5">
        <f t="shared" si="147"/>
        <v>2.9709632048780755E-3</v>
      </c>
      <c r="AU126" s="5">
        <f t="shared" si="148"/>
        <v>3.2606854417414361E-3</v>
      </c>
      <c r="AV126" s="5">
        <f t="shared" si="149"/>
        <v>2.6839955975879056E-3</v>
      </c>
      <c r="AW126" s="5">
        <f t="shared" si="150"/>
        <v>2.4552733470362755E-4</v>
      </c>
      <c r="AX126" s="5">
        <f t="shared" si="151"/>
        <v>1.4397385919041349E-2</v>
      </c>
      <c r="AY126" s="5">
        <f t="shared" si="152"/>
        <v>2.1867967979332398E-2</v>
      </c>
      <c r="AZ126" s="5">
        <f t="shared" si="153"/>
        <v>1.6607460070673329E-2</v>
      </c>
      <c r="BA126" s="5">
        <f t="shared" si="154"/>
        <v>8.4082718692984251E-3</v>
      </c>
      <c r="BB126" s="5">
        <f t="shared" si="155"/>
        <v>3.1927986968134001E-3</v>
      </c>
      <c r="BC126" s="5">
        <f t="shared" si="156"/>
        <v>9.6989856435019599E-4</v>
      </c>
      <c r="BD126" s="5">
        <f t="shared" si="157"/>
        <v>1.387506510692846E-4</v>
      </c>
      <c r="BE126" s="5">
        <f t="shared" si="158"/>
        <v>4.5684398975146066E-4</v>
      </c>
      <c r="BF126" s="5">
        <f t="shared" si="159"/>
        <v>7.5209171763747622E-4</v>
      </c>
      <c r="BG126" s="5">
        <f t="shared" si="160"/>
        <v>8.2543415903916259E-4</v>
      </c>
      <c r="BH126" s="5">
        <f t="shared" si="161"/>
        <v>6.794466036492545E-4</v>
      </c>
      <c r="BI126" s="5">
        <f t="shared" si="162"/>
        <v>4.4742290553895421E-4</v>
      </c>
      <c r="BJ126" s="8">
        <f t="shared" si="163"/>
        <v>0.66814480957996103</v>
      </c>
      <c r="BK126" s="8">
        <f t="shared" si="164"/>
        <v>0.16043500575720893</v>
      </c>
      <c r="BL126" s="8">
        <f t="shared" si="165"/>
        <v>0.13687210843071129</v>
      </c>
      <c r="BM126" s="8">
        <f t="shared" si="166"/>
        <v>0.80712271735162444</v>
      </c>
      <c r="BN126" s="8">
        <f t="shared" si="167"/>
        <v>0.14145838822393436</v>
      </c>
    </row>
    <row r="127" spans="1:66" x14ac:dyDescent="0.25">
      <c r="A127" t="s">
        <v>340</v>
      </c>
      <c r="B127" t="s">
        <v>377</v>
      </c>
      <c r="C127" t="s">
        <v>415</v>
      </c>
      <c r="D127" t="s">
        <v>494</v>
      </c>
      <c r="E127">
        <f>VLOOKUP(A127,home!$A$2:$E$405,3,FALSE)</f>
        <v>1.3628691980000001</v>
      </c>
      <c r="F127">
        <f>VLOOKUP(B127,home!$B$2:$E$405,3,FALSE)</f>
        <v>0.37</v>
      </c>
      <c r="G127">
        <f>VLOOKUP(C127,away!$B$2:$E$405,4,FALSE)</f>
        <v>0.55000000000000004</v>
      </c>
      <c r="H127">
        <f>VLOOKUP(A127,away!$A$2:$E$405,3,FALSE)</f>
        <v>1.1434599160000001</v>
      </c>
      <c r="I127">
        <f>VLOOKUP(C127,away!$B$2:$E$405,3,FALSE)</f>
        <v>0.92</v>
      </c>
      <c r="J127">
        <f>VLOOKUP(B127,home!$B$2:$E$405,4,FALSE)</f>
        <v>0.95</v>
      </c>
      <c r="K127" s="3">
        <f t="shared" si="112"/>
        <v>0.27734388179300001</v>
      </c>
      <c r="L127" s="3">
        <f t="shared" si="113"/>
        <v>0.99938396658399997</v>
      </c>
      <c r="M127" s="5">
        <f t="shared" si="114"/>
        <v>0.27894857075134016</v>
      </c>
      <c r="N127" s="5">
        <f t="shared" si="115"/>
        <v>7.7364679432785979E-2</v>
      </c>
      <c r="O127" s="5">
        <f t="shared" si="116"/>
        <v>0.2787767291104119</v>
      </c>
      <c r="P127" s="5">
        <f t="shared" si="117"/>
        <v>7.7317020205037265E-2</v>
      </c>
      <c r="Q127" s="5">
        <f t="shared" si="118"/>
        <v>1.0728310253779965E-2</v>
      </c>
      <c r="R127" s="5">
        <f t="shared" si="119"/>
        <v>0.13930249666483832</v>
      </c>
      <c r="S127" s="5">
        <f t="shared" si="120"/>
        <v>5.3575481649581263E-3</v>
      </c>
      <c r="T127" s="5">
        <f t="shared" si="121"/>
        <v>1.0721701256166423E-2</v>
      </c>
      <c r="U127" s="5">
        <f t="shared" si="122"/>
        <v>3.8634695168482697E-2</v>
      </c>
      <c r="V127" s="5">
        <f t="shared" si="123"/>
        <v>1.6499642791732453E-4</v>
      </c>
      <c r="W127" s="5">
        <f t="shared" si="124"/>
        <v>9.9181040362099349E-4</v>
      </c>
      <c r="X127" s="5">
        <f t="shared" si="125"/>
        <v>9.9119941527002682E-4</v>
      </c>
      <c r="Y127" s="5">
        <f t="shared" si="126"/>
        <v>4.9529440165415022E-4</v>
      </c>
      <c r="Z127" s="5">
        <f t="shared" si="127"/>
        <v>4.6405560557320195E-2</v>
      </c>
      <c r="AA127" s="5">
        <f t="shared" si="128"/>
        <v>1.2870298301747313E-2</v>
      </c>
      <c r="AB127" s="5">
        <f t="shared" si="129"/>
        <v>1.7847492454202279E-3</v>
      </c>
      <c r="AC127" s="5">
        <f t="shared" si="130"/>
        <v>2.8582849780969579E-6</v>
      </c>
      <c r="AD127" s="5">
        <f t="shared" si="131"/>
        <v>6.876813683573212E-5</v>
      </c>
      <c r="AE127" s="5">
        <f t="shared" si="132"/>
        <v>6.8725773365485262E-5</v>
      </c>
      <c r="AF127" s="5">
        <f t="shared" si="133"/>
        <v>3.4341717996275833E-5</v>
      </c>
      <c r="AG127" s="5">
        <f t="shared" si="134"/>
        <v>1.1440187450142426E-5</v>
      </c>
      <c r="AH127" s="5">
        <f t="shared" si="135"/>
        <v>1.1594243295332164E-2</v>
      </c>
      <c r="AI127" s="5">
        <f t="shared" si="136"/>
        <v>3.2155924419798865E-3</v>
      </c>
      <c r="AJ127" s="5">
        <f t="shared" si="137"/>
        <v>4.4591244506146692E-4</v>
      </c>
      <c r="AK127" s="5">
        <f t="shared" si="138"/>
        <v>4.1223696151051696E-5</v>
      </c>
      <c r="AL127" s="5">
        <f t="shared" si="139"/>
        <v>3.1689580169998486E-8</v>
      </c>
      <c r="AM127" s="5">
        <f t="shared" si="140"/>
        <v>3.81448440273883E-6</v>
      </c>
      <c r="AN127" s="5">
        <f t="shared" si="141"/>
        <v>3.8121345528819323E-6</v>
      </c>
      <c r="AO127" s="5">
        <f t="shared" si="142"/>
        <v>1.904893075305534E-6</v>
      </c>
      <c r="AP127" s="5">
        <f t="shared" si="143"/>
        <v>6.3457319917241303E-7</v>
      </c>
      <c r="AQ127" s="5">
        <f t="shared" si="144"/>
        <v>1.5854557021920614E-7</v>
      </c>
      <c r="AR127" s="5">
        <f t="shared" si="145"/>
        <v>2.3174201708058024E-3</v>
      </c>
      <c r="AS127" s="5">
        <f t="shared" si="146"/>
        <v>6.4272230591667825E-4</v>
      </c>
      <c r="AT127" s="5">
        <f t="shared" si="147"/>
        <v>8.9127549618939799E-5</v>
      </c>
      <c r="AU127" s="5">
        <f t="shared" si="148"/>
        <v>8.2396601953383276E-6</v>
      </c>
      <c r="AV127" s="5">
        <f t="shared" si="149"/>
        <v>5.7130483580760018E-7</v>
      </c>
      <c r="AW127" s="5">
        <f t="shared" si="150"/>
        <v>2.4398602538229763E-10</v>
      </c>
      <c r="AX127" s="5">
        <f t="shared" si="151"/>
        <v>1.7632065188240651E-7</v>
      </c>
      <c r="AY127" s="5">
        <f t="shared" si="152"/>
        <v>1.7621203246891606E-7</v>
      </c>
      <c r="AZ127" s="5">
        <f t="shared" si="153"/>
        <v>8.8051739984306951E-8</v>
      </c>
      <c r="BA127" s="5">
        <f t="shared" si="154"/>
        <v>2.9332499056713228E-8</v>
      </c>
      <c r="BB127" s="5">
        <f t="shared" si="155"/>
        <v>7.3286073142798741E-9</v>
      </c>
      <c r="BC127" s="5">
        <f t="shared" si="156"/>
        <v>1.4648185294563078E-9</v>
      </c>
      <c r="BD127" s="5">
        <f t="shared" si="157"/>
        <v>3.8599876042361202E-4</v>
      </c>
      <c r="BE127" s="5">
        <f t="shared" si="158"/>
        <v>1.0705439458317077E-4</v>
      </c>
      <c r="BF127" s="5">
        <f t="shared" si="159"/>
        <v>1.4845440678348046E-5</v>
      </c>
      <c r="BG127" s="5">
        <f t="shared" si="160"/>
        <v>1.372430714886918E-6</v>
      </c>
      <c r="BH127" s="5">
        <f t="shared" si="161"/>
        <v>9.5158815489669988E-8</v>
      </c>
      <c r="BI127" s="5">
        <f t="shared" si="162"/>
        <v>5.2783430549457893E-9</v>
      </c>
      <c r="BJ127" s="8">
        <f t="shared" si="163"/>
        <v>0.10148707432007473</v>
      </c>
      <c r="BK127" s="8">
        <f t="shared" si="164"/>
        <v>0.36179120173584367</v>
      </c>
      <c r="BL127" s="8">
        <f t="shared" si="165"/>
        <v>0.4902333928243563</v>
      </c>
      <c r="BM127" s="8">
        <f t="shared" si="166"/>
        <v>0.13747924705135464</v>
      </c>
      <c r="BN127" s="8">
        <f t="shared" si="167"/>
        <v>0.86243780641819356</v>
      </c>
    </row>
    <row r="128" spans="1:66" x14ac:dyDescent="0.25">
      <c r="A128" t="s">
        <v>340</v>
      </c>
      <c r="B128" t="s">
        <v>413</v>
      </c>
      <c r="C128" t="s">
        <v>394</v>
      </c>
      <c r="D128" t="s">
        <v>494</v>
      </c>
      <c r="E128">
        <f>VLOOKUP(A128,home!$A$2:$E$405,3,FALSE)</f>
        <v>1.3628691980000001</v>
      </c>
      <c r="F128">
        <f>VLOOKUP(B128,home!$B$2:$E$405,3,FALSE)</f>
        <v>1.33</v>
      </c>
      <c r="G128">
        <f>VLOOKUP(C128,away!$B$2:$E$405,4,FALSE)</f>
        <v>1.04</v>
      </c>
      <c r="H128">
        <f>VLOOKUP(A128,away!$A$2:$E$405,3,FALSE)</f>
        <v>1.1434599160000001</v>
      </c>
      <c r="I128">
        <f>VLOOKUP(C128,away!$B$2:$E$405,3,FALSE)</f>
        <v>0.92</v>
      </c>
      <c r="J128">
        <f>VLOOKUP(B128,home!$B$2:$E$405,4,FALSE)</f>
        <v>0.56000000000000005</v>
      </c>
      <c r="K128" s="3">
        <f t="shared" si="112"/>
        <v>1.8851206746736002</v>
      </c>
      <c r="L128" s="3">
        <f t="shared" si="113"/>
        <v>0.58911054872320012</v>
      </c>
      <c r="M128" s="5">
        <f t="shared" si="114"/>
        <v>8.4227717672348726E-2</v>
      </c>
      <c r="N128" s="5">
        <f t="shared" si="115"/>
        <v>0.15877941196471554</v>
      </c>
      <c r="O128" s="5">
        <f t="shared" si="116"/>
        <v>4.9619436975660139E-2</v>
      </c>
      <c r="P128" s="5">
        <f t="shared" si="117"/>
        <v>9.3538626508480632E-2</v>
      </c>
      <c r="Q128" s="5">
        <f t="shared" si="118"/>
        <v>0.14965917610360105</v>
      </c>
      <c r="R128" s="5">
        <f t="shared" si="119"/>
        <v>1.4615666872033693E-2</v>
      </c>
      <c r="S128" s="5">
        <f t="shared" si="120"/>
        <v>2.5969701218573487E-2</v>
      </c>
      <c r="T128" s="5">
        <f t="shared" si="121"/>
        <v>8.816579935585446E-2</v>
      </c>
      <c r="U128" s="5">
        <f t="shared" si="122"/>
        <v>2.7552295794612745E-2</v>
      </c>
      <c r="V128" s="5">
        <f t="shared" si="123"/>
        <v>3.2045009119347021E-3</v>
      </c>
      <c r="W128" s="5">
        <f t="shared" si="124"/>
        <v>9.4041869009171872E-2</v>
      </c>
      <c r="X128" s="5">
        <f t="shared" si="125"/>
        <v>5.5401057054948563E-2</v>
      </c>
      <c r="Y128" s="5">
        <f t="shared" si="126"/>
        <v>1.6318673560743027E-2</v>
      </c>
      <c r="Z128" s="5">
        <f t="shared" si="127"/>
        <v>2.8700811769797564E-3</v>
      </c>
      <c r="AA128" s="5">
        <f t="shared" si="128"/>
        <v>5.4104493647160797E-3</v>
      </c>
      <c r="AB128" s="5">
        <f t="shared" si="129"/>
        <v>5.0996749783504634E-3</v>
      </c>
      <c r="AC128" s="5">
        <f t="shared" si="130"/>
        <v>2.2242129894339797E-4</v>
      </c>
      <c r="AD128" s="5">
        <f t="shared" si="131"/>
        <v>4.4320067888534112E-2</v>
      </c>
      <c r="AE128" s="5">
        <f t="shared" si="132"/>
        <v>2.6109419513263815E-2</v>
      </c>
      <c r="AF128" s="5">
        <f t="shared" si="133"/>
        <v>7.6906672281515358E-3</v>
      </c>
      <c r="AG128" s="5">
        <f t="shared" si="134"/>
        <v>1.5102177302746284E-3</v>
      </c>
      <c r="AH128" s="5">
        <f t="shared" si="135"/>
        <v>4.2269877426266797E-4</v>
      </c>
      <c r="AI128" s="5">
        <f t="shared" si="136"/>
        <v>7.9683819852174452E-4</v>
      </c>
      <c r="AJ128" s="5">
        <f t="shared" si="137"/>
        <v>7.5106808120150366E-4</v>
      </c>
      <c r="AK128" s="5">
        <f t="shared" si="138"/>
        <v>4.7195132265346175E-4</v>
      </c>
      <c r="AL128" s="5">
        <f t="shared" si="139"/>
        <v>9.8803497871474282E-6</v>
      </c>
      <c r="AM128" s="5">
        <f t="shared" si="140"/>
        <v>1.6709735255922627E-2</v>
      </c>
      <c r="AN128" s="5">
        <f t="shared" si="141"/>
        <v>9.8438813056359823E-3</v>
      </c>
      <c r="AO128" s="5">
        <f t="shared" si="142"/>
        <v>2.8995671587646317E-3</v>
      </c>
      <c r="AP128" s="5">
        <f t="shared" si="143"/>
        <v>5.6938853331986775E-4</v>
      </c>
      <c r="AQ128" s="5">
        <f t="shared" si="144"/>
        <v>8.3858197825191323E-5</v>
      </c>
      <c r="AR128" s="5">
        <f t="shared" si="145"/>
        <v>4.98032613701009E-5</v>
      </c>
      <c r="AS128" s="5">
        <f t="shared" si="146"/>
        <v>9.3885157674950272E-5</v>
      </c>
      <c r="AT128" s="5">
        <f t="shared" si="147"/>
        <v>8.8492425889019789E-5</v>
      </c>
      <c r="AU128" s="5">
        <f t="shared" si="148"/>
        <v>5.5606300531804205E-5</v>
      </c>
      <c r="AV128" s="5">
        <f t="shared" si="149"/>
        <v>2.6206146693654429E-5</v>
      </c>
      <c r="AW128" s="5">
        <f t="shared" si="150"/>
        <v>3.0479355188445013E-7</v>
      </c>
      <c r="AX128" s="5">
        <f t="shared" si="151"/>
        <v>5.249977899877023E-3</v>
      </c>
      <c r="AY128" s="5">
        <f t="shared" si="152"/>
        <v>3.0928173613812273E-3</v>
      </c>
      <c r="AZ128" s="5">
        <f t="shared" si="153"/>
        <v>9.1100566643196722E-4</v>
      </c>
      <c r="BA128" s="5">
        <f t="shared" si="154"/>
        <v>1.7889434934722698E-4</v>
      </c>
      <c r="BB128" s="5">
        <f t="shared" si="155"/>
        <v>2.634713707685618E-5</v>
      </c>
      <c r="BC128" s="5">
        <f t="shared" si="156"/>
        <v>3.1042752761264241E-6</v>
      </c>
      <c r="BD128" s="5">
        <f t="shared" si="157"/>
        <v>4.8899377723241821E-6</v>
      </c>
      <c r="BE128" s="5">
        <f t="shared" si="158"/>
        <v>9.2181227924756848E-6</v>
      </c>
      <c r="BF128" s="5">
        <f t="shared" si="159"/>
        <v>8.6886369288879263E-6</v>
      </c>
      <c r="BG128" s="5">
        <f t="shared" si="160"/>
        <v>5.4597097031263906E-6</v>
      </c>
      <c r="BH128" s="5">
        <f t="shared" si="161"/>
        <v>2.5730529097699061E-6</v>
      </c>
      <c r="BI128" s="5">
        <f t="shared" si="162"/>
        <v>9.7010304744726238E-7</v>
      </c>
      <c r="BJ128" s="8">
        <f t="shared" si="163"/>
        <v>0.68156493655011741</v>
      </c>
      <c r="BK128" s="8">
        <f t="shared" si="164"/>
        <v>0.2102656653214493</v>
      </c>
      <c r="BL128" s="8">
        <f t="shared" si="165"/>
        <v>0.10508587321732606</v>
      </c>
      <c r="BM128" s="8">
        <f t="shared" si="166"/>
        <v>0.44625400760120321</v>
      </c>
      <c r="BN128" s="8">
        <f t="shared" si="167"/>
        <v>0.55044003609683967</v>
      </c>
    </row>
    <row r="129" spans="1:66" x14ac:dyDescent="0.25">
      <c r="A129" t="s">
        <v>340</v>
      </c>
      <c r="B129" t="s">
        <v>428</v>
      </c>
      <c r="C129" t="s">
        <v>378</v>
      </c>
      <c r="D129" t="s">
        <v>494</v>
      </c>
      <c r="E129">
        <f>VLOOKUP(A129,home!$A$2:$E$405,3,FALSE)</f>
        <v>1.3628691980000001</v>
      </c>
      <c r="F129">
        <f>VLOOKUP(B129,home!$B$2:$E$405,3,FALSE)</f>
        <v>1.1000000000000001</v>
      </c>
      <c r="G129">
        <f>VLOOKUP(C129,away!$B$2:$E$405,4,FALSE)</f>
        <v>1.03</v>
      </c>
      <c r="H129">
        <f>VLOOKUP(A129,away!$A$2:$E$405,3,FALSE)</f>
        <v>1.1434599160000001</v>
      </c>
      <c r="I129">
        <f>VLOOKUP(C129,away!$B$2:$E$405,3,FALSE)</f>
        <v>0.66</v>
      </c>
      <c r="J129">
        <f>VLOOKUP(B129,home!$B$2:$E$405,4,FALSE)</f>
        <v>1.02</v>
      </c>
      <c r="K129" s="3">
        <f t="shared" si="112"/>
        <v>1.5441308013340003</v>
      </c>
      <c r="L129" s="3">
        <f t="shared" si="113"/>
        <v>0.76977721545120015</v>
      </c>
      <c r="M129" s="5">
        <f t="shared" si="114"/>
        <v>9.8874093924440701E-2</v>
      </c>
      <c r="N129" s="5">
        <f t="shared" si="115"/>
        <v>0.15267453388271984</v>
      </c>
      <c r="O129" s="5">
        <f t="shared" si="116"/>
        <v>7.6111024701416383E-2</v>
      </c>
      <c r="P129" s="5">
        <f t="shared" si="117"/>
        <v>0.11752537756254997</v>
      </c>
      <c r="Q129" s="5">
        <f t="shared" si="118"/>
        <v>0.11787472517380959</v>
      </c>
      <c r="R129" s="5">
        <f t="shared" si="119"/>
        <v>2.9294266329896904E-2</v>
      </c>
      <c r="S129" s="5">
        <f t="shared" si="120"/>
        <v>3.4923744489065003E-2</v>
      </c>
      <c r="T129" s="5">
        <f t="shared" si="121"/>
        <v>9.0737277716370621E-2</v>
      </c>
      <c r="U129" s="5">
        <f t="shared" si="122"/>
        <v>4.5234178942475334E-2</v>
      </c>
      <c r="V129" s="5">
        <f t="shared" si="123"/>
        <v>4.6124049666100035E-3</v>
      </c>
      <c r="W129" s="5">
        <f t="shared" si="124"/>
        <v>6.0671331279886546E-2</v>
      </c>
      <c r="X129" s="5">
        <f t="shared" si="125"/>
        <v>4.6703408450348358E-2</v>
      </c>
      <c r="Y129" s="5">
        <f t="shared" si="126"/>
        <v>1.7975609854494604E-2</v>
      </c>
      <c r="Z129" s="5">
        <f t="shared" si="127"/>
        <v>7.5166862547046305E-3</v>
      </c>
      <c r="AA129" s="5">
        <f t="shared" si="128"/>
        <v>1.1606746769853326E-2</v>
      </c>
      <c r="AB129" s="5">
        <f t="shared" si="129"/>
        <v>8.9611675953072192E-3</v>
      </c>
      <c r="AC129" s="5">
        <f t="shared" si="130"/>
        <v>3.4265461612376026E-4</v>
      </c>
      <c r="AD129" s="5">
        <f t="shared" si="131"/>
        <v>2.3421117846802963E-2</v>
      </c>
      <c r="AE129" s="5">
        <f t="shared" si="132"/>
        <v>1.8029042878866391E-2</v>
      </c>
      <c r="AF129" s="5">
        <f t="shared" si="133"/>
        <v>6.9391732122720288E-3</v>
      </c>
      <c r="AG129" s="5">
        <f t="shared" si="134"/>
        <v>1.7805391442921078E-3</v>
      </c>
      <c r="AH129" s="5">
        <f t="shared" si="135"/>
        <v>1.4465434536417099E-3</v>
      </c>
      <c r="AI129" s="5">
        <f t="shared" si="136"/>
        <v>2.2336523022362261E-3</v>
      </c>
      <c r="AJ129" s="5">
        <f t="shared" si="137"/>
        <v>1.7245256596767793E-3</v>
      </c>
      <c r="AK129" s="5">
        <f t="shared" si="138"/>
        <v>8.8763106293258346E-4</v>
      </c>
      <c r="AL129" s="5">
        <f t="shared" si="139"/>
        <v>1.6291674203060808E-5</v>
      </c>
      <c r="AM129" s="5">
        <f t="shared" si="140"/>
        <v>7.2330538937843795E-3</v>
      </c>
      <c r="AN129" s="5">
        <f t="shared" si="141"/>
        <v>5.5678400855658002E-3</v>
      </c>
      <c r="AO129" s="5">
        <f t="shared" si="142"/>
        <v>2.1429982185722065E-3</v>
      </c>
      <c r="AP129" s="5">
        <f t="shared" si="143"/>
        <v>5.4987706713646527E-4</v>
      </c>
      <c r="AQ129" s="5">
        <f t="shared" si="144"/>
        <v>1.058207093951952E-4</v>
      </c>
      <c r="AR129" s="5">
        <f t="shared" si="145"/>
        <v>2.2270323835469561E-4</v>
      </c>
      <c r="AS129" s="5">
        <f t="shared" si="146"/>
        <v>3.43882929900313E-4</v>
      </c>
      <c r="AT129" s="5">
        <f t="shared" si="147"/>
        <v>2.6550011205602711E-4</v>
      </c>
      <c r="AU129" s="5">
        <f t="shared" si="148"/>
        <v>1.3665563359444667E-4</v>
      </c>
      <c r="AV129" s="5">
        <f t="shared" si="149"/>
        <v>5.2753543252249637E-5</v>
      </c>
      <c r="AW129" s="5">
        <f t="shared" si="150"/>
        <v>5.3791338892739682E-7</v>
      </c>
      <c r="AX129" s="5">
        <f t="shared" si="151"/>
        <v>1.8614635508502164E-3</v>
      </c>
      <c r="AY129" s="5">
        <f t="shared" si="152"/>
        <v>1.432912228837383E-3</v>
      </c>
      <c r="AZ129" s="5">
        <f t="shared" si="153"/>
        <v>5.5151159275020675E-4</v>
      </c>
      <c r="BA129" s="5">
        <f t="shared" si="154"/>
        <v>1.4151368605210351E-4</v>
      </c>
      <c r="BB129" s="5">
        <f t="shared" si="155"/>
        <v>2.723350279935589E-5</v>
      </c>
      <c r="BC129" s="5">
        <f t="shared" si="156"/>
        <v>4.1927459903741292E-6</v>
      </c>
      <c r="BD129" s="5">
        <f t="shared" si="157"/>
        <v>2.8571979782107078E-5</v>
      </c>
      <c r="BE129" s="5">
        <f t="shared" si="158"/>
        <v>4.4118874036643863E-5</v>
      </c>
      <c r="BF129" s="5">
        <f t="shared" si="159"/>
        <v>3.4062656160078359E-5</v>
      </c>
      <c r="BG129" s="5">
        <f t="shared" si="160"/>
        <v>1.7532398850675436E-5</v>
      </c>
      <c r="BH129" s="5">
        <f t="shared" si="161"/>
        <v>6.7680792716501938E-6</v>
      </c>
      <c r="BI129" s="5">
        <f t="shared" si="162"/>
        <v>2.0901599338450493E-6</v>
      </c>
      <c r="BJ129" s="8">
        <f t="shared" si="163"/>
        <v>0.55642517672159686</v>
      </c>
      <c r="BK129" s="8">
        <f t="shared" si="164"/>
        <v>0.25772747946182994</v>
      </c>
      <c r="BL129" s="8">
        <f t="shared" si="165"/>
        <v>0.17865437642262919</v>
      </c>
      <c r="BM129" s="8">
        <f t="shared" si="166"/>
        <v>0.40653732297047862</v>
      </c>
      <c r="BN129" s="8">
        <f t="shared" si="167"/>
        <v>0.59235402157483341</v>
      </c>
    </row>
    <row r="130" spans="1:66" x14ac:dyDescent="0.25">
      <c r="A130" t="s">
        <v>340</v>
      </c>
      <c r="B130" t="s">
        <v>431</v>
      </c>
      <c r="C130" t="s">
        <v>418</v>
      </c>
      <c r="D130" t="s">
        <v>494</v>
      </c>
      <c r="E130">
        <f>VLOOKUP(A130,home!$A$2:$E$405,3,FALSE)</f>
        <v>1.3628691980000001</v>
      </c>
      <c r="F130">
        <f>VLOOKUP(B130,home!$B$2:$E$405,3,FALSE)</f>
        <v>1.1000000000000001</v>
      </c>
      <c r="G130">
        <f>VLOOKUP(C130,away!$B$2:$E$405,4,FALSE)</f>
        <v>0.61</v>
      </c>
      <c r="H130">
        <f>VLOOKUP(A130,away!$A$2:$E$405,3,FALSE)</f>
        <v>1.1434599160000001</v>
      </c>
      <c r="I130">
        <f>VLOOKUP(C130,away!$B$2:$E$405,3,FALSE)</f>
        <v>1.1599999999999999</v>
      </c>
      <c r="J130">
        <f>VLOOKUP(B130,home!$B$2:$E$405,4,FALSE)</f>
        <v>0.87</v>
      </c>
      <c r="K130" s="3">
        <f t="shared" si="112"/>
        <v>0.91448523185800001</v>
      </c>
      <c r="L130" s="3">
        <f t="shared" si="113"/>
        <v>1.1539797472272</v>
      </c>
      <c r="M130" s="5">
        <f t="shared" si="114"/>
        <v>0.12637962826030147</v>
      </c>
      <c r="N130" s="5">
        <f t="shared" si="115"/>
        <v>0.11557230365174963</v>
      </c>
      <c r="O130" s="5">
        <f t="shared" si="116"/>
        <v>0.14583953147449016</v>
      </c>
      <c r="P130" s="5">
        <f t="shared" si="117"/>
        <v>0.13336809775451122</v>
      </c>
      <c r="Q130" s="5">
        <f t="shared" si="118"/>
        <v>5.2844582450666713E-2</v>
      </c>
      <c r="R130" s="5">
        <f t="shared" si="119"/>
        <v>8.4147932833332745E-2</v>
      </c>
      <c r="S130" s="5">
        <f t="shared" si="120"/>
        <v>3.5185752924556113E-2</v>
      </c>
      <c r="T130" s="5">
        <f t="shared" si="121"/>
        <v>6.0981577898747294E-2</v>
      </c>
      <c r="U130" s="5">
        <f t="shared" si="122"/>
        <v>7.6952041867461712E-2</v>
      </c>
      <c r="V130" s="5">
        <f t="shared" si="123"/>
        <v>4.1257149855257391E-3</v>
      </c>
      <c r="W130" s="5">
        <f t="shared" si="124"/>
        <v>1.6108530078279053E-2</v>
      </c>
      <c r="X130" s="5">
        <f t="shared" si="125"/>
        <v>1.8588917467934209E-2</v>
      </c>
      <c r="Y130" s="5">
        <f t="shared" si="126"/>
        <v>1.0725617140437004E-2</v>
      </c>
      <c r="Z130" s="5">
        <f t="shared" si="127"/>
        <v>3.2368336753566915E-2</v>
      </c>
      <c r="AA130" s="5">
        <f t="shared" si="128"/>
        <v>2.9600365940943462E-2</v>
      </c>
      <c r="AB130" s="5">
        <f t="shared" si="129"/>
        <v>1.3534548755292662E-2</v>
      </c>
      <c r="AC130" s="5">
        <f t="shared" si="130"/>
        <v>2.7211602804940089E-4</v>
      </c>
      <c r="AD130" s="5">
        <f t="shared" si="131"/>
        <v>3.6827532158816454E-3</v>
      </c>
      <c r="AE130" s="5">
        <f t="shared" si="132"/>
        <v>4.2498226251632592E-3</v>
      </c>
      <c r="AF130" s="5">
        <f t="shared" si="133"/>
        <v>2.4521046193731674E-3</v>
      </c>
      <c r="AG130" s="5">
        <f t="shared" si="134"/>
        <v>9.4322635627963245E-4</v>
      </c>
      <c r="AH130" s="5">
        <f t="shared" si="135"/>
        <v>9.3381012662615125E-3</v>
      </c>
      <c r="AI130" s="5">
        <f t="shared" si="136"/>
        <v>8.539555701590644E-3</v>
      </c>
      <c r="AJ130" s="5">
        <f t="shared" si="137"/>
        <v>3.9046487878667117E-3</v>
      </c>
      <c r="AK130" s="5">
        <f t="shared" si="138"/>
        <v>1.1902478840321166E-3</v>
      </c>
      <c r="AL130" s="5">
        <f t="shared" si="139"/>
        <v>1.1486533875447954E-5</v>
      </c>
      <c r="AM130" s="5">
        <f t="shared" si="140"/>
        <v>6.7356468570026477E-4</v>
      </c>
      <c r="AN130" s="5">
        <f t="shared" si="141"/>
        <v>7.7728000574555983E-4</v>
      </c>
      <c r="AO130" s="5">
        <f t="shared" si="142"/>
        <v>4.4848269227750902E-4</v>
      </c>
      <c r="AP130" s="5">
        <f t="shared" si="143"/>
        <v>1.7251331462339134E-4</v>
      </c>
      <c r="AQ130" s="5">
        <f t="shared" si="144"/>
        <v>4.9769217800606913E-5</v>
      </c>
      <c r="AR130" s="5">
        <f t="shared" si="145"/>
        <v>2.1551959477644892E-3</v>
      </c>
      <c r="AS130" s="5">
        <f t="shared" si="146"/>
        <v>1.9708948659908311E-3</v>
      </c>
      <c r="AT130" s="5">
        <f t="shared" si="147"/>
        <v>9.0117712424668333E-4</v>
      </c>
      <c r="AU130" s="5">
        <f t="shared" si="148"/>
        <v>2.7470439047061804E-4</v>
      </c>
      <c r="AV130" s="5">
        <f t="shared" si="149"/>
        <v>6.2803277052983408E-5</v>
      </c>
      <c r="AW130" s="5">
        <f t="shared" si="150"/>
        <v>3.3671415987101912E-7</v>
      </c>
      <c r="AX130" s="5">
        <f t="shared" si="151"/>
        <v>1.0266082629566119E-4</v>
      </c>
      <c r="AY130" s="5">
        <f t="shared" si="152"/>
        <v>1.1846851437880258E-4</v>
      </c>
      <c r="AZ130" s="5">
        <f t="shared" si="153"/>
        <v>6.835513313861628E-5</v>
      </c>
      <c r="BA130" s="5">
        <f t="shared" si="154"/>
        <v>2.6293479753660674E-5</v>
      </c>
      <c r="BB130" s="5">
        <f t="shared" si="155"/>
        <v>7.5855357799632153E-6</v>
      </c>
      <c r="BC130" s="5">
        <f t="shared" si="156"/>
        <v>1.7507109323889646E-6</v>
      </c>
      <c r="BD130" s="5">
        <f t="shared" si="157"/>
        <v>4.1450874583772552E-4</v>
      </c>
      <c r="BE130" s="5">
        <f t="shared" si="158"/>
        <v>3.7906212654458118E-4</v>
      </c>
      <c r="BF130" s="5">
        <f t="shared" si="159"/>
        <v>1.7332335834085392E-4</v>
      </c>
      <c r="BG130" s="5">
        <f t="shared" si="160"/>
        <v>5.2833883846247683E-5</v>
      </c>
      <c r="BH130" s="5">
        <f t="shared" si="161"/>
        <v>1.2078951629773609E-5</v>
      </c>
      <c r="BI130" s="5">
        <f t="shared" si="162"/>
        <v>2.2092045763510185E-6</v>
      </c>
      <c r="BJ130" s="8">
        <f t="shared" si="163"/>
        <v>0.28859615962093804</v>
      </c>
      <c r="BK130" s="8">
        <f t="shared" si="164"/>
        <v>0.29946126500119813</v>
      </c>
      <c r="BL130" s="8">
        <f t="shared" si="165"/>
        <v>0.37944576638757282</v>
      </c>
      <c r="BM130" s="8">
        <f t="shared" si="166"/>
        <v>0.34160131953800504</v>
      </c>
      <c r="BN130" s="8">
        <f t="shared" si="167"/>
        <v>0.65815207642505191</v>
      </c>
    </row>
    <row r="131" spans="1:66" x14ac:dyDescent="0.25">
      <c r="A131" t="s">
        <v>342</v>
      </c>
      <c r="B131" t="s">
        <v>406</v>
      </c>
      <c r="C131" t="s">
        <v>343</v>
      </c>
      <c r="D131" t="s">
        <v>494</v>
      </c>
      <c r="E131">
        <f>VLOOKUP(A131,home!$A$2:$E$405,3,FALSE)</f>
        <v>1.153846154</v>
      </c>
      <c r="F131">
        <f>VLOOKUP(B131,home!$B$2:$E$405,3,FALSE)</f>
        <v>1.27</v>
      </c>
      <c r="G131">
        <f>VLOOKUP(C131,away!$B$2:$E$405,4,FALSE)</f>
        <v>1.2</v>
      </c>
      <c r="H131">
        <f>VLOOKUP(A131,away!$A$2:$E$405,3,FALSE)</f>
        <v>0.85314685300000004</v>
      </c>
      <c r="I131">
        <f>VLOOKUP(C131,away!$B$2:$E$405,3,FALSE)</f>
        <v>0.47</v>
      </c>
      <c r="J131">
        <f>VLOOKUP(B131,home!$B$2:$E$405,4,FALSE)</f>
        <v>1.35</v>
      </c>
      <c r="K131" s="3">
        <f t="shared" si="112"/>
        <v>1.7584615386960001</v>
      </c>
      <c r="L131" s="3">
        <f t="shared" si="113"/>
        <v>0.54132167822849997</v>
      </c>
      <c r="M131" s="5">
        <f t="shared" si="114"/>
        <v>0.10028058049928955</v>
      </c>
      <c r="N131" s="5">
        <f t="shared" si="115"/>
        <v>0.17633954388610876</v>
      </c>
      <c r="O131" s="5">
        <f t="shared" si="116"/>
        <v>5.4284052129603598E-2</v>
      </c>
      <c r="P131" s="5">
        <f t="shared" si="117"/>
        <v>9.5456417834476601E-2</v>
      </c>
      <c r="Q131" s="5">
        <f t="shared" si="118"/>
        <v>0.15504315283745887</v>
      </c>
      <c r="R131" s="5">
        <f t="shared" si="119"/>
        <v>1.4692567099920199E-2</v>
      </c>
      <c r="S131" s="5">
        <f t="shared" si="120"/>
        <v>2.2716082367150697E-2</v>
      </c>
      <c r="T131" s="5">
        <f t="shared" si="121"/>
        <v>8.3928219691811051E-2</v>
      </c>
      <c r="U131" s="5">
        <f t="shared" si="122"/>
        <v>2.5836314149919895E-2</v>
      </c>
      <c r="V131" s="5">
        <f t="shared" si="123"/>
        <v>2.4025875301355482E-3</v>
      </c>
      <c r="W131" s="5">
        <f t="shared" si="124"/>
        <v>9.087914036761234E-2</v>
      </c>
      <c r="X131" s="5">
        <f t="shared" si="125"/>
        <v>4.9194848779759326E-2</v>
      </c>
      <c r="Y131" s="5">
        <f t="shared" si="126"/>
        <v>1.3315119050828297E-2</v>
      </c>
      <c r="Z131" s="5">
        <f t="shared" si="127"/>
        <v>2.6511350266712154E-3</v>
      </c>
      <c r="AA131" s="5">
        <f t="shared" si="128"/>
        <v>4.6619189782911262E-3</v>
      </c>
      <c r="AB131" s="5">
        <f t="shared" si="129"/>
        <v>4.0989026099209503E-3</v>
      </c>
      <c r="AC131" s="5">
        <f t="shared" si="130"/>
        <v>1.4293794347983635E-4</v>
      </c>
      <c r="AD131" s="5">
        <f t="shared" si="131"/>
        <v>3.9951868251550338E-2</v>
      </c>
      <c r="AE131" s="5">
        <f t="shared" si="132"/>
        <v>2.1626812370293153E-2</v>
      </c>
      <c r="AF131" s="5">
        <f t="shared" si="133"/>
        <v>5.8535311835099862E-3</v>
      </c>
      <c r="AG131" s="5">
        <f t="shared" si="134"/>
        <v>1.0562144412734945E-3</v>
      </c>
      <c r="AH131" s="5">
        <f t="shared" si="135"/>
        <v>3.5877921546200532E-4</v>
      </c>
      <c r="AI131" s="5">
        <f t="shared" si="136"/>
        <v>6.308994512734615E-4</v>
      </c>
      <c r="AJ131" s="5">
        <f t="shared" si="137"/>
        <v>5.5470620992439685E-4</v>
      </c>
      <c r="AK131" s="5">
        <f t="shared" si="138"/>
        <v>3.2514317847596037E-4</v>
      </c>
      <c r="AL131" s="5">
        <f t="shared" si="139"/>
        <v>5.4424671214617588E-6</v>
      </c>
      <c r="AM131" s="5">
        <f t="shared" si="140"/>
        <v>1.4050764743880209E-2</v>
      </c>
      <c r="AN131" s="5">
        <f t="shared" si="141"/>
        <v>7.6059835515510741E-3</v>
      </c>
      <c r="AO131" s="5">
        <f t="shared" si="142"/>
        <v>2.0586418903519969E-3</v>
      </c>
      <c r="AP131" s="5">
        <f t="shared" si="143"/>
        <v>3.7146249431894486E-4</v>
      </c>
      <c r="AQ131" s="5">
        <f t="shared" si="144"/>
        <v>5.0270175205918958E-5</v>
      </c>
      <c r="AR131" s="5">
        <f t="shared" si="145"/>
        <v>3.8842993405479478E-5</v>
      </c>
      <c r="AS131" s="5">
        <f t="shared" si="146"/>
        <v>6.8303909951358011E-5</v>
      </c>
      <c r="AT131" s="5">
        <f t="shared" si="147"/>
        <v>6.0054899296009044E-5</v>
      </c>
      <c r="AU131" s="5">
        <f t="shared" si="148"/>
        <v>3.5201410207431131E-5</v>
      </c>
      <c r="AV131" s="5">
        <f t="shared" si="149"/>
        <v>1.5475081489407104E-5</v>
      </c>
      <c r="AW131" s="5">
        <f t="shared" si="150"/>
        <v>1.4390689631088951E-7</v>
      </c>
      <c r="AX131" s="5">
        <f t="shared" si="151"/>
        <v>4.1179548985631831E-3</v>
      </c>
      <c r="AY131" s="5">
        <f t="shared" si="152"/>
        <v>2.2291382565594944E-3</v>
      </c>
      <c r="AZ131" s="5">
        <f t="shared" si="153"/>
        <v>6.0334043102206912E-4</v>
      </c>
      <c r="BA131" s="5">
        <f t="shared" si="154"/>
        <v>1.0886708488799098E-4</v>
      </c>
      <c r="BB131" s="5">
        <f t="shared" si="155"/>
        <v>1.4733028273852959E-5</v>
      </c>
      <c r="BC131" s="5">
        <f t="shared" si="156"/>
        <v>1.5950615181180056E-6</v>
      </c>
      <c r="BD131" s="5">
        <f t="shared" si="157"/>
        <v>3.5044257296121155E-6</v>
      </c>
      <c r="BE131" s="5">
        <f t="shared" si="158"/>
        <v>6.1623978607395723E-6</v>
      </c>
      <c r="BF131" s="5">
        <f t="shared" si="159"/>
        <v>5.4181698121265258E-6</v>
      </c>
      <c r="BG131" s="5">
        <f t="shared" si="160"/>
        <v>3.175881074916076E-6</v>
      </c>
      <c r="BH131" s="5">
        <f t="shared" si="161"/>
        <v>1.396166180428107E-6</v>
      </c>
      <c r="BI131" s="5">
        <f t="shared" si="162"/>
        <v>4.9102090598218506E-7</v>
      </c>
      <c r="BJ131" s="8">
        <f t="shared" si="163"/>
        <v>0.66840120247633827</v>
      </c>
      <c r="BK131" s="8">
        <f t="shared" si="164"/>
        <v>0.2232331868982132</v>
      </c>
      <c r="BL131" s="8">
        <f t="shared" si="165"/>
        <v>0.10568130937870507</v>
      </c>
      <c r="BM131" s="8">
        <f t="shared" si="166"/>
        <v>0.40164152514340729</v>
      </c>
      <c r="BN131" s="8">
        <f t="shared" si="167"/>
        <v>0.5960963142868575</v>
      </c>
    </row>
    <row r="132" spans="1:66" x14ac:dyDescent="0.25">
      <c r="A132" t="s">
        <v>342</v>
      </c>
      <c r="B132" t="s">
        <v>346</v>
      </c>
      <c r="C132" t="s">
        <v>399</v>
      </c>
      <c r="D132" t="s">
        <v>494</v>
      </c>
      <c r="E132">
        <f>VLOOKUP(A132,home!$A$2:$E$405,3,FALSE)</f>
        <v>1.153846154</v>
      </c>
      <c r="F132">
        <f>VLOOKUP(B132,home!$B$2:$E$405,3,FALSE)</f>
        <v>0.6</v>
      </c>
      <c r="G132">
        <f>VLOOKUP(C132,away!$B$2:$E$405,4,FALSE)</f>
        <v>1.1299999999999999</v>
      </c>
      <c r="H132">
        <f>VLOOKUP(A132,away!$A$2:$E$405,3,FALSE)</f>
        <v>0.85314685300000004</v>
      </c>
      <c r="I132">
        <f>VLOOKUP(C132,away!$B$2:$E$405,3,FALSE)</f>
        <v>0.87</v>
      </c>
      <c r="J132">
        <f>VLOOKUP(B132,home!$B$2:$E$405,4,FALSE)</f>
        <v>1.17</v>
      </c>
      <c r="K132" s="3">
        <f t="shared" si="112"/>
        <v>0.78230769241199993</v>
      </c>
      <c r="L132" s="3">
        <f t="shared" si="113"/>
        <v>0.8684181816687</v>
      </c>
      <c r="M132" s="5">
        <f t="shared" si="114"/>
        <v>0.19191055515253952</v>
      </c>
      <c r="N132" s="5">
        <f t="shared" si="115"/>
        <v>0.15013310355088905</v>
      </c>
      <c r="O132" s="5">
        <f t="shared" si="116"/>
        <v>0.16665861534859916</v>
      </c>
      <c r="P132" s="5">
        <f t="shared" si="117"/>
        <v>0.13037831679394171</v>
      </c>
      <c r="Q132" s="5">
        <f t="shared" si="118"/>
        <v>5.8725140896773914E-2</v>
      </c>
      <c r="R132" s="5">
        <f t="shared" si="119"/>
        <v>7.2364685850226873E-2</v>
      </c>
      <c r="S132" s="5">
        <f t="shared" si="120"/>
        <v>2.2143786563107757E-2</v>
      </c>
      <c r="T132" s="5">
        <f t="shared" si="121"/>
        <v>5.0997980075814617E-2</v>
      </c>
      <c r="U132" s="5">
        <f t="shared" si="122"/>
        <v>5.661145039961029E-2</v>
      </c>
      <c r="V132" s="5">
        <f t="shared" si="123"/>
        <v>1.6715365813386434E-3</v>
      </c>
      <c r="W132" s="5">
        <f t="shared" si="124"/>
        <v>1.5313709820508257E-2</v>
      </c>
      <c r="X132" s="5">
        <f t="shared" si="125"/>
        <v>1.3298704036927896E-2</v>
      </c>
      <c r="Y132" s="5">
        <f t="shared" si="126"/>
        <v>5.7744181891495614E-3</v>
      </c>
      <c r="Z132" s="5">
        <f t="shared" si="127"/>
        <v>2.0947602967693581E-2</v>
      </c>
      <c r="AA132" s="5">
        <f t="shared" si="128"/>
        <v>1.6387470939219127E-2</v>
      </c>
      <c r="AB132" s="5">
        <f t="shared" si="129"/>
        <v>6.4100222874646116E-3</v>
      </c>
      <c r="AC132" s="5">
        <f t="shared" si="130"/>
        <v>7.0974511329382456E-5</v>
      </c>
      <c r="AD132" s="5">
        <f t="shared" si="131"/>
        <v>2.9950082479871989E-3</v>
      </c>
      <c r="AE132" s="5">
        <f t="shared" si="132"/>
        <v>2.6009196167998024E-3</v>
      </c>
      <c r="AF132" s="5">
        <f t="shared" si="133"/>
        <v>1.1293429421438681E-3</v>
      </c>
      <c r="AG132" s="5">
        <f t="shared" si="134"/>
        <v>3.2691398143231928E-4</v>
      </c>
      <c r="AH132" s="5">
        <f t="shared" si="135"/>
        <v>4.5478198198805799E-3</v>
      </c>
      <c r="AI132" s="5">
        <f t="shared" si="136"/>
        <v>3.5577944287963335E-3</v>
      </c>
      <c r="AJ132" s="5">
        <f t="shared" si="137"/>
        <v>1.3916449748339645E-3</v>
      </c>
      <c r="AK132" s="5">
        <f t="shared" si="138"/>
        <v>3.6289818963970483E-4</v>
      </c>
      <c r="AL132" s="5">
        <f t="shared" si="139"/>
        <v>1.9287187856951978E-6</v>
      </c>
      <c r="AM132" s="5">
        <f t="shared" si="140"/>
        <v>4.6860359824755447E-4</v>
      </c>
      <c r="AN132" s="5">
        <f t="shared" si="141"/>
        <v>4.0694388471355128E-4</v>
      </c>
      <c r="AO132" s="5">
        <f t="shared" si="142"/>
        <v>1.7669873420206962E-4</v>
      </c>
      <c r="AP132" s="5">
        <f t="shared" si="143"/>
        <v>5.1149464486307423E-5</v>
      </c>
      <c r="AQ132" s="5">
        <f t="shared" si="144"/>
        <v>1.1104781235631707E-5</v>
      </c>
      <c r="AR132" s="5">
        <f t="shared" si="145"/>
        <v>7.8988188370751383E-4</v>
      </c>
      <c r="AS132" s="5">
        <f t="shared" si="146"/>
        <v>6.1793067372126881E-4</v>
      </c>
      <c r="AT132" s="5">
        <f t="shared" si="147"/>
        <v>2.4170595971473912E-4</v>
      </c>
      <c r="AU132" s="5">
        <f t="shared" si="148"/>
        <v>6.3029477195555134E-5</v>
      </c>
      <c r="AV132" s="5">
        <f t="shared" si="149"/>
        <v>1.2327111214697376E-5</v>
      </c>
      <c r="AW132" s="5">
        <f t="shared" si="150"/>
        <v>3.6397614249675417E-8</v>
      </c>
      <c r="AX132" s="5">
        <f t="shared" si="151"/>
        <v>6.1098699933500688E-5</v>
      </c>
      <c r="AY132" s="5">
        <f t="shared" si="152"/>
        <v>5.3059221898572191E-5</v>
      </c>
      <c r="AZ132" s="5">
        <f t="shared" si="153"/>
        <v>2.3038796500957063E-5</v>
      </c>
      <c r="BA132" s="5">
        <f t="shared" si="154"/>
        <v>6.6691032550654476E-6</v>
      </c>
      <c r="BB132" s="5">
        <f t="shared" si="155"/>
        <v>1.4478926305311859E-6</v>
      </c>
      <c r="BC132" s="5">
        <f t="shared" si="156"/>
        <v>2.5147525709148075E-7</v>
      </c>
      <c r="BD132" s="5">
        <f t="shared" si="157"/>
        <v>1.1432463153038774E-4</v>
      </c>
      <c r="BE132" s="5">
        <f t="shared" si="158"/>
        <v>8.94370386783898E-5</v>
      </c>
      <c r="BF132" s="5">
        <f t="shared" si="159"/>
        <v>3.4983641672326954E-5</v>
      </c>
      <c r="BG132" s="5">
        <f t="shared" si="160"/>
        <v>9.1226573296154605E-6</v>
      </c>
      <c r="BH132" s="5">
        <f t="shared" si="161"/>
        <v>1.7841812510492218E-6</v>
      </c>
      <c r="BI132" s="5">
        <f t="shared" si="162"/>
        <v>2.791557434706144E-7</v>
      </c>
      <c r="BJ132" s="8">
        <f t="shared" si="163"/>
        <v>0.30255530701078737</v>
      </c>
      <c r="BK132" s="8">
        <f t="shared" si="164"/>
        <v>0.34623015754294129</v>
      </c>
      <c r="BL132" s="8">
        <f t="shared" si="165"/>
        <v>0.33026720865002956</v>
      </c>
      <c r="BM132" s="8">
        <f t="shared" si="166"/>
        <v>0.22977683575419725</v>
      </c>
      <c r="BN132" s="8">
        <f t="shared" si="167"/>
        <v>0.77017041759297022</v>
      </c>
    </row>
    <row r="133" spans="1:66" x14ac:dyDescent="0.25">
      <c r="A133" t="s">
        <v>342</v>
      </c>
      <c r="B133" t="s">
        <v>400</v>
      </c>
      <c r="C133" t="s">
        <v>386</v>
      </c>
      <c r="D133" t="s">
        <v>494</v>
      </c>
      <c r="E133">
        <f>VLOOKUP(A133,home!$A$2:$E$405,3,FALSE)</f>
        <v>1.153846154</v>
      </c>
      <c r="F133">
        <f>VLOOKUP(B133,home!$B$2:$E$405,3,FALSE)</f>
        <v>1.36</v>
      </c>
      <c r="G133">
        <f>VLOOKUP(C133,away!$B$2:$E$405,4,FALSE)</f>
        <v>1.07</v>
      </c>
      <c r="H133">
        <f>VLOOKUP(A133,away!$A$2:$E$405,3,FALSE)</f>
        <v>0.85314685300000004</v>
      </c>
      <c r="I133">
        <f>VLOOKUP(C133,away!$B$2:$E$405,3,FALSE)</f>
        <v>0.8</v>
      </c>
      <c r="J133">
        <f>VLOOKUP(B133,home!$B$2:$E$405,4,FALSE)</f>
        <v>0.75</v>
      </c>
      <c r="K133" s="3">
        <f t="shared" si="112"/>
        <v>1.6790769233008003</v>
      </c>
      <c r="L133" s="3">
        <f t="shared" si="113"/>
        <v>0.51188811180000005</v>
      </c>
      <c r="M133" s="5">
        <f t="shared" si="114"/>
        <v>0.11180879712341397</v>
      </c>
      <c r="N133" s="5">
        <f t="shared" si="115"/>
        <v>0.18773557107194533</v>
      </c>
      <c r="O133" s="5">
        <f t="shared" si="116"/>
        <v>5.7233594042133649E-2</v>
      </c>
      <c r="P133" s="5">
        <f t="shared" si="117"/>
        <v>9.6099606993712783E-2</v>
      </c>
      <c r="Q133" s="5">
        <f t="shared" si="118"/>
        <v>0.15761123253480036</v>
      </c>
      <c r="R133" s="5">
        <f t="shared" si="119"/>
        <v>1.4648598192877765E-2</v>
      </c>
      <c r="S133" s="5">
        <f t="shared" si="120"/>
        <v>2.0649391420767098E-2</v>
      </c>
      <c r="T133" s="5">
        <f t="shared" si="121"/>
        <v>8.0679316220709688E-2</v>
      </c>
      <c r="U133" s="5">
        <f t="shared" si="122"/>
        <v>2.459612318436686E-2</v>
      </c>
      <c r="V133" s="5">
        <f t="shared" si="123"/>
        <v>1.9720157698272203E-3</v>
      </c>
      <c r="W133" s="5">
        <f t="shared" si="124"/>
        <v>8.8213794467393178E-2</v>
      </c>
      <c r="X133" s="5">
        <f t="shared" si="125"/>
        <v>4.5155592684627176E-2</v>
      </c>
      <c r="Y133" s="5">
        <f t="shared" si="126"/>
        <v>1.1557305538271851E-2</v>
      </c>
      <c r="Z133" s="5">
        <f t="shared" si="127"/>
        <v>2.4994810898230305E-3</v>
      </c>
      <c r="AA133" s="5">
        <f t="shared" si="128"/>
        <v>4.196821018148585E-3</v>
      </c>
      <c r="AB133" s="5">
        <f t="shared" si="129"/>
        <v>3.5233926613985299E-3</v>
      </c>
      <c r="AC133" s="5">
        <f t="shared" si="130"/>
        <v>1.0593416246164184E-4</v>
      </c>
      <c r="AD133" s="5">
        <f t="shared" si="131"/>
        <v>3.7029436651749924E-2</v>
      </c>
      <c r="AE133" s="5">
        <f t="shared" si="132"/>
        <v>1.895492840868198E-2</v>
      </c>
      <c r="AF133" s="5">
        <f t="shared" si="133"/>
        <v>4.8514012562121999E-3</v>
      </c>
      <c r="AG133" s="5">
        <f t="shared" si="134"/>
        <v>8.2779154287553698E-4</v>
      </c>
      <c r="AH133" s="5">
        <f t="shared" si="135"/>
        <v>3.1986366388732932E-4</v>
      </c>
      <c r="AI133" s="5">
        <f t="shared" si="136"/>
        <v>5.3707569663565826E-4</v>
      </c>
      <c r="AJ133" s="5">
        <f t="shared" si="137"/>
        <v>4.5089570414331759E-4</v>
      </c>
      <c r="AK133" s="5">
        <f t="shared" si="138"/>
        <v>2.5236285721416983E-4</v>
      </c>
      <c r="AL133" s="5">
        <f t="shared" si="139"/>
        <v>3.6420144538483965E-6</v>
      </c>
      <c r="AM133" s="5">
        <f t="shared" si="140"/>
        <v>1.2435054512956439E-2</v>
      </c>
      <c r="AN133" s="5">
        <f t="shared" si="141"/>
        <v>6.3653565747673396E-3</v>
      </c>
      <c r="AO133" s="5">
        <f t="shared" si="142"/>
        <v>1.6291751789956849E-3</v>
      </c>
      <c r="AP133" s="5">
        <f t="shared" si="143"/>
        <v>2.7798513538917607E-4</v>
      </c>
      <c r="AQ133" s="5">
        <f t="shared" si="144"/>
        <v>3.5574321515708177E-5</v>
      </c>
      <c r="AR133" s="5">
        <f t="shared" si="145"/>
        <v>3.2746881388142993E-5</v>
      </c>
      <c r="AS133" s="5">
        <f t="shared" si="146"/>
        <v>5.4984532848899377E-5</v>
      </c>
      <c r="AT133" s="5">
        <f t="shared" si="147"/>
        <v>4.6161630122530889E-5</v>
      </c>
      <c r="AU133" s="5">
        <f t="shared" si="148"/>
        <v>2.5836309293562893E-5</v>
      </c>
      <c r="AV133" s="5">
        <f t="shared" si="149"/>
        <v>1.0845287679520864E-5</v>
      </c>
      <c r="AW133" s="5">
        <f t="shared" si="150"/>
        <v>8.6953046104117163E-8</v>
      </c>
      <c r="AX133" s="5">
        <f t="shared" si="151"/>
        <v>3.4799021787820985E-3</v>
      </c>
      <c r="AY133" s="5">
        <f t="shared" si="152"/>
        <v>1.7813205555454745E-3</v>
      </c>
      <c r="AZ133" s="5">
        <f t="shared" si="153"/>
        <v>4.5591840784435002E-4</v>
      </c>
      <c r="BA133" s="5">
        <f t="shared" si="154"/>
        <v>7.7793070975435549E-5</v>
      </c>
      <c r="BB133" s="5">
        <f t="shared" si="155"/>
        <v>9.9553370531847725E-6</v>
      </c>
      <c r="BC133" s="5">
        <f t="shared" si="156"/>
        <v>1.0192037372974666E-6</v>
      </c>
      <c r="BD133" s="5">
        <f t="shared" si="157"/>
        <v>2.7937898801858441E-6</v>
      </c>
      <c r="BE133" s="5">
        <f t="shared" si="158"/>
        <v>4.6909881163713589E-6</v>
      </c>
      <c r="BF133" s="5">
        <f t="shared" si="159"/>
        <v>3.9382649468387199E-6</v>
      </c>
      <c r="BG133" s="5">
        <f t="shared" si="160"/>
        <v>2.2042165966937819E-6</v>
      </c>
      <c r="BH133" s="5">
        <f t="shared" si="161"/>
        <v>9.2526230536628903E-7</v>
      </c>
      <c r="BI133" s="5">
        <f t="shared" si="162"/>
        <v>3.1071731698812706E-7</v>
      </c>
      <c r="BJ133" s="8">
        <f t="shared" si="163"/>
        <v>0.65916542485482921</v>
      </c>
      <c r="BK133" s="8">
        <f t="shared" si="164"/>
        <v>0.23242070804018203</v>
      </c>
      <c r="BL133" s="8">
        <f t="shared" si="165"/>
        <v>0.10594416490130094</v>
      </c>
      <c r="BM133" s="8">
        <f t="shared" si="166"/>
        <v>0.37311114532475209</v>
      </c>
      <c r="BN133" s="8">
        <f t="shared" si="167"/>
        <v>0.62513739995888384</v>
      </c>
    </row>
    <row r="134" spans="1:66" x14ac:dyDescent="0.25">
      <c r="A134" t="s">
        <v>342</v>
      </c>
      <c r="B134" t="s">
        <v>348</v>
      </c>
      <c r="C134" t="s">
        <v>364</v>
      </c>
      <c r="D134" t="s">
        <v>494</v>
      </c>
      <c r="E134">
        <f>VLOOKUP(A134,home!$A$2:$E$405,3,FALSE)</f>
        <v>1.153846154</v>
      </c>
      <c r="F134">
        <f>VLOOKUP(B134,home!$B$2:$E$405,3,FALSE)</f>
        <v>1.53</v>
      </c>
      <c r="G134">
        <f>VLOOKUP(C134,away!$B$2:$E$405,4,FALSE)</f>
        <v>1.6</v>
      </c>
      <c r="H134">
        <f>VLOOKUP(A134,away!$A$2:$E$405,3,FALSE)</f>
        <v>0.85314685300000004</v>
      </c>
      <c r="I134">
        <f>VLOOKUP(C134,away!$B$2:$E$405,3,FALSE)</f>
        <v>0.73</v>
      </c>
      <c r="J134">
        <f>VLOOKUP(B134,home!$B$2:$E$405,4,FALSE)</f>
        <v>0.9</v>
      </c>
      <c r="K134" s="3">
        <f t="shared" si="112"/>
        <v>2.8246153849920006</v>
      </c>
      <c r="L134" s="3">
        <f t="shared" si="113"/>
        <v>0.56051748242100008</v>
      </c>
      <c r="M134" s="5">
        <f t="shared" si="114"/>
        <v>3.3873141409997747E-2</v>
      </c>
      <c r="N134" s="5">
        <f t="shared" si="115"/>
        <v>9.5678596364689256E-2</v>
      </c>
      <c r="O134" s="5">
        <f t="shared" si="116"/>
        <v>1.8986487944822467E-2</v>
      </c>
      <c r="P134" s="5">
        <f t="shared" si="117"/>
        <v>5.3629525955910681E-2</v>
      </c>
      <c r="Q134" s="5">
        <f t="shared" si="118"/>
        <v>0.13512761765307052</v>
      </c>
      <c r="R134" s="5">
        <f t="shared" si="119"/>
        <v>5.3211292114242774E-3</v>
      </c>
      <c r="S134" s="5">
        <f t="shared" si="120"/>
        <v>2.1227187194149649E-2</v>
      </c>
      <c r="T134" s="5">
        <f t="shared" si="121"/>
        <v>7.5741392052446579E-2</v>
      </c>
      <c r="U134" s="5">
        <f t="shared" si="122"/>
        <v>1.5030143436119364E-2</v>
      </c>
      <c r="V134" s="5">
        <f t="shared" si="123"/>
        <v>3.7342072975572595E-3</v>
      </c>
      <c r="W134" s="5">
        <f t="shared" si="124"/>
        <v>0.12722784925339323</v>
      </c>
      <c r="X134" s="5">
        <f t="shared" si="125"/>
        <v>7.1313433757350483E-2</v>
      </c>
      <c r="Y134" s="5">
        <f t="shared" si="126"/>
        <v>1.9986213176233426E-2</v>
      </c>
      <c r="Z134" s="5">
        <f t="shared" si="127"/>
        <v>9.9419531640812563E-4</v>
      </c>
      <c r="AA134" s="5">
        <f t="shared" si="128"/>
        <v>2.8082193864133816E-3</v>
      </c>
      <c r="AB134" s="5">
        <f t="shared" si="129"/>
        <v>3.9660698416480178E-3</v>
      </c>
      <c r="AC134" s="5">
        <f t="shared" si="130"/>
        <v>3.6951061898334465E-4</v>
      </c>
      <c r="AD134" s="5">
        <f t="shared" si="131"/>
        <v>8.9842435100144391E-2</v>
      </c>
      <c r="AE134" s="5">
        <f t="shared" si="132"/>
        <v>5.0358255536905025E-2</v>
      </c>
      <c r="AF134" s="5">
        <f t="shared" si="133"/>
        <v>1.4113341306329694E-2</v>
      </c>
      <c r="AG134" s="5">
        <f t="shared" si="134"/>
        <v>2.6369248458574094E-3</v>
      </c>
      <c r="AH134" s="5">
        <f t="shared" si="135"/>
        <v>1.3931596394695802E-4</v>
      </c>
      <c r="AI134" s="5">
        <f t="shared" si="136"/>
        <v>3.935140151395685E-4</v>
      </c>
      <c r="AJ134" s="5">
        <f t="shared" si="137"/>
        <v>5.557628706866003E-4</v>
      </c>
      <c r="AK134" s="5">
        <f t="shared" si="138"/>
        <v>5.2327211831623027E-4</v>
      </c>
      <c r="AL134" s="5">
        <f t="shared" si="139"/>
        <v>2.3401052877726844E-5</v>
      </c>
      <c r="AM134" s="5">
        <f t="shared" si="140"/>
        <v>5.0754064881802612E-2</v>
      </c>
      <c r="AN134" s="5">
        <f t="shared" si="141"/>
        <v>2.8448540670180097E-2</v>
      </c>
      <c r="AO134" s="5">
        <f t="shared" si="142"/>
        <v>7.9729521975003877E-3</v>
      </c>
      <c r="AP134" s="5">
        <f t="shared" si="143"/>
        <v>1.489659697735299E-3</v>
      </c>
      <c r="AQ134" s="5">
        <f t="shared" si="144"/>
        <v>2.0874507585965442E-4</v>
      </c>
      <c r="AR134" s="5">
        <f t="shared" si="145"/>
        <v>1.5617806674520753E-5</v>
      </c>
      <c r="AS134" s="5">
        <f t="shared" si="146"/>
        <v>4.4114297012682073E-5</v>
      </c>
      <c r="AT134" s="5">
        <f t="shared" si="147"/>
        <v>6.2302961020064228E-5</v>
      </c>
      <c r="AU134" s="5">
        <f t="shared" si="148"/>
        <v>5.8660634075943441E-5</v>
      </c>
      <c r="AV134" s="5">
        <f t="shared" si="149"/>
        <v>4.142343237607397E-5</v>
      </c>
      <c r="AW134" s="5">
        <f t="shared" si="150"/>
        <v>1.0291564024391161E-6</v>
      </c>
      <c r="AX134" s="5">
        <f t="shared" si="151"/>
        <v>2.3893452086003662E-2</v>
      </c>
      <c r="AY134" s="5">
        <f t="shared" si="152"/>
        <v>1.3392697609593565E-2</v>
      </c>
      <c r="AZ134" s="5">
        <f t="shared" si="153"/>
        <v>3.7534205734775653E-3</v>
      </c>
      <c r="BA134" s="5">
        <f t="shared" si="154"/>
        <v>7.01285950104277E-4</v>
      </c>
      <c r="BB134" s="5">
        <f t="shared" si="155"/>
        <v>9.8270758802417092E-5</v>
      </c>
      <c r="BC134" s="5">
        <f t="shared" si="156"/>
        <v>1.1016495663906437E-5</v>
      </c>
      <c r="BD134" s="5">
        <f t="shared" si="157"/>
        <v>1.4590089463567097E-6</v>
      </c>
      <c r="BE134" s="5">
        <f t="shared" si="158"/>
        <v>4.1211391167201307E-6</v>
      </c>
      <c r="BF134" s="5">
        <f t="shared" si="159"/>
        <v>5.8203164763900138E-6</v>
      </c>
      <c r="BG134" s="5">
        <f t="shared" si="160"/>
        <v>5.4800518215778873E-6</v>
      </c>
      <c r="BH134" s="5">
        <f t="shared" si="161"/>
        <v>3.8697596714455848E-6</v>
      </c>
      <c r="BI134" s="5">
        <f t="shared" si="162"/>
        <v>2.1861165408373569E-6</v>
      </c>
      <c r="BJ134" s="8">
        <f t="shared" si="163"/>
        <v>0.81275016504314357</v>
      </c>
      <c r="BK134" s="8">
        <f t="shared" si="164"/>
        <v>0.12624967113906996</v>
      </c>
      <c r="BL134" s="8">
        <f t="shared" si="165"/>
        <v>4.7968970312249483E-2</v>
      </c>
      <c r="BM134" s="8">
        <f t="shared" si="166"/>
        <v>0.63195483481776504</v>
      </c>
      <c r="BN134" s="8">
        <f t="shared" si="167"/>
        <v>0.34261649853991499</v>
      </c>
    </row>
    <row r="135" spans="1:66" x14ac:dyDescent="0.25">
      <c r="A135" t="s">
        <v>40</v>
      </c>
      <c r="B135" t="s">
        <v>334</v>
      </c>
      <c r="C135" t="s">
        <v>237</v>
      </c>
      <c r="D135" t="s">
        <v>494</v>
      </c>
      <c r="E135">
        <f>VLOOKUP(A135,home!$A$2:$E$405,3,FALSE)</f>
        <v>1.4692307689999999</v>
      </c>
      <c r="F135">
        <f>VLOOKUP(B135,home!$B$2:$E$405,3,FALSE)</f>
        <v>0.89</v>
      </c>
      <c r="G135">
        <f>VLOOKUP(C135,away!$B$2:$E$405,4,FALSE)</f>
        <v>0.94</v>
      </c>
      <c r="H135">
        <f>VLOOKUP(A135,away!$A$2:$E$405,3,FALSE)</f>
        <v>1.180769231</v>
      </c>
      <c r="I135">
        <f>VLOOKUP(C135,away!$B$2:$E$405,3,FALSE)</f>
        <v>0.47</v>
      </c>
      <c r="J135">
        <f>VLOOKUP(B135,home!$B$2:$E$405,4,FALSE)</f>
        <v>1.3</v>
      </c>
      <c r="K135" s="3">
        <f t="shared" si="112"/>
        <v>1.2291584613453999</v>
      </c>
      <c r="L135" s="3">
        <f t="shared" si="113"/>
        <v>0.72145000014100003</v>
      </c>
      <c r="M135" s="5">
        <f t="shared" si="114"/>
        <v>0.14218752962483519</v>
      </c>
      <c r="N135" s="5">
        <f t="shared" si="115"/>
        <v>0.17477100513616592</v>
      </c>
      <c r="O135" s="5">
        <f t="shared" si="116"/>
        <v>0.1025811932678858</v>
      </c>
      <c r="P135" s="5">
        <f t="shared" si="117"/>
        <v>0.12608854168012962</v>
      </c>
      <c r="Q135" s="5">
        <f t="shared" si="118"/>
        <v>0.10741062988047935</v>
      </c>
      <c r="R135" s="5">
        <f t="shared" si="119"/>
        <v>3.7003600948790079E-2</v>
      </c>
      <c r="S135" s="5">
        <f t="shared" si="120"/>
        <v>2.7953084888966417E-2</v>
      </c>
      <c r="T135" s="5">
        <f t="shared" si="121"/>
        <v>7.7491398942416731E-2</v>
      </c>
      <c r="U135" s="5">
        <f t="shared" si="122"/>
        <v>4.5483289206453996E-2</v>
      </c>
      <c r="V135" s="5">
        <f t="shared" si="123"/>
        <v>2.7542372452385626E-3</v>
      </c>
      <c r="W135" s="5">
        <f t="shared" si="124"/>
        <v>4.4008228185343411E-2</v>
      </c>
      <c r="X135" s="5">
        <f t="shared" si="125"/>
        <v>3.1749736230521165E-2</v>
      </c>
      <c r="Y135" s="5">
        <f t="shared" si="126"/>
        <v>1.1452923603993102E-2</v>
      </c>
      <c r="Z135" s="5">
        <f t="shared" si="127"/>
        <v>8.8987493032407043E-3</v>
      </c>
      <c r="AA135" s="5">
        <f t="shared" si="128"/>
        <v>1.0937973001469795E-2</v>
      </c>
      <c r="AB135" s="5">
        <f t="shared" si="129"/>
        <v>6.7222510323620699E-3</v>
      </c>
      <c r="AC135" s="5">
        <f t="shared" si="130"/>
        <v>1.5264953201659433E-4</v>
      </c>
      <c r="AD135" s="5">
        <f t="shared" si="131"/>
        <v>1.3523271510708491E-2</v>
      </c>
      <c r="AE135" s="5">
        <f t="shared" si="132"/>
        <v>9.756364233307422E-3</v>
      </c>
      <c r="AF135" s="5">
        <f t="shared" si="133"/>
        <v>3.5193644887476436E-3</v>
      </c>
      <c r="AG135" s="5">
        <f t="shared" si="134"/>
        <v>8.4634850363440612E-4</v>
      </c>
      <c r="AH135" s="5">
        <f t="shared" si="135"/>
        <v>1.6050006715194324E-3</v>
      </c>
      <c r="AI135" s="5">
        <f t="shared" si="136"/>
        <v>1.972800155863159E-3</v>
      </c>
      <c r="AJ135" s="5">
        <f t="shared" si="137"/>
        <v>1.212442002061363E-3</v>
      </c>
      <c r="AK135" s="5">
        <f t="shared" si="138"/>
        <v>4.9676111524142705E-4</v>
      </c>
      <c r="AL135" s="5">
        <f t="shared" si="139"/>
        <v>5.4146399282443959E-6</v>
      </c>
      <c r="AM135" s="5">
        <f t="shared" si="140"/>
        <v>3.324448720491706E-3</v>
      </c>
      <c r="AN135" s="5">
        <f t="shared" si="141"/>
        <v>2.3984235298674886E-3</v>
      </c>
      <c r="AO135" s="5">
        <f t="shared" si="142"/>
        <v>8.6517132798053864E-4</v>
      </c>
      <c r="AP135" s="5">
        <f t="shared" si="143"/>
        <v>2.0805928489784961E-4</v>
      </c>
      <c r="AQ135" s="5">
        <f t="shared" si="144"/>
        <v>3.7526092779722489E-5</v>
      </c>
      <c r="AR135" s="5">
        <f t="shared" si="145"/>
        <v>2.3158554693880002E-4</v>
      </c>
      <c r="AS135" s="5">
        <f t="shared" si="146"/>
        <v>2.8465533454512834E-4</v>
      </c>
      <c r="AT135" s="5">
        <f t="shared" si="147"/>
        <v>1.7494325651162501E-4</v>
      </c>
      <c r="AU135" s="5">
        <f t="shared" si="148"/>
        <v>7.1677661332194206E-5</v>
      </c>
      <c r="AV135" s="5">
        <f t="shared" si="149"/>
        <v>2.2025800978979124E-5</v>
      </c>
      <c r="AW135" s="5">
        <f t="shared" si="150"/>
        <v>1.3337707644043479E-7</v>
      </c>
      <c r="AX135" s="5">
        <f t="shared" si="151"/>
        <v>6.8104571235021063E-4</v>
      </c>
      <c r="AY135" s="5">
        <f t="shared" si="152"/>
        <v>4.9134042927108693E-4</v>
      </c>
      <c r="AZ135" s="5">
        <f t="shared" si="153"/>
        <v>1.7723877638345232E-4</v>
      </c>
      <c r="BA135" s="5">
        <f t="shared" si="154"/>
        <v>4.2622971748944122E-5</v>
      </c>
      <c r="BB135" s="5">
        <f t="shared" si="155"/>
        <v>7.6875857435713927E-6</v>
      </c>
      <c r="BC135" s="5">
        <f t="shared" si="156"/>
        <v>1.1092417471567066E-6</v>
      </c>
      <c r="BD135" s="5">
        <f t="shared" si="157"/>
        <v>2.7846232145275128E-5</v>
      </c>
      <c r="BE135" s="5">
        <f t="shared" si="158"/>
        <v>3.4227431857953189E-5</v>
      </c>
      <c r="BF135" s="5">
        <f t="shared" si="159"/>
        <v>2.1035468739163137E-5</v>
      </c>
      <c r="BG135" s="5">
        <f t="shared" si="160"/>
        <v>8.6186414630363404E-6</v>
      </c>
      <c r="BH135" s="5">
        <f t="shared" si="161"/>
        <v>2.6484190198983534E-6</v>
      </c>
      <c r="BI135" s="5">
        <f t="shared" si="162"/>
        <v>6.5106532949923033E-7</v>
      </c>
      <c r="BJ135" s="8">
        <f t="shared" si="163"/>
        <v>0.48276394438857939</v>
      </c>
      <c r="BK135" s="8">
        <f t="shared" si="164"/>
        <v>0.29963279804038567</v>
      </c>
      <c r="BL135" s="8">
        <f t="shared" si="165"/>
        <v>0.20889522626050872</v>
      </c>
      <c r="BM135" s="8">
        <f t="shared" si="166"/>
        <v>0.30965701040223392</v>
      </c>
      <c r="BN135" s="8">
        <f t="shared" si="167"/>
        <v>0.69004250053828586</v>
      </c>
    </row>
    <row r="136" spans="1:66" x14ac:dyDescent="0.25">
      <c r="A136" t="s">
        <v>40</v>
      </c>
      <c r="B136" t="s">
        <v>339</v>
      </c>
      <c r="C136" t="s">
        <v>235</v>
      </c>
      <c r="D136" t="s">
        <v>494</v>
      </c>
      <c r="E136">
        <f>VLOOKUP(A136,home!$A$2:$E$405,3,FALSE)</f>
        <v>1.4692307689999999</v>
      </c>
      <c r="F136">
        <f>VLOOKUP(B136,home!$B$2:$E$405,3,FALSE)</f>
        <v>1.47</v>
      </c>
      <c r="G136">
        <f>VLOOKUP(C136,away!$B$2:$E$405,4,FALSE)</f>
        <v>0.96</v>
      </c>
      <c r="H136">
        <f>VLOOKUP(A136,away!$A$2:$E$405,3,FALSE)</f>
        <v>1.180769231</v>
      </c>
      <c r="I136">
        <f>VLOOKUP(C136,away!$B$2:$E$405,3,FALSE)</f>
        <v>0.96</v>
      </c>
      <c r="J136">
        <f>VLOOKUP(B136,home!$B$2:$E$405,4,FALSE)</f>
        <v>0.72</v>
      </c>
      <c r="K136" s="3">
        <f t="shared" si="112"/>
        <v>2.0733784612127999</v>
      </c>
      <c r="L136" s="3">
        <f t="shared" si="113"/>
        <v>0.81614769246719998</v>
      </c>
      <c r="M136" s="5">
        <f t="shared" si="114"/>
        <v>5.5602553435566977E-2</v>
      </c>
      <c r="N136" s="5">
        <f t="shared" si="115"/>
        <v>0.11528513668173836</v>
      </c>
      <c r="O136" s="5">
        <f t="shared" si="116"/>
        <v>4.5379895681722168E-2</v>
      </c>
      <c r="P136" s="5">
        <f t="shared" si="117"/>
        <v>9.4089698278566503E-2</v>
      </c>
      <c r="Q136" s="5">
        <f t="shared" si="118"/>
        <v>0.119514859646945</v>
      </c>
      <c r="R136" s="5">
        <f t="shared" si="119"/>
        <v>1.8518348572519897E-2</v>
      </c>
      <c r="S136" s="5">
        <f t="shared" si="120"/>
        <v>3.9804248074733262E-2</v>
      </c>
      <c r="T136" s="5">
        <f t="shared" si="121"/>
        <v>9.7541776916395442E-2</v>
      </c>
      <c r="U136" s="5">
        <f t="shared" si="122"/>
        <v>3.8395545067493562E-2</v>
      </c>
      <c r="V136" s="5">
        <f t="shared" si="123"/>
        <v>7.4840081977666324E-3</v>
      </c>
      <c r="W136" s="5">
        <f t="shared" si="124"/>
        <v>8.2599845262282187E-2</v>
      </c>
      <c r="X136" s="5">
        <f t="shared" si="125"/>
        <v>6.741367310895939E-2</v>
      </c>
      <c r="Y136" s="5">
        <f t="shared" si="126"/>
        <v>2.7509756874307664E-2</v>
      </c>
      <c r="Z136" s="5">
        <f t="shared" si="127"/>
        <v>5.0379024852551281E-3</v>
      </c>
      <c r="AA136" s="5">
        <f t="shared" si="128"/>
        <v>1.0445478502618418E-2</v>
      </c>
      <c r="AB136" s="5">
        <f t="shared" si="129"/>
        <v>1.0828715072195181E-2</v>
      </c>
      <c r="AC136" s="5">
        <f t="shared" si="130"/>
        <v>7.915194871155743E-4</v>
      </c>
      <c r="AD136" s="5">
        <f t="shared" si="131"/>
        <v>4.2815185016581513E-2</v>
      </c>
      <c r="AE136" s="5">
        <f t="shared" si="132"/>
        <v>3.4943514453839239E-2</v>
      </c>
      <c r="AF136" s="5">
        <f t="shared" si="133"/>
        <v>1.4259534344097569E-2</v>
      </c>
      <c r="AG136" s="5">
        <f t="shared" si="134"/>
        <v>3.8792953501973404E-3</v>
      </c>
      <c r="AH136" s="5">
        <f t="shared" si="135"/>
        <v>1.027918122053936E-3</v>
      </c>
      <c r="AI136" s="5">
        <f t="shared" si="136"/>
        <v>2.1312632941569414E-3</v>
      </c>
      <c r="AJ136" s="5">
        <f t="shared" si="137"/>
        <v>2.2094577046392213E-3</v>
      </c>
      <c r="AK136" s="5">
        <f t="shared" si="138"/>
        <v>1.5270140052532112E-3</v>
      </c>
      <c r="AL136" s="5">
        <f t="shared" si="139"/>
        <v>5.3575834290136617E-5</v>
      </c>
      <c r="AM136" s="5">
        <f t="shared" si="140"/>
        <v>1.7754416485244208E-2</v>
      </c>
      <c r="AN136" s="5">
        <f t="shared" si="141"/>
        <v>1.4490226045533676E-2</v>
      </c>
      <c r="AO136" s="5">
        <f t="shared" si="142"/>
        <v>5.9130822751952139E-3</v>
      </c>
      <c r="AP136" s="5">
        <f t="shared" si="143"/>
        <v>1.6086494847564251E-3</v>
      </c>
      <c r="AQ136" s="5">
        <f t="shared" si="144"/>
        <v>3.282238912431266E-4</v>
      </c>
      <c r="AR136" s="5">
        <f t="shared" si="145"/>
        <v>1.6778660067190757E-4</v>
      </c>
      <c r="AS136" s="5">
        <f t="shared" si="146"/>
        <v>3.4788512391324629E-4</v>
      </c>
      <c r="AT136" s="5">
        <f t="shared" si="147"/>
        <v>3.6064876144903548E-4</v>
      </c>
      <c r="AU136" s="5">
        <f t="shared" si="148"/>
        <v>2.4925379135050109E-4</v>
      </c>
      <c r="AV136" s="5">
        <f t="shared" si="149"/>
        <v>1.2919936059043957E-4</v>
      </c>
      <c r="AW136" s="5">
        <f t="shared" si="150"/>
        <v>2.5183366250051702E-6</v>
      </c>
      <c r="AX136" s="5">
        <f t="shared" si="151"/>
        <v>6.1352707886511383E-3</v>
      </c>
      <c r="AY136" s="5">
        <f t="shared" si="152"/>
        <v>5.007287096819045E-3</v>
      </c>
      <c r="AZ136" s="5">
        <f t="shared" si="153"/>
        <v>2.0433429047948238E-3</v>
      </c>
      <c r="BA136" s="5">
        <f t="shared" si="154"/>
        <v>5.5588986555584038E-4</v>
      </c>
      <c r="BB136" s="5">
        <f t="shared" si="155"/>
        <v>1.1342205775982528E-4</v>
      </c>
      <c r="BC136" s="5">
        <f t="shared" si="156"/>
        <v>1.851383014311258E-5</v>
      </c>
      <c r="BD136" s="5">
        <f t="shared" si="157"/>
        <v>2.2823107827548812E-5</v>
      </c>
      <c r="BE136" s="5">
        <f t="shared" si="158"/>
        <v>4.732094018757697E-5</v>
      </c>
      <c r="BF136" s="5">
        <f t="shared" si="159"/>
        <v>4.905710907463065E-5</v>
      </c>
      <c r="BG136" s="5">
        <f t="shared" si="160"/>
        <v>3.3904651108235388E-5</v>
      </c>
      <c r="BH136" s="5">
        <f t="shared" si="161"/>
        <v>1.7574293335687488E-5</v>
      </c>
      <c r="BI136" s="5">
        <f t="shared" si="162"/>
        <v>7.287632254650012E-6</v>
      </c>
      <c r="BJ136" s="8">
        <f t="shared" si="163"/>
        <v>0.65973090238104026</v>
      </c>
      <c r="BK136" s="8">
        <f t="shared" si="164"/>
        <v>0.20283289040485811</v>
      </c>
      <c r="BL136" s="8">
        <f t="shared" si="165"/>
        <v>0.13189637739441598</v>
      </c>
      <c r="BM136" s="8">
        <f t="shared" si="166"/>
        <v>0.54610281160831631</v>
      </c>
      <c r="BN136" s="8">
        <f t="shared" si="167"/>
        <v>0.44839049229705885</v>
      </c>
    </row>
    <row r="137" spans="1:66" x14ac:dyDescent="0.25">
      <c r="A137" t="s">
        <v>40</v>
      </c>
      <c r="B137" t="s">
        <v>234</v>
      </c>
      <c r="C137" t="s">
        <v>317</v>
      </c>
      <c r="D137" t="s">
        <v>494</v>
      </c>
      <c r="E137">
        <f>VLOOKUP(A137,home!$A$2:$E$405,3,FALSE)</f>
        <v>1.4692307689999999</v>
      </c>
      <c r="F137">
        <f>VLOOKUP(B137,home!$B$2:$E$405,3,FALSE)</f>
        <v>0.89</v>
      </c>
      <c r="G137">
        <f>VLOOKUP(C137,away!$B$2:$E$405,4,FALSE)</f>
        <v>0.94</v>
      </c>
      <c r="H137">
        <f>VLOOKUP(A137,away!$A$2:$E$405,3,FALSE)</f>
        <v>1.180769231</v>
      </c>
      <c r="I137">
        <f>VLOOKUP(C137,away!$B$2:$E$405,3,FALSE)</f>
        <v>1.26</v>
      </c>
      <c r="J137">
        <f>VLOOKUP(B137,home!$B$2:$E$405,4,FALSE)</f>
        <v>1.3</v>
      </c>
      <c r="K137" s="3">
        <f t="shared" si="112"/>
        <v>1.2291584613453999</v>
      </c>
      <c r="L137" s="3">
        <f t="shared" si="113"/>
        <v>1.934100000378</v>
      </c>
      <c r="M137" s="5">
        <f t="shared" si="114"/>
        <v>4.2287723411876574E-2</v>
      </c>
      <c r="N137" s="5">
        <f t="shared" si="115"/>
        <v>5.1978313042742051E-2</v>
      </c>
      <c r="O137" s="5">
        <f t="shared" si="116"/>
        <v>8.1788685866895222E-2</v>
      </c>
      <c r="P137" s="5">
        <f t="shared" si="117"/>
        <v>0.10053125527561518</v>
      </c>
      <c r="Q137" s="5">
        <f t="shared" si="118"/>
        <v>3.194479164147318E-2</v>
      </c>
      <c r="R137" s="5">
        <f t="shared" si="119"/>
        <v>7.9093748683039103E-2</v>
      </c>
      <c r="S137" s="5">
        <f t="shared" si="120"/>
        <v>5.9748624848248964E-2</v>
      </c>
      <c r="T137" s="5">
        <f t="shared" si="121"/>
        <v>6.1784421525848392E-2</v>
      </c>
      <c r="U137" s="5">
        <f t="shared" si="122"/>
        <v>9.7218750433284096E-2</v>
      </c>
      <c r="V137" s="5">
        <f t="shared" si="123"/>
        <v>1.5782369424291006E-2</v>
      </c>
      <c r="W137" s="5">
        <f t="shared" si="124"/>
        <v>1.3088403647344189E-2</v>
      </c>
      <c r="X137" s="5">
        <f t="shared" si="125"/>
        <v>2.5314281499275806E-2</v>
      </c>
      <c r="Y137" s="5">
        <f t="shared" si="126"/>
        <v>2.4480175928659077E-2</v>
      </c>
      <c r="Z137" s="5">
        <f t="shared" si="127"/>
        <v>5.0991739785921114E-2</v>
      </c>
      <c r="AA137" s="5">
        <f t="shared" si="128"/>
        <v>6.2676928416587813E-2</v>
      </c>
      <c r="AB137" s="5">
        <f t="shared" si="129"/>
        <v>3.8519938447194424E-2</v>
      </c>
      <c r="AC137" s="5">
        <f t="shared" si="130"/>
        <v>2.3449793483707893E-3</v>
      </c>
      <c r="AD137" s="5">
        <f t="shared" si="131"/>
        <v>4.0219305221592758E-3</v>
      </c>
      <c r="AE137" s="5">
        <f t="shared" si="132"/>
        <v>7.7788158244285434E-3</v>
      </c>
      <c r="AF137" s="5">
        <f t="shared" si="133"/>
        <v>7.5225038444838212E-3</v>
      </c>
      <c r="AG137" s="5">
        <f t="shared" si="134"/>
        <v>4.8497582294865539E-3</v>
      </c>
      <c r="AH137" s="5">
        <f t="shared" si="135"/>
        <v>2.4655780984806235E-2</v>
      </c>
      <c r="AI137" s="5">
        <f t="shared" si="136"/>
        <v>3.0305861818553603E-2</v>
      </c>
      <c r="AJ137" s="5">
        <f t="shared" si="137"/>
        <v>1.8625353241319826E-2</v>
      </c>
      <c r="AK137" s="5">
        <f t="shared" si="138"/>
        <v>7.6311701773717454E-3</v>
      </c>
      <c r="AL137" s="5">
        <f t="shared" si="139"/>
        <v>2.229902188784186E-4</v>
      </c>
      <c r="AM137" s="5">
        <f t="shared" si="140"/>
        <v>9.8871798645107909E-4</v>
      </c>
      <c r="AN137" s="5">
        <f t="shared" si="141"/>
        <v>1.9122794579687671E-3</v>
      </c>
      <c r="AO137" s="5">
        <f t="shared" si="142"/>
        <v>1.8492698501901177E-3</v>
      </c>
      <c r="AP137" s="5">
        <f t="shared" si="143"/>
        <v>1.1922242726505766E-3</v>
      </c>
      <c r="AQ137" s="5">
        <f t="shared" si="144"/>
        <v>5.7647024154603549E-4</v>
      </c>
      <c r="AR137" s="5">
        <f t="shared" si="145"/>
        <v>9.5373492024067256E-3</v>
      </c>
      <c r="AS137" s="5">
        <f t="shared" si="146"/>
        <v>1.1722913470944028E-2</v>
      </c>
      <c r="AT137" s="5">
        <f t="shared" si="147"/>
        <v>7.2046591422154117E-3</v>
      </c>
      <c r="AU137" s="5">
        <f t="shared" si="148"/>
        <v>2.9518892485878548E-3</v>
      </c>
      <c r="AV137" s="5">
        <f t="shared" si="149"/>
        <v>9.070849117140691E-4</v>
      </c>
      <c r="AW137" s="5">
        <f t="shared" si="150"/>
        <v>1.4725502140346951E-5</v>
      </c>
      <c r="AX137" s="5">
        <f t="shared" si="151"/>
        <v>2.0254851315512146E-4</v>
      </c>
      <c r="AY137" s="5">
        <f t="shared" si="152"/>
        <v>3.917490793698837E-4</v>
      </c>
      <c r="AZ137" s="5">
        <f t="shared" si="153"/>
        <v>3.7884094727868672E-4</v>
      </c>
      <c r="BA137" s="5">
        <f t="shared" si="154"/>
        <v>2.4423875875830323E-4</v>
      </c>
      <c r="BB137" s="5">
        <f t="shared" si="155"/>
        <v>1.1809554585168919E-4</v>
      </c>
      <c r="BC137" s="5">
        <f t="shared" si="156"/>
        <v>4.5681719055278433E-5</v>
      </c>
      <c r="BD137" s="5">
        <f t="shared" si="157"/>
        <v>3.0743645159966608E-3</v>
      </c>
      <c r="BE137" s="5">
        <f t="shared" si="158"/>
        <v>3.7788811580973507E-3</v>
      </c>
      <c r="BF137" s="5">
        <f t="shared" si="159"/>
        <v>2.3224218749470314E-3</v>
      </c>
      <c r="BG137" s="5">
        <f t="shared" si="160"/>
        <v>9.5154149946826403E-4</v>
      </c>
      <c r="BH137" s="5">
        <f t="shared" si="161"/>
        <v>2.9239882134817651E-4</v>
      </c>
      <c r="BI137" s="5">
        <f t="shared" si="162"/>
        <v>7.1880897069506619E-5</v>
      </c>
      <c r="BJ137" s="8">
        <f t="shared" si="163"/>
        <v>0.24066351207817649</v>
      </c>
      <c r="BK137" s="8">
        <f t="shared" si="164"/>
        <v>0.22130969160665087</v>
      </c>
      <c r="BL137" s="8">
        <f t="shared" si="165"/>
        <v>0.48333160281184712</v>
      </c>
      <c r="BM137" s="8">
        <f t="shared" si="166"/>
        <v>0.60829500478372456</v>
      </c>
      <c r="BN137" s="8">
        <f t="shared" si="167"/>
        <v>0.38762451792164127</v>
      </c>
    </row>
    <row r="138" spans="1:66" x14ac:dyDescent="0.25">
      <c r="A138" t="s">
        <v>40</v>
      </c>
      <c r="B138" t="s">
        <v>332</v>
      </c>
      <c r="C138" t="s">
        <v>319</v>
      </c>
      <c r="D138" t="s">
        <v>494</v>
      </c>
      <c r="E138">
        <f>VLOOKUP(A138,home!$A$2:$E$405,3,FALSE)</f>
        <v>1.4692307689999999</v>
      </c>
      <c r="F138">
        <f>VLOOKUP(B138,home!$B$2:$E$405,3,FALSE)</f>
        <v>1.1000000000000001</v>
      </c>
      <c r="G138">
        <f>VLOOKUP(C138,away!$B$2:$E$405,4,FALSE)</f>
        <v>1.26</v>
      </c>
      <c r="H138">
        <f>VLOOKUP(A138,away!$A$2:$E$405,3,FALSE)</f>
        <v>1.180769231</v>
      </c>
      <c r="I138">
        <f>VLOOKUP(C138,away!$B$2:$E$405,3,FALSE)</f>
        <v>0.57999999999999996</v>
      </c>
      <c r="J138">
        <f>VLOOKUP(B138,home!$B$2:$E$405,4,FALSE)</f>
        <v>1.04</v>
      </c>
      <c r="K138" s="3">
        <f t="shared" si="112"/>
        <v>2.0363538458339998</v>
      </c>
      <c r="L138" s="3">
        <f t="shared" si="113"/>
        <v>0.71224000013919997</v>
      </c>
      <c r="M138" s="5">
        <f t="shared" si="114"/>
        <v>6.4017816857095913E-2</v>
      </c>
      <c r="N138" s="5">
        <f t="shared" si="115"/>
        <v>0.13036292755884393</v>
      </c>
      <c r="O138" s="5">
        <f t="shared" si="116"/>
        <v>4.5596049887209271E-2</v>
      </c>
      <c r="P138" s="5">
        <f t="shared" si="117"/>
        <v>9.2849691542657514E-2</v>
      </c>
      <c r="Q138" s="5">
        <f t="shared" si="118"/>
        <v>0.13273252444431549</v>
      </c>
      <c r="R138" s="5">
        <f t="shared" si="119"/>
        <v>1.6237665289006446E-2</v>
      </c>
      <c r="S138" s="5">
        <f t="shared" si="120"/>
        <v>3.3666663605582889E-2</v>
      </c>
      <c r="T138" s="5">
        <f t="shared" si="121"/>
        <v>9.4537413228695646E-2</v>
      </c>
      <c r="U138" s="5">
        <f t="shared" si="122"/>
        <v>3.3065632158633521E-2</v>
      </c>
      <c r="V138" s="5">
        <f t="shared" si="123"/>
        <v>5.4254676180863111E-3</v>
      </c>
      <c r="W138" s="5">
        <f t="shared" si="124"/>
        <v>9.0096795539812397E-2</v>
      </c>
      <c r="X138" s="5">
        <f t="shared" si="125"/>
        <v>6.4170541667817452E-2</v>
      </c>
      <c r="Y138" s="5">
        <f t="shared" si="126"/>
        <v>2.2852413303209414E-2</v>
      </c>
      <c r="Z138" s="5">
        <f t="shared" si="127"/>
        <v>3.8550382425674122E-3</v>
      </c>
      <c r="AA138" s="5">
        <f t="shared" si="128"/>
        <v>7.8502219510892934E-3</v>
      </c>
      <c r="AB138" s="5">
        <f t="shared" si="129"/>
        <v>7.9929148303755863E-3</v>
      </c>
      <c r="AC138" s="5">
        <f t="shared" si="130"/>
        <v>4.9180936997829828E-4</v>
      </c>
      <c r="AD138" s="5">
        <f t="shared" si="131"/>
        <v>4.586723902370414E-2</v>
      </c>
      <c r="AE138" s="5">
        <f t="shared" si="132"/>
        <v>3.2668482328627756E-2</v>
      </c>
      <c r="AF138" s="5">
        <f t="shared" si="133"/>
        <v>1.1633899929144641E-2</v>
      </c>
      <c r="AG138" s="5">
        <f t="shared" si="134"/>
        <v>2.762042962384473E-3</v>
      </c>
      <c r="AH138" s="5">
        <f t="shared" si="135"/>
        <v>6.8642810960570862E-4</v>
      </c>
      <c r="AI138" s="5">
        <f t="shared" si="136"/>
        <v>1.397810520884147E-3</v>
      </c>
      <c r="AJ138" s="5">
        <f t="shared" si="137"/>
        <v>1.4232184149748301E-3</v>
      </c>
      <c r="AK138" s="5">
        <f t="shared" si="138"/>
        <v>9.660587642652546E-4</v>
      </c>
      <c r="AL138" s="5">
        <f t="shared" si="139"/>
        <v>2.8532274633612222E-5</v>
      </c>
      <c r="AM138" s="5">
        <f t="shared" si="140"/>
        <v>1.8680385716741459E-2</v>
      </c>
      <c r="AN138" s="5">
        <f t="shared" si="141"/>
        <v>1.3304917925492247E-2</v>
      </c>
      <c r="AO138" s="5">
        <f t="shared" si="142"/>
        <v>4.7381473725523196E-3</v>
      </c>
      <c r="AP138" s="5">
        <f t="shared" si="143"/>
        <v>1.1248993617620716E-3</v>
      </c>
      <c r="AQ138" s="5">
        <f t="shared" si="144"/>
        <v>2.0029958039450093E-4</v>
      </c>
      <c r="AR138" s="5">
        <f t="shared" si="145"/>
        <v>9.7780311376224178E-5</v>
      </c>
      <c r="AS138" s="5">
        <f t="shared" si="146"/>
        <v>1.9911531311782012E-4</v>
      </c>
      <c r="AT138" s="5">
        <f t="shared" si="147"/>
        <v>2.0273461681595708E-4</v>
      </c>
      <c r="AU138" s="5">
        <f t="shared" si="148"/>
        <v>1.3761313887895212E-4</v>
      </c>
      <c r="AV138" s="5">
        <f t="shared" si="149"/>
        <v>7.0057261148360637E-5</v>
      </c>
      <c r="AW138" s="5">
        <f t="shared" si="150"/>
        <v>1.1495119765100358E-6</v>
      </c>
      <c r="AX138" s="5">
        <f t="shared" si="151"/>
        <v>6.3399792159914902E-3</v>
      </c>
      <c r="AY138" s="5">
        <f t="shared" si="152"/>
        <v>4.515586797680304E-3</v>
      </c>
      <c r="AZ138" s="5">
        <f t="shared" si="153"/>
        <v>1.6080907707041944E-3</v>
      </c>
      <c r="BA138" s="5">
        <f t="shared" si="154"/>
        <v>3.8178219025006727E-4</v>
      </c>
      <c r="BB138" s="5">
        <f t="shared" si="155"/>
        <v>6.7980136809212989E-5</v>
      </c>
      <c r="BC138" s="5">
        <f t="shared" si="156"/>
        <v>9.6836345300913428E-6</v>
      </c>
      <c r="BD138" s="5">
        <f t="shared" si="157"/>
        <v>1.1607174831368813E-5</v>
      </c>
      <c r="BE138" s="5">
        <f t="shared" si="158"/>
        <v>2.363631510712549E-5</v>
      </c>
      <c r="BF138" s="5">
        <f t="shared" si="159"/>
        <v>2.4065950584869636E-5</v>
      </c>
      <c r="BG138" s="5">
        <f t="shared" si="160"/>
        <v>1.6335597009050088E-5</v>
      </c>
      <c r="BH138" s="5">
        <f t="shared" si="161"/>
        <v>8.3162639483433859E-6</v>
      </c>
      <c r="BI138" s="5">
        <f t="shared" si="162"/>
        <v>3.3869712148359414E-6</v>
      </c>
      <c r="BJ138" s="8">
        <f t="shared" si="163"/>
        <v>0.67865603268946328</v>
      </c>
      <c r="BK138" s="8">
        <f t="shared" si="164"/>
        <v>0.20099556806571489</v>
      </c>
      <c r="BL138" s="8">
        <f t="shared" si="165"/>
        <v>0.11601064884007697</v>
      </c>
      <c r="BM138" s="8">
        <f t="shared" si="166"/>
        <v>0.51320617497299048</v>
      </c>
      <c r="BN138" s="8">
        <f t="shared" si="167"/>
        <v>0.48179667557912859</v>
      </c>
    </row>
    <row r="139" spans="1:66" x14ac:dyDescent="0.25">
      <c r="A139" t="s">
        <v>10</v>
      </c>
      <c r="B139" t="s">
        <v>245</v>
      </c>
      <c r="C139" t="s">
        <v>243</v>
      </c>
      <c r="D139" t="s">
        <v>495</v>
      </c>
      <c r="E139">
        <f>VLOOKUP(A139,home!$A$2:$E$405,3,FALSE)</f>
        <v>1.498007968</v>
      </c>
      <c r="F139">
        <f>VLOOKUP(B139,home!$B$2:$E$405,3,FALSE)</f>
        <v>1.29</v>
      </c>
      <c r="G139">
        <f>VLOOKUP(C139,away!$B$2:$E$405,4,FALSE)</f>
        <v>0.86</v>
      </c>
      <c r="H139">
        <f>VLOOKUP(A139,away!$A$2:$E$405,3,FALSE)</f>
        <v>1.398406375</v>
      </c>
      <c r="I139">
        <f>VLOOKUP(C139,away!$B$2:$E$405,3,FALSE)</f>
        <v>0.95</v>
      </c>
      <c r="J139">
        <f>VLOOKUP(B139,home!$B$2:$E$405,4,FALSE)</f>
        <v>0.56000000000000005</v>
      </c>
      <c r="K139" s="3">
        <f t="shared" si="112"/>
        <v>1.6618900396992</v>
      </c>
      <c r="L139" s="3">
        <f t="shared" si="113"/>
        <v>0.74395219150000003</v>
      </c>
      <c r="M139" s="5">
        <f t="shared" si="114"/>
        <v>9.0189503199252119E-2</v>
      </c>
      <c r="N139" s="5">
        <f t="shared" si="115"/>
        <v>0.14988503705225623</v>
      </c>
      <c r="O139" s="5">
        <f t="shared" si="116"/>
        <v>6.7096678555379874E-2</v>
      </c>
      <c r="P139" s="5">
        <f t="shared" si="117"/>
        <v>0.11150730178808471</v>
      </c>
      <c r="Q139" s="5">
        <f t="shared" si="118"/>
        <v>0.1245462250885451</v>
      </c>
      <c r="R139" s="5">
        <f t="shared" si="119"/>
        <v>2.4958360526822959E-2</v>
      </c>
      <c r="S139" s="5">
        <f t="shared" si="120"/>
        <v>3.4465979717698762E-2</v>
      </c>
      <c r="T139" s="5">
        <f t="shared" si="121"/>
        <v>9.2656437097675404E-2</v>
      </c>
      <c r="U139" s="5">
        <f t="shared" si="122"/>
        <v>4.147805076674875E-2</v>
      </c>
      <c r="V139" s="5">
        <f t="shared" si="123"/>
        <v>4.7347323203736106E-3</v>
      </c>
      <c r="W139" s="5">
        <f t="shared" si="124"/>
        <v>6.8994043652262582E-2</v>
      </c>
      <c r="X139" s="5">
        <f t="shared" si="125"/>
        <v>5.1328269975547416E-2</v>
      </c>
      <c r="Y139" s="5">
        <f t="shared" si="126"/>
        <v>1.9092889467106074E-2</v>
      </c>
      <c r="Z139" s="5">
        <f t="shared" si="127"/>
        <v>6.189275670059011E-3</v>
      </c>
      <c r="AA139" s="5">
        <f t="shared" si="128"/>
        <v>1.0285895589023663E-2</v>
      </c>
      <c r="AB139" s="5">
        <f t="shared" si="129"/>
        <v>8.5470137143921817E-3</v>
      </c>
      <c r="AC139" s="5">
        <f t="shared" si="130"/>
        <v>3.6586659686389984E-4</v>
      </c>
      <c r="AD139" s="5">
        <f t="shared" si="131"/>
        <v>2.8665128486066751E-2</v>
      </c>
      <c r="AE139" s="5">
        <f t="shared" si="132"/>
        <v>2.1325485156838436E-2</v>
      </c>
      <c r="AF139" s="5">
        <f t="shared" si="133"/>
        <v>7.9325707086153382E-3</v>
      </c>
      <c r="AG139" s="5">
        <f t="shared" si="134"/>
        <v>1.9671511209676962E-3</v>
      </c>
      <c r="AH139" s="5">
        <f t="shared" si="135"/>
        <v>1.1511312996345081E-3</v>
      </c>
      <c r="AI139" s="5">
        <f t="shared" si="136"/>
        <v>1.9130536412485842E-3</v>
      </c>
      <c r="AJ139" s="5">
        <f t="shared" si="137"/>
        <v>1.5896423959006548E-3</v>
      </c>
      <c r="AK139" s="5">
        <f t="shared" si="138"/>
        <v>8.8060362147695701E-4</v>
      </c>
      <c r="AL139" s="5">
        <f t="shared" si="139"/>
        <v>1.8093811622646004E-5</v>
      </c>
      <c r="AM139" s="5">
        <f t="shared" si="140"/>
        <v>9.5276583035384284E-3</v>
      </c>
      <c r="AN139" s="5">
        <f t="shared" si="141"/>
        <v>7.088122274780586E-3</v>
      </c>
      <c r="AO139" s="5">
        <f t="shared" si="142"/>
        <v>2.6366120499714913E-3</v>
      </c>
      <c r="AP139" s="5">
        <f t="shared" si="143"/>
        <v>6.5383777090386613E-4</v>
      </c>
      <c r="AQ139" s="5">
        <f t="shared" si="144"/>
        <v>1.2160601063735154E-4</v>
      </c>
      <c r="AR139" s="5">
        <f t="shared" si="145"/>
        <v>1.7127733061346714E-4</v>
      </c>
      <c r="AS139" s="5">
        <f t="shared" si="146"/>
        <v>2.8464408977278791E-4</v>
      </c>
      <c r="AT139" s="5">
        <f t="shared" si="147"/>
        <v>2.3652358882632059E-4</v>
      </c>
      <c r="AU139" s="5">
        <f t="shared" si="148"/>
        <v>1.3102539880812376E-4</v>
      </c>
      <c r="AV139" s="5">
        <f t="shared" si="149"/>
        <v>5.443745130670908E-5</v>
      </c>
      <c r="AW139" s="5">
        <f t="shared" si="150"/>
        <v>6.2140518991616902E-7</v>
      </c>
      <c r="AX139" s="5">
        <f t="shared" si="151"/>
        <v>2.6389867393846497E-3</v>
      </c>
      <c r="AY139" s="5">
        <f t="shared" si="152"/>
        <v>1.9632799681046495E-3</v>
      </c>
      <c r="AZ139" s="5">
        <f t="shared" si="153"/>
        <v>7.3029321739975209E-4</v>
      </c>
      <c r="BA139" s="5">
        <f t="shared" si="154"/>
        <v>1.8110107984071051E-4</v>
      </c>
      <c r="BB139" s="5">
        <f t="shared" si="155"/>
        <v>3.3682636307628265E-5</v>
      </c>
      <c r="BC139" s="5">
        <f t="shared" si="156"/>
        <v>5.0116542193115038E-6</v>
      </c>
      <c r="BD139" s="5">
        <f t="shared" si="157"/>
        <v>2.1237024244026478E-5</v>
      </c>
      <c r="BE139" s="5">
        <f t="shared" si="158"/>
        <v>3.5293599063998036E-5</v>
      </c>
      <c r="BF139" s="5">
        <f t="shared" si="159"/>
        <v>2.9327040374797675E-5</v>
      </c>
      <c r="BG139" s="5">
        <f t="shared" si="160"/>
        <v>1.6246105430910852E-5</v>
      </c>
      <c r="BH139" s="5">
        <f t="shared" si="161"/>
        <v>6.7498101998834566E-6</v>
      </c>
      <c r="BI139" s="5">
        <f t="shared" si="162"/>
        <v>2.2434884682092767E-6</v>
      </c>
      <c r="BJ139" s="8">
        <f t="shared" si="163"/>
        <v>0.59197342951096932</v>
      </c>
      <c r="BK139" s="8">
        <f t="shared" si="164"/>
        <v>0.24324475740200041</v>
      </c>
      <c r="BL139" s="8">
        <f t="shared" si="165"/>
        <v>0.15888943503773734</v>
      </c>
      <c r="BM139" s="8">
        <f t="shared" si="166"/>
        <v>0.4301511328475105</v>
      </c>
      <c r="BN139" s="8">
        <f t="shared" si="167"/>
        <v>0.56818310621034107</v>
      </c>
    </row>
    <row r="140" spans="1:66" x14ac:dyDescent="0.25">
      <c r="A140" t="s">
        <v>10</v>
      </c>
      <c r="B140" t="s">
        <v>48</v>
      </c>
      <c r="C140" t="s">
        <v>43</v>
      </c>
      <c r="D140" t="s">
        <v>495</v>
      </c>
      <c r="E140">
        <f>VLOOKUP(A140,home!$A$2:$E$405,3,FALSE)</f>
        <v>1.498007968</v>
      </c>
      <c r="F140">
        <f>VLOOKUP(B140,home!$B$2:$E$405,3,FALSE)</f>
        <v>0.85</v>
      </c>
      <c r="G140">
        <f>VLOOKUP(C140,away!$B$2:$E$405,4,FALSE)</f>
        <v>0.86</v>
      </c>
      <c r="H140">
        <f>VLOOKUP(A140,away!$A$2:$E$405,3,FALSE)</f>
        <v>1.398406375</v>
      </c>
      <c r="I140">
        <f>VLOOKUP(C140,away!$B$2:$E$405,3,FALSE)</f>
        <v>0.62</v>
      </c>
      <c r="J140">
        <f>VLOOKUP(B140,home!$B$2:$E$405,4,FALSE)</f>
        <v>1.43</v>
      </c>
      <c r="K140" s="3">
        <f t="shared" ref="K140:K150" si="168">E140*F140*G140</f>
        <v>1.0950438246080001</v>
      </c>
      <c r="L140" s="3">
        <f t="shared" ref="L140:L150" si="169">H140*I140*J140</f>
        <v>1.2398270920749999</v>
      </c>
      <c r="M140" s="5">
        <f t="shared" si="114"/>
        <v>9.6822979951252275E-2</v>
      </c>
      <c r="N140" s="5">
        <f t="shared" si="115"/>
        <v>0.10602540627576301</v>
      </c>
      <c r="O140" s="5">
        <f t="shared" si="116"/>
        <v>0.12004375367899711</v>
      </c>
      <c r="P140" s="5">
        <f t="shared" si="117"/>
        <v>0.13145317114894969</v>
      </c>
      <c r="Q140" s="5">
        <f t="shared" si="118"/>
        <v>5.8051233196914284E-2</v>
      </c>
      <c r="R140" s="5">
        <f t="shared" si="119"/>
        <v>7.4416749022799281E-2</v>
      </c>
      <c r="S140" s="5">
        <f t="shared" si="120"/>
        <v>4.4617342426908964E-2</v>
      </c>
      <c r="T140" s="5">
        <f t="shared" si="121"/>
        <v>7.1973491645897933E-2</v>
      </c>
      <c r="U140" s="5">
        <f t="shared" si="122"/>
        <v>8.1489601464819775E-2</v>
      </c>
      <c r="V140" s="5">
        <f t="shared" si="123"/>
        <v>6.7306004710964637E-3</v>
      </c>
      <c r="W140" s="5">
        <f t="shared" si="124"/>
        <v>2.1189548141053307E-2</v>
      </c>
      <c r="X140" s="5">
        <f t="shared" si="125"/>
        <v>2.6271375854105338E-2</v>
      </c>
      <c r="Y140" s="5">
        <f t="shared" si="126"/>
        <v>1.6285981765002393E-2</v>
      </c>
      <c r="Z140" s="5">
        <f t="shared" si="127"/>
        <v>3.0754633847537436E-2</v>
      </c>
      <c r="AA140" s="5">
        <f t="shared" si="128"/>
        <v>3.3677671872826054E-2</v>
      </c>
      <c r="AB140" s="5">
        <f t="shared" si="129"/>
        <v>1.8439263305756352E-2</v>
      </c>
      <c r="AC140" s="5">
        <f t="shared" si="130"/>
        <v>5.7111879335598878E-4</v>
      </c>
      <c r="AD140" s="5">
        <f t="shared" si="131"/>
        <v>5.800870959523587E-3</v>
      </c>
      <c r="AE140" s="5">
        <f t="shared" si="132"/>
        <v>7.1920769732484431E-3</v>
      </c>
      <c r="AF140" s="5">
        <f t="shared" si="133"/>
        <v>4.4584659398610917E-3</v>
      </c>
      <c r="AG140" s="5">
        <f t="shared" si="134"/>
        <v>1.8425756204444694E-3</v>
      </c>
      <c r="AH140" s="5">
        <f t="shared" si="135"/>
        <v>9.5326070627559257E-3</v>
      </c>
      <c r="AI140" s="5">
        <f t="shared" si="136"/>
        <v>1.0438622496485485E-2</v>
      </c>
      <c r="AJ140" s="5">
        <f t="shared" si="137"/>
        <v>5.7153745510952862E-3</v>
      </c>
      <c r="AK140" s="5">
        <f t="shared" si="138"/>
        <v>2.0861952024995379E-3</v>
      </c>
      <c r="AL140" s="5">
        <f t="shared" si="139"/>
        <v>3.1015519880592338E-5</v>
      </c>
      <c r="AM140" s="5">
        <f t="shared" si="140"/>
        <v>1.270441584314838E-3</v>
      </c>
      <c r="AN140" s="5">
        <f t="shared" si="141"/>
        <v>1.5751278951322213E-3</v>
      </c>
      <c r="AO140" s="5">
        <f t="shared" si="142"/>
        <v>9.7644311893399862E-4</v>
      </c>
      <c r="AP140" s="5">
        <f t="shared" si="143"/>
        <v>4.035402109081942E-4</v>
      </c>
      <c r="AQ140" s="5">
        <f t="shared" si="144"/>
        <v>1.2508002155640964E-4</v>
      </c>
      <c r="AR140" s="5">
        <f t="shared" si="145"/>
        <v>2.3637568989020572E-3</v>
      </c>
      <c r="AS140" s="5">
        <f t="shared" si="146"/>
        <v>2.588417395017255E-3</v>
      </c>
      <c r="AT140" s="5">
        <f t="shared" si="147"/>
        <v>1.4172152419607855E-3</v>
      </c>
      <c r="AU140" s="5">
        <f t="shared" si="148"/>
        <v>5.173042662831636E-4</v>
      </c>
      <c r="AV140" s="5">
        <f t="shared" si="149"/>
        <v>1.4161771055918768E-4</v>
      </c>
      <c r="AW140" s="5">
        <f t="shared" si="150"/>
        <v>1.1696857172835341E-6</v>
      </c>
      <c r="AX140" s="5">
        <f t="shared" si="151"/>
        <v>2.3186486857152783E-4</v>
      </c>
      <c r="AY140" s="5">
        <f t="shared" si="152"/>
        <v>2.8747234575538931E-4</v>
      </c>
      <c r="AZ140" s="5">
        <f t="shared" si="153"/>
        <v>1.7820800124494163E-4</v>
      </c>
      <c r="BA140" s="5">
        <f t="shared" si="154"/>
        <v>7.3649035989337987E-5</v>
      </c>
      <c r="BB140" s="5">
        <f t="shared" si="155"/>
        <v>2.2828017531196979E-5</v>
      </c>
      <c r="BC140" s="5">
        <f t="shared" si="156"/>
        <v>5.6605589187082143E-6</v>
      </c>
      <c r="BD140" s="5">
        <f t="shared" si="157"/>
        <v>4.884416403896591E-4</v>
      </c>
      <c r="BE140" s="5">
        <f t="shared" si="158"/>
        <v>5.3486500199009779E-4</v>
      </c>
      <c r="BF140" s="5">
        <f t="shared" si="159"/>
        <v>2.9285030871410109E-4</v>
      </c>
      <c r="BG140" s="5">
        <f t="shared" si="160"/>
        <v>1.068946406973076E-4</v>
      </c>
      <c r="BH140" s="5">
        <f t="shared" si="161"/>
        <v>2.9263579044819422E-5</v>
      </c>
      <c r="BI140" s="5">
        <f t="shared" si="162"/>
        <v>6.4089803037915186E-6</v>
      </c>
      <c r="BJ140" s="8">
        <f t="shared" si="163"/>
        <v>0.32424134203067062</v>
      </c>
      <c r="BK140" s="8">
        <f t="shared" si="164"/>
        <v>0.28051370065719938</v>
      </c>
      <c r="BL140" s="8">
        <f t="shared" si="165"/>
        <v>0.36432687432189698</v>
      </c>
      <c r="BM140" s="8">
        <f t="shared" si="166"/>
        <v>0.41273695492259072</v>
      </c>
      <c r="BN140" s="8">
        <f t="shared" si="167"/>
        <v>0.58681329327467568</v>
      </c>
    </row>
    <row r="141" spans="1:66" x14ac:dyDescent="0.25">
      <c r="A141" t="s">
        <v>10</v>
      </c>
      <c r="B141" t="s">
        <v>12</v>
      </c>
      <c r="C141" t="s">
        <v>240</v>
      </c>
      <c r="D141" t="s">
        <v>495</v>
      </c>
      <c r="E141">
        <f>VLOOKUP(A141,home!$A$2:$E$405,3,FALSE)</f>
        <v>1.498007968</v>
      </c>
      <c r="F141">
        <f>VLOOKUP(B141,home!$B$2:$E$405,3,FALSE)</f>
        <v>0.86</v>
      </c>
      <c r="G141">
        <f>VLOOKUP(C141,away!$B$2:$E$405,4,FALSE)</f>
        <v>0.76</v>
      </c>
      <c r="H141">
        <f>VLOOKUP(A141,away!$A$2:$E$405,3,FALSE)</f>
        <v>1.398406375</v>
      </c>
      <c r="I141">
        <f>VLOOKUP(C141,away!$B$2:$E$405,3,FALSE)</f>
        <v>0.8</v>
      </c>
      <c r="J141">
        <f>VLOOKUP(B141,home!$B$2:$E$405,4,FALSE)</f>
        <v>0.41</v>
      </c>
      <c r="K141" s="3">
        <f t="shared" si="168"/>
        <v>0.97909800788479995</v>
      </c>
      <c r="L141" s="3">
        <f t="shared" si="169"/>
        <v>0.45867729099999999</v>
      </c>
      <c r="M141" s="5">
        <f t="shared" si="114"/>
        <v>0.23745543887880768</v>
      </c>
      <c r="N141" s="5">
        <f t="shared" si="115"/>
        <v>0.23249214716765146</v>
      </c>
      <c r="O141" s="5">
        <f t="shared" si="116"/>
        <v>0.10891541743814757</v>
      </c>
      <c r="P141" s="5">
        <f t="shared" si="117"/>
        <v>0.10663886824163168</v>
      </c>
      <c r="Q141" s="5">
        <f t="shared" si="118"/>
        <v>0.11381629907035364</v>
      </c>
      <c r="R141" s="5">
        <f t="shared" si="119"/>
        <v>2.4978514309331845E-2</v>
      </c>
      <c r="S141" s="5">
        <f t="shared" si="120"/>
        <v>1.1972612917975779E-2</v>
      </c>
      <c r="T141" s="5">
        <f t="shared" si="121"/>
        <v>5.2204951729235623E-2</v>
      </c>
      <c r="U141" s="5">
        <f t="shared" si="122"/>
        <v>2.4456413600188773E-2</v>
      </c>
      <c r="V141" s="5">
        <f t="shared" si="123"/>
        <v>5.9742011081062997E-4</v>
      </c>
      <c r="W141" s="5">
        <f t="shared" si="124"/>
        <v>3.7145770561534619E-2</v>
      </c>
      <c r="X141" s="5">
        <f t="shared" si="125"/>
        <v>1.7037921413272247E-2</v>
      </c>
      <c r="Y141" s="5">
        <f t="shared" si="126"/>
        <v>3.9074538190553027E-3</v>
      </c>
      <c r="Z141" s="5">
        <f t="shared" si="127"/>
        <v>3.8190257588696878E-3</v>
      </c>
      <c r="AA141" s="5">
        <f t="shared" si="128"/>
        <v>3.7392005125700474E-3</v>
      </c>
      <c r="AB141" s="5">
        <f t="shared" si="129"/>
        <v>1.830521886469578E-3</v>
      </c>
      <c r="AC141" s="5">
        <f t="shared" si="130"/>
        <v>1.6768463164722225E-5</v>
      </c>
      <c r="AD141" s="5">
        <f t="shared" si="131"/>
        <v>9.0923374895360964E-3</v>
      </c>
      <c r="AE141" s="5">
        <f t="shared" si="132"/>
        <v>4.1704487285581576E-3</v>
      </c>
      <c r="AF141" s="5">
        <f t="shared" si="133"/>
        <v>9.564450625347249E-4</v>
      </c>
      <c r="AG141" s="5">
        <f t="shared" si="134"/>
        <v>1.4623321009125104E-4</v>
      </c>
      <c r="AH141" s="5">
        <f t="shared" si="135"/>
        <v>4.3792509733439199E-4</v>
      </c>
      <c r="AI141" s="5">
        <f t="shared" si="136"/>
        <v>4.2877159040286027E-4</v>
      </c>
      <c r="AJ141" s="5">
        <f t="shared" si="137"/>
        <v>2.0990470500051894E-4</v>
      </c>
      <c r="AK141" s="5">
        <f t="shared" si="138"/>
        <v>6.850575950388491E-5</v>
      </c>
      <c r="AL141" s="5">
        <f t="shared" si="139"/>
        <v>3.0122197958162827E-7</v>
      </c>
      <c r="AM141" s="5">
        <f t="shared" si="140"/>
        <v>1.7804579046042158E-3</v>
      </c>
      <c r="AN141" s="5">
        <f t="shared" si="141"/>
        <v>8.1665560842339804E-4</v>
      </c>
      <c r="AO141" s="5">
        <f t="shared" si="142"/>
        <v>1.8729069107580048E-4</v>
      </c>
      <c r="AP141" s="5">
        <f t="shared" si="143"/>
        <v>2.8635328937388676E-5</v>
      </c>
      <c r="AQ141" s="5">
        <f t="shared" si="144"/>
        <v>3.2835937759738373E-6</v>
      </c>
      <c r="AR141" s="5">
        <f t="shared" si="145"/>
        <v>4.0173259461250068E-5</v>
      </c>
      <c r="AS141" s="5">
        <f t="shared" si="146"/>
        <v>3.9333558308749131E-5</v>
      </c>
      <c r="AT141" s="5">
        <f t="shared" si="147"/>
        <v>1.9255704291558448E-5</v>
      </c>
      <c r="AU141" s="5">
        <f t="shared" si="148"/>
        <v>6.2844072374278899E-6</v>
      </c>
      <c r="AV141" s="5">
        <f t="shared" si="149"/>
        <v>1.5382626517256162E-6</v>
      </c>
      <c r="AW141" s="5">
        <f t="shared" si="150"/>
        <v>3.7576607055855344E-9</v>
      </c>
      <c r="AX141" s="5">
        <f t="shared" si="151"/>
        <v>2.9054046458678868E-4</v>
      </c>
      <c r="AY141" s="5">
        <f t="shared" si="152"/>
        <v>1.3326431322254967E-4</v>
      </c>
      <c r="AZ141" s="5">
        <f t="shared" si="153"/>
        <v>3.0562657087947275E-5</v>
      </c>
      <c r="BA141" s="5">
        <f t="shared" si="154"/>
        <v>4.6727989196205342E-6</v>
      </c>
      <c r="BB141" s="5">
        <f t="shared" si="155"/>
        <v>5.3582668745981845E-7</v>
      </c>
      <c r="BC141" s="5">
        <f t="shared" si="156"/>
        <v>4.9154306689914665E-8</v>
      </c>
      <c r="BD141" s="5">
        <f t="shared" si="157"/>
        <v>3.0710936367210464E-6</v>
      </c>
      <c r="BE141" s="5">
        <f t="shared" si="158"/>
        <v>3.0069016617412614E-6</v>
      </c>
      <c r="BF141" s="5">
        <f t="shared" si="159"/>
        <v>1.4720257134581818E-6</v>
      </c>
      <c r="BG141" s="5">
        <f t="shared" si="160"/>
        <v>4.8041914786736914E-7</v>
      </c>
      <c r="BH141" s="5">
        <f t="shared" si="161"/>
        <v>1.1759435765666354E-7</v>
      </c>
      <c r="BI141" s="5">
        <f t="shared" si="162"/>
        <v>2.3027280264026398E-8</v>
      </c>
      <c r="BJ141" s="8">
        <f t="shared" si="163"/>
        <v>0.47424595659345103</v>
      </c>
      <c r="BK141" s="8">
        <f t="shared" si="164"/>
        <v>0.35681467414759266</v>
      </c>
      <c r="BL141" s="8">
        <f t="shared" si="165"/>
        <v>0.16517993115269797</v>
      </c>
      <c r="BM141" s="8">
        <f t="shared" si="166"/>
        <v>0.17562964199112549</v>
      </c>
      <c r="BN141" s="8">
        <f t="shared" si="167"/>
        <v>0.82429668510592391</v>
      </c>
    </row>
    <row r="142" spans="1:66" x14ac:dyDescent="0.25">
      <c r="A142" t="s">
        <v>10</v>
      </c>
      <c r="B142" t="s">
        <v>246</v>
      </c>
      <c r="C142" t="s">
        <v>242</v>
      </c>
      <c r="D142" t="s">
        <v>495</v>
      </c>
      <c r="E142">
        <f>VLOOKUP(A142,home!$A$2:$E$405,3,FALSE)</f>
        <v>1.498007968</v>
      </c>
      <c r="F142">
        <f>VLOOKUP(B142,home!$B$2:$E$405,3,FALSE)</f>
        <v>0.86</v>
      </c>
      <c r="G142">
        <f>VLOOKUP(C142,away!$B$2:$E$405,4,FALSE)</f>
        <v>1</v>
      </c>
      <c r="H142">
        <f>VLOOKUP(A142,away!$A$2:$E$405,3,FALSE)</f>
        <v>1.398406375</v>
      </c>
      <c r="I142">
        <f>VLOOKUP(C142,away!$B$2:$E$405,3,FALSE)</f>
        <v>0.67</v>
      </c>
      <c r="J142">
        <f>VLOOKUP(B142,home!$B$2:$E$405,4,FALSE)</f>
        <v>0.82</v>
      </c>
      <c r="K142" s="3">
        <f t="shared" si="168"/>
        <v>1.28828685248</v>
      </c>
      <c r="L142" s="3">
        <f t="shared" si="169"/>
        <v>0.76828446242499993</v>
      </c>
      <c r="M142" s="5">
        <f t="shared" si="114"/>
        <v>0.1278917194455334</v>
      </c>
      <c r="N142" s="5">
        <f t="shared" si="115"/>
        <v>0.16476122070274143</v>
      </c>
      <c r="O142" s="5">
        <f t="shared" si="116"/>
        <v>9.8257220922820535E-2</v>
      </c>
      <c r="P142" s="5">
        <f t="shared" si="117"/>
        <v>0.12658348587609244</v>
      </c>
      <c r="Q142" s="5">
        <f t="shared" si="118"/>
        <v>0.10612985721494871</v>
      </c>
      <c r="R142" s="5">
        <f t="shared" si="119"/>
        <v>3.7744748078031819E-2</v>
      </c>
      <c r="S142" s="5">
        <f t="shared" si="120"/>
        <v>3.1322158631558135E-2</v>
      </c>
      <c r="T142" s="5">
        <f t="shared" si="121"/>
        <v>8.1537920297628852E-2</v>
      </c>
      <c r="U142" s="5">
        <f t="shared" si="122"/>
        <v>4.8626062699098131E-2</v>
      </c>
      <c r="V142" s="5">
        <f t="shared" si="123"/>
        <v>3.4446396807271441E-3</v>
      </c>
      <c r="W142" s="5">
        <f t="shared" si="124"/>
        <v>4.5575233235199374E-2</v>
      </c>
      <c r="X142" s="5">
        <f t="shared" si="125"/>
        <v>3.5014743565999137E-2</v>
      </c>
      <c r="Y142" s="5">
        <f t="shared" si="126"/>
        <v>1.3450641718776435E-2</v>
      </c>
      <c r="Z142" s="5">
        <f t="shared" si="127"/>
        <v>9.6662344954992433E-3</v>
      </c>
      <c r="AA142" s="5">
        <f t="shared" si="128"/>
        <v>1.2452882813540319E-2</v>
      </c>
      <c r="AB142" s="5">
        <f t="shared" si="129"/>
        <v>8.0214426020790725E-3</v>
      </c>
      <c r="AC142" s="5">
        <f t="shared" si="130"/>
        <v>2.1308772973337937E-4</v>
      </c>
      <c r="AD142" s="5">
        <f t="shared" si="131"/>
        <v>1.4678493443904221E-2</v>
      </c>
      <c r="AE142" s="5">
        <f t="shared" si="132"/>
        <v>1.1277258444758839E-2</v>
      </c>
      <c r="AF142" s="5">
        <f t="shared" si="133"/>
        <v>4.3320712209296676E-3</v>
      </c>
      <c r="AG142" s="5">
        <f t="shared" si="134"/>
        <v>1.1094210030529212E-3</v>
      </c>
      <c r="AH142" s="5">
        <f t="shared" si="135"/>
        <v>1.8566044432621559E-3</v>
      </c>
      <c r="AI142" s="5">
        <f t="shared" si="136"/>
        <v>2.3918390945105853E-3</v>
      </c>
      <c r="AJ142" s="5">
        <f t="shared" si="137"/>
        <v>1.5406874293528278E-3</v>
      </c>
      <c r="AK142" s="5">
        <f t="shared" si="138"/>
        <v>6.616157863388192E-4</v>
      </c>
      <c r="AL142" s="5">
        <f t="shared" si="139"/>
        <v>8.4363202696829124E-6</v>
      </c>
      <c r="AM142" s="5">
        <f t="shared" si="140"/>
        <v>3.782022023599136E-3</v>
      </c>
      <c r="AN142" s="5">
        <f t="shared" si="141"/>
        <v>2.9056687572803722E-3</v>
      </c>
      <c r="AO142" s="5">
        <f t="shared" si="142"/>
        <v>1.1161900795861341E-3</v>
      </c>
      <c r="AP142" s="5">
        <f t="shared" si="143"/>
        <v>2.8585049841965037E-4</v>
      </c>
      <c r="AQ142" s="5">
        <f t="shared" si="144"/>
        <v>5.4903624128064829E-5</v>
      </c>
      <c r="AR142" s="5">
        <f t="shared" si="145"/>
        <v>2.852800693255065E-4</v>
      </c>
      <c r="AS142" s="5">
        <f t="shared" si="146"/>
        <v>3.6752256258663294E-4</v>
      </c>
      <c r="AT142" s="5">
        <f t="shared" si="147"/>
        <v>2.3673724268505859E-4</v>
      </c>
      <c r="AU142" s="5">
        <f t="shared" si="148"/>
        <v>1.016618257478427E-4</v>
      </c>
      <c r="AV142" s="5">
        <f t="shared" si="149"/>
        <v>3.2742398377514624E-5</v>
      </c>
      <c r="AW142" s="5">
        <f t="shared" si="150"/>
        <v>2.3194508959380438E-7</v>
      </c>
      <c r="AX142" s="5">
        <f t="shared" si="151"/>
        <v>8.1205487479876087E-4</v>
      </c>
      <c r="AY142" s="5">
        <f t="shared" si="152"/>
        <v>6.238891429443665E-4</v>
      </c>
      <c r="AZ142" s="5">
        <f t="shared" si="153"/>
        <v>2.3966216739990329E-4</v>
      </c>
      <c r="BA142" s="5">
        <f t="shared" si="154"/>
        <v>6.1376239814815023E-5</v>
      </c>
      <c r="BB142" s="5">
        <f t="shared" si="155"/>
        <v>1.1788602852948256E-5</v>
      </c>
      <c r="BC142" s="5">
        <f t="shared" si="156"/>
        <v>1.8114000811238353E-6</v>
      </c>
      <c r="BD142" s="5">
        <f t="shared" si="157"/>
        <v>3.6529374117052227E-5</v>
      </c>
      <c r="BE142" s="5">
        <f t="shared" si="158"/>
        <v>4.7060312404321589E-5</v>
      </c>
      <c r="BF142" s="5">
        <f t="shared" si="159"/>
        <v>3.0313590872044482E-5</v>
      </c>
      <c r="BG142" s="5">
        <f t="shared" si="160"/>
        <v>1.3017533523970885E-5</v>
      </c>
      <c r="BH142" s="5">
        <f t="shared" si="161"/>
        <v>4.1925793226623337E-6</v>
      </c>
      <c r="BI142" s="5">
        <f t="shared" si="162"/>
        <v>1.0802489638730772E-6</v>
      </c>
      <c r="BJ142" s="8">
        <f t="shared" si="163"/>
        <v>0.48776207825884482</v>
      </c>
      <c r="BK142" s="8">
        <f t="shared" si="164"/>
        <v>0.29008741682685857</v>
      </c>
      <c r="BL142" s="8">
        <f t="shared" si="165"/>
        <v>0.21270924160696073</v>
      </c>
      <c r="BM142" s="8">
        <f t="shared" si="166"/>
        <v>0.33823306175014034</v>
      </c>
      <c r="BN142" s="8">
        <f t="shared" si="167"/>
        <v>0.66136825224016837</v>
      </c>
    </row>
    <row r="143" spans="1:66" x14ac:dyDescent="0.25">
      <c r="A143" t="s">
        <v>13</v>
      </c>
      <c r="B143" t="s">
        <v>53</v>
      </c>
      <c r="C143" t="s">
        <v>56</v>
      </c>
      <c r="D143" t="s">
        <v>495</v>
      </c>
      <c r="E143">
        <f>VLOOKUP(A143,home!$A$2:$E$405,3,FALSE)</f>
        <v>1.578680203</v>
      </c>
      <c r="F143">
        <f>VLOOKUP(B143,home!$B$2:$E$405,3,FALSE)</f>
        <v>0.63</v>
      </c>
      <c r="G143">
        <f>VLOOKUP(C143,away!$B$2:$E$405,4,FALSE)</f>
        <v>1.2</v>
      </c>
      <c r="H143">
        <f>VLOOKUP(A143,away!$A$2:$E$405,3,FALSE)</f>
        <v>1.4568527920000001</v>
      </c>
      <c r="I143">
        <f>VLOOKUP(C143,away!$B$2:$E$405,3,FALSE)</f>
        <v>0.51</v>
      </c>
      <c r="J143">
        <f>VLOOKUP(B143,home!$B$2:$E$405,4,FALSE)</f>
        <v>1.25</v>
      </c>
      <c r="K143" s="3">
        <f t="shared" si="168"/>
        <v>1.193482233468</v>
      </c>
      <c r="L143" s="3">
        <f t="shared" si="169"/>
        <v>0.92874365489999999</v>
      </c>
      <c r="M143" s="5">
        <f t="shared" si="114"/>
        <v>0.11976474863835337</v>
      </c>
      <c r="N143" s="5">
        <f t="shared" si="115"/>
        <v>0.14293709969563559</v>
      </c>
      <c r="O143" s="5">
        <f t="shared" si="116"/>
        <v>0.1112307503785641</v>
      </c>
      <c r="P143" s="5">
        <f t="shared" si="117"/>
        <v>0.13275192439213029</v>
      </c>
      <c r="Q143" s="5">
        <f t="shared" si="118"/>
        <v>8.5296444495092688E-2</v>
      </c>
      <c r="R143" s="5">
        <f t="shared" si="119"/>
        <v>5.1652426821928582E-2</v>
      </c>
      <c r="S143" s="5">
        <f t="shared" si="120"/>
        <v>3.6786854291802597E-2</v>
      </c>
      <c r="T143" s="5">
        <f t="shared" si="121"/>
        <v>7.9218531610347379E-2</v>
      </c>
      <c r="U143" s="5">
        <f t="shared" si="122"/>
        <v>6.1646253727477757E-2</v>
      </c>
      <c r="V143" s="5">
        <f t="shared" si="123"/>
        <v>4.5306650979359073E-3</v>
      </c>
      <c r="W143" s="5">
        <f t="shared" si="124"/>
        <v>3.3933263694294162E-2</v>
      </c>
      <c r="X143" s="5">
        <f t="shared" si="125"/>
        <v>3.1515303346124242E-2</v>
      </c>
      <c r="Y143" s="5">
        <f t="shared" si="126"/>
        <v>1.463481900748081E-2</v>
      </c>
      <c r="Z143" s="5">
        <f t="shared" si="127"/>
        <v>1.5990621223684252E-2</v>
      </c>
      <c r="AA143" s="5">
        <f t="shared" si="128"/>
        <v>1.9084522332583485E-2</v>
      </c>
      <c r="AB143" s="5">
        <f t="shared" si="129"/>
        <v>1.1388519169080834E-2</v>
      </c>
      <c r="AC143" s="5">
        <f t="shared" si="130"/>
        <v>3.1387288275838389E-4</v>
      </c>
      <c r="AD143" s="5">
        <f t="shared" si="131"/>
        <v>1.0124686835681204E-2</v>
      </c>
      <c r="AE143" s="5">
        <f t="shared" si="132"/>
        <v>9.4032386564884777E-3</v>
      </c>
      <c r="AF143" s="5">
        <f t="shared" si="133"/>
        <v>4.3665991188620362E-3</v>
      </c>
      <c r="AG143" s="5">
        <f t="shared" si="134"/>
        <v>1.3518170750450159E-3</v>
      </c>
      <c r="AH143" s="5">
        <f t="shared" si="135"/>
        <v>3.712796999851505E-3</v>
      </c>
      <c r="AI143" s="5">
        <f t="shared" si="136"/>
        <v>4.4311572557960638E-3</v>
      </c>
      <c r="AJ143" s="5">
        <f t="shared" si="137"/>
        <v>2.6442537292477105E-3</v>
      </c>
      <c r="AK143" s="5">
        <f t="shared" si="138"/>
        <v>1.0519566155462151E-3</v>
      </c>
      <c r="AL143" s="5">
        <f t="shared" si="139"/>
        <v>1.3916358419120819E-5</v>
      </c>
      <c r="AM143" s="5">
        <f t="shared" si="140"/>
        <v>2.4167267715625718E-3</v>
      </c>
      <c r="AN143" s="5">
        <f t="shared" si="141"/>
        <v>2.2445196547157E-3</v>
      </c>
      <c r="AO143" s="5">
        <f t="shared" si="142"/>
        <v>1.0422916938077724E-3</v>
      </c>
      <c r="AP143" s="5">
        <f t="shared" si="143"/>
        <v>3.2267393239298085E-4</v>
      </c>
      <c r="AQ143" s="5">
        <f t="shared" si="144"/>
        <v>7.4920341827903122E-5</v>
      </c>
      <c r="AR143" s="5">
        <f t="shared" si="145"/>
        <v>6.8964733110876838E-4</v>
      </c>
      <c r="AS143" s="5">
        <f t="shared" si="146"/>
        <v>8.2308183703693827E-4</v>
      </c>
      <c r="AT143" s="5">
        <f t="shared" si="147"/>
        <v>4.9116677459689478E-4</v>
      </c>
      <c r="AU143" s="5">
        <f t="shared" si="148"/>
        <v>1.9539960638372521E-4</v>
      </c>
      <c r="AV143" s="5">
        <f t="shared" si="149"/>
        <v>5.8301489661404133E-5</v>
      </c>
      <c r="AW143" s="5">
        <f t="shared" si="150"/>
        <v>4.2848430909412526E-7</v>
      </c>
      <c r="AX143" s="5">
        <f t="shared" si="151"/>
        <v>4.8072007750106754E-4</v>
      </c>
      <c r="AY143" s="5">
        <f t="shared" si="152"/>
        <v>4.464657217621527E-4</v>
      </c>
      <c r="AZ143" s="5">
        <f t="shared" si="153"/>
        <v>2.0732610310847404E-4</v>
      </c>
      <c r="BA143" s="5">
        <f t="shared" si="154"/>
        <v>6.4184267585712832E-5</v>
      </c>
      <c r="BB143" s="5">
        <f t="shared" si="155"/>
        <v>1.490268281615863E-5</v>
      </c>
      <c r="BC143" s="5">
        <f t="shared" si="156"/>
        <v>2.7681544212989185E-6</v>
      </c>
      <c r="BD143" s="5">
        <f t="shared" si="157"/>
        <v>1.0675093048099798E-4</v>
      </c>
      <c r="BE143" s="5">
        <f t="shared" si="158"/>
        <v>1.2740533893524869E-4</v>
      </c>
      <c r="BF143" s="5">
        <f t="shared" si="159"/>
        <v>7.6028004234094084E-5</v>
      </c>
      <c r="BG143" s="5">
        <f t="shared" si="160"/>
        <v>3.0246024099807045E-5</v>
      </c>
      <c r="BH143" s="5">
        <f t="shared" si="161"/>
        <v>9.0245230990411715E-6</v>
      </c>
      <c r="BI143" s="5">
        <f t="shared" si="162"/>
        <v>2.154121596845442E-6</v>
      </c>
      <c r="BJ143" s="8">
        <f t="shared" si="163"/>
        <v>0.42009930293655334</v>
      </c>
      <c r="BK143" s="8">
        <f t="shared" si="164"/>
        <v>0.29460844738316183</v>
      </c>
      <c r="BL143" s="8">
        <f t="shared" si="165"/>
        <v>0.26945184301130992</v>
      </c>
      <c r="BM143" s="8">
        <f t="shared" si="166"/>
        <v>0.35607078289555172</v>
      </c>
      <c r="BN143" s="8">
        <f t="shared" si="167"/>
        <v>0.64363339442170464</v>
      </c>
    </row>
    <row r="144" spans="1:66" x14ac:dyDescent="0.25">
      <c r="A144" t="s">
        <v>13</v>
      </c>
      <c r="B144" t="s">
        <v>59</v>
      </c>
      <c r="C144" t="s">
        <v>249</v>
      </c>
      <c r="D144" t="s">
        <v>495</v>
      </c>
      <c r="E144">
        <f>VLOOKUP(A144,home!$A$2:$E$405,3,FALSE)</f>
        <v>1.578680203</v>
      </c>
      <c r="F144">
        <f>VLOOKUP(B144,home!$B$2:$E$405,3,FALSE)</f>
        <v>1.08</v>
      </c>
      <c r="G144">
        <f>VLOOKUP(C144,away!$B$2:$E$405,4,FALSE)</f>
        <v>1.08</v>
      </c>
      <c r="H144">
        <f>VLOOKUP(A144,away!$A$2:$E$405,3,FALSE)</f>
        <v>1.4568527920000001</v>
      </c>
      <c r="I144">
        <f>VLOOKUP(C144,away!$B$2:$E$405,3,FALSE)</f>
        <v>0.7</v>
      </c>
      <c r="J144">
        <f>VLOOKUP(B144,home!$B$2:$E$405,4,FALSE)</f>
        <v>0.55000000000000004</v>
      </c>
      <c r="K144" s="3">
        <f t="shared" si="168"/>
        <v>1.8413725887792003</v>
      </c>
      <c r="L144" s="3">
        <f t="shared" si="169"/>
        <v>0.56088832492000007</v>
      </c>
      <c r="M144" s="5">
        <f t="shared" si="114"/>
        <v>9.0513079514291064E-2</v>
      </c>
      <c r="N144" s="5">
        <f t="shared" si="115"/>
        <v>0.16666830354360773</v>
      </c>
      <c r="O144" s="5">
        <f t="shared" si="116"/>
        <v>5.0767729552121492E-2</v>
      </c>
      <c r="P144" s="5">
        <f t="shared" si="117"/>
        <v>9.3482305591832265E-2</v>
      </c>
      <c r="Q144" s="5">
        <f t="shared" si="118"/>
        <v>0.15344922278176532</v>
      </c>
      <c r="R144" s="5">
        <f t="shared" si="119"/>
        <v>1.4237513394240503E-2</v>
      </c>
      <c r="S144" s="5">
        <f t="shared" si="120"/>
        <v>2.4137233827584353E-2</v>
      </c>
      <c r="T144" s="5">
        <f t="shared" si="121"/>
        <v>8.6067877526340264E-2</v>
      </c>
      <c r="U144" s="5">
        <f t="shared" si="122"/>
        <v>2.6216566896531176E-2</v>
      </c>
      <c r="V144" s="5">
        <f t="shared" si="123"/>
        <v>2.7698934426813216E-3</v>
      </c>
      <c r="W144" s="5">
        <f t="shared" si="124"/>
        <v>9.4185730866605116E-2</v>
      </c>
      <c r="X144" s="5">
        <f t="shared" si="125"/>
        <v>5.2827676817136092E-2</v>
      </c>
      <c r="Y144" s="5">
        <f t="shared" si="126"/>
        <v>1.481521357968929E-2</v>
      </c>
      <c r="Z144" s="5">
        <f t="shared" si="127"/>
        <v>2.6618850129072071E-3</v>
      </c>
      <c r="AA144" s="5">
        <f t="shared" si="128"/>
        <v>4.9015220972494994E-3</v>
      </c>
      <c r="AB144" s="5">
        <f t="shared" si="129"/>
        <v>4.512764216585384E-3</v>
      </c>
      <c r="AC144" s="5">
        <f t="shared" si="130"/>
        <v>1.7879738117341942E-4</v>
      </c>
      <c r="AD144" s="5">
        <f t="shared" si="131"/>
        <v>4.335775576797541E-2</v>
      </c>
      <c r="AE144" s="5">
        <f t="shared" si="132"/>
        <v>2.4318859004990201E-2</v>
      </c>
      <c r="AF144" s="5">
        <f t="shared" si="133"/>
        <v>6.8200820456373063E-3</v>
      </c>
      <c r="AG144" s="5">
        <f t="shared" si="134"/>
        <v>1.275101464798159E-3</v>
      </c>
      <c r="AH144" s="5">
        <f t="shared" si="135"/>
        <v>3.7325505650479402E-4</v>
      </c>
      <c r="AI144" s="5">
        <f t="shared" si="136"/>
        <v>6.8730162967115926E-4</v>
      </c>
      <c r="AJ144" s="5">
        <f t="shared" si="137"/>
        <v>6.32789190549873E-4</v>
      </c>
      <c r="AK144" s="5">
        <f t="shared" si="138"/>
        <v>3.8840022331810463E-4</v>
      </c>
      <c r="AL144" s="5">
        <f t="shared" si="139"/>
        <v>7.3865087854994059E-6</v>
      </c>
      <c r="AM144" s="5">
        <f t="shared" si="140"/>
        <v>1.5967556596426652E-2</v>
      </c>
      <c r="AN144" s="5">
        <f t="shared" si="141"/>
        <v>8.956016072435043E-3</v>
      </c>
      <c r="AO144" s="5">
        <f t="shared" si="142"/>
        <v>2.5116624264123442E-3</v>
      </c>
      <c r="AP144" s="5">
        <f t="shared" si="143"/>
        <v>4.6958737703830763E-4</v>
      </c>
      <c r="AQ144" s="5">
        <f t="shared" si="144"/>
        <v>6.5846519327648206E-5</v>
      </c>
      <c r="AR144" s="5">
        <f t="shared" si="145"/>
        <v>4.1870880682178792E-5</v>
      </c>
      <c r="AS144" s="5">
        <f t="shared" si="146"/>
        <v>7.7099891956208574E-5</v>
      </c>
      <c r="AT144" s="5">
        <f t="shared" si="147"/>
        <v>7.0984813823000224E-5</v>
      </c>
      <c r="AU144" s="5">
        <f t="shared" si="148"/>
        <v>4.356983013108915E-5</v>
      </c>
      <c r="AV144" s="5">
        <f t="shared" si="149"/>
        <v>2.0057072725288405E-5</v>
      </c>
      <c r="AW144" s="5">
        <f t="shared" si="150"/>
        <v>2.1191162992630269E-7</v>
      </c>
      <c r="AX144" s="5">
        <f t="shared" si="151"/>
        <v>4.9003701710734204E-3</v>
      </c>
      <c r="AY144" s="5">
        <f t="shared" si="152"/>
        <v>2.7485604167413052E-3</v>
      </c>
      <c r="AZ144" s="5">
        <f t="shared" si="153"/>
        <v>7.7081772404372388E-4</v>
      </c>
      <c r="BA144" s="5">
        <f t="shared" si="154"/>
        <v>1.4411422068584374E-4</v>
      </c>
      <c r="BB144" s="5">
        <f t="shared" si="155"/>
        <v>2.0207995959408527E-5</v>
      </c>
      <c r="BC144" s="5">
        <f t="shared" si="156"/>
        <v>2.2668858007325569E-6</v>
      </c>
      <c r="BD144" s="5">
        <f t="shared" si="157"/>
        <v>3.9141480214587403E-6</v>
      </c>
      <c r="BE144" s="5">
        <f t="shared" si="158"/>
        <v>7.2074048751384651E-6</v>
      </c>
      <c r="BF144" s="5">
        <f t="shared" si="159"/>
        <v>6.6357588866567735E-6</v>
      </c>
      <c r="BG144" s="5">
        <f t="shared" si="160"/>
        <v>4.0729681732125878E-6</v>
      </c>
      <c r="BH144" s="5">
        <f t="shared" si="161"/>
        <v>1.8749629872809379E-6</v>
      </c>
      <c r="BI144" s="5">
        <f t="shared" si="162"/>
        <v>6.9050108995093724E-7</v>
      </c>
      <c r="BJ144" s="8">
        <f t="shared" si="163"/>
        <v>0.68034282980448912</v>
      </c>
      <c r="BK144" s="8">
        <f t="shared" si="164"/>
        <v>0.21383725668308923</v>
      </c>
      <c r="BL144" s="8">
        <f t="shared" si="165"/>
        <v>0.10299582049012349</v>
      </c>
      <c r="BM144" s="8">
        <f t="shared" si="166"/>
        <v>0.4279712891076396</v>
      </c>
      <c r="BN144" s="8">
        <f t="shared" si="167"/>
        <v>0.5691181543778584</v>
      </c>
    </row>
    <row r="145" spans="1:66" x14ac:dyDescent="0.25">
      <c r="A145" t="s">
        <v>16</v>
      </c>
      <c r="B145" t="s">
        <v>63</v>
      </c>
      <c r="C145" t="s">
        <v>255</v>
      </c>
      <c r="D145" t="s">
        <v>495</v>
      </c>
      <c r="E145">
        <f>VLOOKUP(A145,home!$A$2:$E$405,3,FALSE)</f>
        <v>1.6040609139999999</v>
      </c>
      <c r="F145">
        <f>VLOOKUP(B145,home!$B$2:$E$405,3,FALSE)</f>
        <v>1.3</v>
      </c>
      <c r="G145">
        <f>VLOOKUP(C145,away!$B$2:$E$405,4,FALSE)</f>
        <v>0.96</v>
      </c>
      <c r="H145">
        <f>VLOOKUP(A145,away!$A$2:$E$405,3,FALSE)</f>
        <v>1.294416244</v>
      </c>
      <c r="I145">
        <f>VLOOKUP(C145,away!$B$2:$E$405,3,FALSE)</f>
        <v>1.25</v>
      </c>
      <c r="J145">
        <f>VLOOKUP(B145,home!$B$2:$E$405,4,FALSE)</f>
        <v>0.56000000000000005</v>
      </c>
      <c r="K145" s="3">
        <f t="shared" si="168"/>
        <v>2.0018680206719996</v>
      </c>
      <c r="L145" s="3">
        <f t="shared" si="169"/>
        <v>0.90609137080000002</v>
      </c>
      <c r="M145" s="5">
        <f t="shared" si="114"/>
        <v>5.4587007006053276E-2</v>
      </c>
      <c r="N145" s="5">
        <f t="shared" si="115"/>
        <v>0.10927598366961644</v>
      </c>
      <c r="O145" s="5">
        <f t="shared" si="116"/>
        <v>4.9460816005984017E-2</v>
      </c>
      <c r="P145" s="5">
        <f t="shared" si="117"/>
        <v>9.9014025838721167E-2</v>
      </c>
      <c r="Q145" s="5">
        <f t="shared" si="118"/>
        <v>0.10937804856784043</v>
      </c>
      <c r="R145" s="5">
        <f t="shared" si="119"/>
        <v>2.2408009287874321E-2</v>
      </c>
      <c r="S145" s="5">
        <f t="shared" si="120"/>
        <v>4.4899774921272867E-2</v>
      </c>
      <c r="T145" s="5">
        <f t="shared" si="121"/>
        <v>9.9106505962263516E-2</v>
      </c>
      <c r="U145" s="5">
        <f t="shared" si="122"/>
        <v>4.4857877200316747E-2</v>
      </c>
      <c r="V145" s="5">
        <f t="shared" si="123"/>
        <v>9.0491771618731367E-3</v>
      </c>
      <c r="W145" s="5">
        <f t="shared" si="124"/>
        <v>7.2986805863822848E-2</v>
      </c>
      <c r="X145" s="5">
        <f t="shared" si="125"/>
        <v>6.6132714975464718E-2</v>
      </c>
      <c r="Y145" s="5">
        <f t="shared" si="126"/>
        <v>2.996114118342226E-2</v>
      </c>
      <c r="Z145" s="5">
        <f t="shared" si="127"/>
        <v>6.7679012841830579E-3</v>
      </c>
      <c r="AA145" s="5">
        <f t="shared" si="128"/>
        <v>1.354844514787102E-2</v>
      </c>
      <c r="AB145" s="5">
        <f t="shared" si="129"/>
        <v>1.3561099535675863E-2</v>
      </c>
      <c r="AC145" s="5">
        <f t="shared" si="130"/>
        <v>1.0258799557666645E-3</v>
      </c>
      <c r="AD145" s="5">
        <f t="shared" si="131"/>
        <v>3.652748814744565E-2</v>
      </c>
      <c r="AE145" s="5">
        <f t="shared" si="132"/>
        <v>3.3097241807399778E-2</v>
      </c>
      <c r="AF145" s="5">
        <f t="shared" si="133"/>
        <v>1.499456259948297E-2</v>
      </c>
      <c r="AG145" s="5">
        <f t="shared" si="134"/>
        <v>4.5288145934373114E-3</v>
      </c>
      <c r="AH145" s="5">
        <f t="shared" si="135"/>
        <v>1.5330842380061268E-3</v>
      </c>
      <c r="AI145" s="5">
        <f t="shared" si="136"/>
        <v>3.0690323090607654E-3</v>
      </c>
      <c r="AJ145" s="5">
        <f t="shared" si="137"/>
        <v>3.0718988169589467E-3</v>
      </c>
      <c r="AK145" s="5">
        <f t="shared" si="138"/>
        <v>2.0498453348034209E-3</v>
      </c>
      <c r="AL145" s="5">
        <f t="shared" si="139"/>
        <v>7.4432734102049299E-5</v>
      </c>
      <c r="AM145" s="5">
        <f t="shared" si="140"/>
        <v>1.4624642079569383E-2</v>
      </c>
      <c r="AN145" s="5">
        <f t="shared" si="141"/>
        <v>1.3251261989336384E-2</v>
      </c>
      <c r="AO145" s="5">
        <f t="shared" si="142"/>
        <v>6.0034270703738703E-3</v>
      </c>
      <c r="AP145" s="5">
        <f t="shared" si="143"/>
        <v>1.8132178212309626E-3</v>
      </c>
      <c r="AQ145" s="5">
        <f t="shared" si="144"/>
        <v>4.1073525529953804E-4</v>
      </c>
      <c r="AR145" s="5">
        <f t="shared" si="145"/>
        <v>2.7782287975336906E-4</v>
      </c>
      <c r="AS145" s="5">
        <f t="shared" si="146"/>
        <v>5.5616473838927187E-4</v>
      </c>
      <c r="AT145" s="5">
        <f t="shared" si="147"/>
        <v>5.566842020034462E-4</v>
      </c>
      <c r="AU145" s="5">
        <f t="shared" si="148"/>
        <v>3.714694338680034E-4</v>
      </c>
      <c r="AV145" s="5">
        <f t="shared" si="149"/>
        <v>1.8590819507937213E-4</v>
      </c>
      <c r="AW145" s="5">
        <f t="shared" si="150"/>
        <v>3.7503250223027277E-6</v>
      </c>
      <c r="AX145" s="5">
        <f t="shared" si="151"/>
        <v>4.8794338821440018E-3</v>
      </c>
      <c r="AY145" s="5">
        <f t="shared" si="152"/>
        <v>4.421212934999824E-3</v>
      </c>
      <c r="AZ145" s="5">
        <f t="shared" si="153"/>
        <v>2.0030114444363409E-3</v>
      </c>
      <c r="BA145" s="5">
        <f t="shared" si="154"/>
        <v>6.0497046180580402E-4</v>
      </c>
      <c r="BB145" s="5">
        <f t="shared" si="155"/>
        <v>1.3703962875778251E-4</v>
      </c>
      <c r="BC145" s="5">
        <f t="shared" si="156"/>
        <v>2.4834085015012458E-5</v>
      </c>
      <c r="BD145" s="5">
        <f t="shared" si="157"/>
        <v>4.1955485659222271E-5</v>
      </c>
      <c r="BE145" s="5">
        <f t="shared" si="158"/>
        <v>8.3989345032959735E-5</v>
      </c>
      <c r="BF145" s="5">
        <f t="shared" si="159"/>
        <v>8.4067791949334406E-5</v>
      </c>
      <c r="BG145" s="5">
        <f t="shared" si="160"/>
        <v>5.6097541423959833E-5</v>
      </c>
      <c r="BH145" s="5">
        <f t="shared" si="161"/>
        <v>2.8074968553737005E-5</v>
      </c>
      <c r="BI145" s="5">
        <f t="shared" si="162"/>
        <v>1.124047634581962E-5</v>
      </c>
      <c r="BJ145" s="8">
        <f t="shared" si="163"/>
        <v>0.62416309402316483</v>
      </c>
      <c r="BK145" s="8">
        <f t="shared" si="164"/>
        <v>0.213071510552789</v>
      </c>
      <c r="BL145" s="8">
        <f t="shared" si="165"/>
        <v>0.1558135829346097</v>
      </c>
      <c r="BM145" s="8">
        <f t="shared" si="166"/>
        <v>0.55127473580867947</v>
      </c>
      <c r="BN145" s="8">
        <f t="shared" si="167"/>
        <v>0.44412389037608968</v>
      </c>
    </row>
    <row r="146" spans="1:66" x14ac:dyDescent="0.25">
      <c r="A146" t="s">
        <v>16</v>
      </c>
      <c r="B146" t="s">
        <v>252</v>
      </c>
      <c r="C146" t="s">
        <v>68</v>
      </c>
      <c r="D146" t="s">
        <v>495</v>
      </c>
      <c r="E146">
        <f>VLOOKUP(A146,home!$A$2:$E$405,3,FALSE)</f>
        <v>1.6040609139999999</v>
      </c>
      <c r="F146">
        <f>VLOOKUP(B146,home!$B$2:$E$405,3,FALSE)</f>
        <v>1.19</v>
      </c>
      <c r="G146">
        <f>VLOOKUP(C146,away!$B$2:$E$405,4,FALSE)</f>
        <v>1.1299999999999999</v>
      </c>
      <c r="H146">
        <f>VLOOKUP(A146,away!$A$2:$E$405,3,FALSE)</f>
        <v>1.294416244</v>
      </c>
      <c r="I146">
        <f>VLOOKUP(C146,away!$B$2:$E$405,3,FALSE)</f>
        <v>1.02</v>
      </c>
      <c r="J146">
        <f>VLOOKUP(B146,home!$B$2:$E$405,4,FALSE)</f>
        <v>0.56000000000000005</v>
      </c>
      <c r="K146" s="3">
        <f t="shared" si="168"/>
        <v>2.1569807110557995</v>
      </c>
      <c r="L146" s="3">
        <f t="shared" si="169"/>
        <v>0.73937055857279999</v>
      </c>
      <c r="M146" s="5">
        <f t="shared" si="114"/>
        <v>5.5224351664920998E-2</v>
      </c>
      <c r="N146" s="5">
        <f t="shared" si="115"/>
        <v>0.11911786132179682</v>
      </c>
      <c r="O146" s="5">
        <f t="shared" si="116"/>
        <v>4.0831259737313379E-2</v>
      </c>
      <c r="P146" s="5">
        <f t="shared" si="117"/>
        <v>8.8072239661494245E-2</v>
      </c>
      <c r="Q146" s="5">
        <f t="shared" si="118"/>
        <v>0.12846746460666772</v>
      </c>
      <c r="R146" s="5">
        <f t="shared" si="119"/>
        <v>1.5094715659604234E-2</v>
      </c>
      <c r="S146" s="5">
        <f t="shared" si="120"/>
        <v>3.5114578827725819E-2</v>
      </c>
      <c r="T146" s="5">
        <f t="shared" si="121"/>
        <v>9.4985061064663326E-2</v>
      </c>
      <c r="U146" s="5">
        <f t="shared" si="122"/>
        <v>3.2559010516638252E-2</v>
      </c>
      <c r="V146" s="5">
        <f t="shared" si="123"/>
        <v>6.2223347106256125E-3</v>
      </c>
      <c r="W146" s="5">
        <f t="shared" si="124"/>
        <v>9.236728105160863E-2</v>
      </c>
      <c r="X146" s="5">
        <f t="shared" si="125"/>
        <v>6.8293648184978684E-2</v>
      </c>
      <c r="Y146" s="5">
        <f t="shared" si="126"/>
        <v>2.5247156402750985E-2</v>
      </c>
      <c r="Z146" s="5">
        <f t="shared" si="127"/>
        <v>3.7201961162463908E-3</v>
      </c>
      <c r="AA146" s="5">
        <f t="shared" si="128"/>
        <v>8.0243912640881633E-3</v>
      </c>
      <c r="AB146" s="5">
        <f t="shared" si="129"/>
        <v>8.6542285873014175E-3</v>
      </c>
      <c r="AC146" s="5">
        <f t="shared" si="130"/>
        <v>6.2021433634633957E-4</v>
      </c>
      <c r="AD146" s="5">
        <f t="shared" si="131"/>
        <v>4.9808610890247441E-2</v>
      </c>
      <c r="AE146" s="5">
        <f t="shared" si="132"/>
        <v>3.68270204556575E-2</v>
      </c>
      <c r="AF146" s="5">
        <f t="shared" si="133"/>
        <v>1.3614407342435707E-2</v>
      </c>
      <c r="AG146" s="5">
        <f t="shared" si="134"/>
        <v>3.3553639871381062E-3</v>
      </c>
      <c r="AH146" s="5">
        <f t="shared" si="135"/>
        <v>6.8765087011736373E-4</v>
      </c>
      <c r="AI146" s="5">
        <f t="shared" si="136"/>
        <v>1.4832496627838903E-3</v>
      </c>
      <c r="AJ146" s="5">
        <f t="shared" si="137"/>
        <v>1.5996704561524354E-3</v>
      </c>
      <c r="AK146" s="5">
        <f t="shared" si="138"/>
        <v>1.150152772655545E-3</v>
      </c>
      <c r="AL146" s="5">
        <f t="shared" si="139"/>
        <v>3.956491223554687E-5</v>
      </c>
      <c r="AM146" s="5">
        <f t="shared" si="140"/>
        <v>2.14872425869495E-2</v>
      </c>
      <c r="AN146" s="5">
        <f t="shared" si="141"/>
        <v>1.588703455370211E-2</v>
      </c>
      <c r="AO146" s="5">
        <f t="shared" si="142"/>
        <v>5.8732028060180502E-3</v>
      </c>
      <c r="AP146" s="5">
        <f t="shared" si="143"/>
        <v>1.447491079765634E-3</v>
      </c>
      <c r="AQ146" s="5">
        <f t="shared" si="144"/>
        <v>2.6755807204386549E-4</v>
      </c>
      <c r="AR146" s="5">
        <f t="shared" si="145"/>
        <v>1.0168576158834946E-4</v>
      </c>
      <c r="AS146" s="5">
        <f t="shared" si="146"/>
        <v>2.1933422633508851E-4</v>
      </c>
      <c r="AT146" s="5">
        <f t="shared" si="147"/>
        <v>2.3654984773956644E-4</v>
      </c>
      <c r="AU146" s="5">
        <f t="shared" si="148"/>
        <v>1.7007781959247703E-4</v>
      </c>
      <c r="AV146" s="5">
        <f t="shared" si="149"/>
        <v>9.1713644059850327E-5</v>
      </c>
      <c r="AW146" s="5">
        <f t="shared" si="150"/>
        <v>1.7527344406856119E-6</v>
      </c>
      <c r="AX146" s="5">
        <f t="shared" si="151"/>
        <v>7.7245946323044679E-3</v>
      </c>
      <c r="AY146" s="5">
        <f t="shared" si="152"/>
        <v>5.7113378480354079E-3</v>
      </c>
      <c r="AZ146" s="5">
        <f t="shared" si="153"/>
        <v>2.1113975274499562E-3</v>
      </c>
      <c r="BA146" s="5">
        <f t="shared" si="154"/>
        <v>5.2036838974663427E-4</v>
      </c>
      <c r="BB146" s="5">
        <f t="shared" si="155"/>
        <v>9.618626674764935E-5</v>
      </c>
      <c r="BC146" s="5">
        <f t="shared" si="156"/>
        <v>1.4223458754448372E-5</v>
      </c>
      <c r="BD146" s="5">
        <f t="shared" si="157"/>
        <v>1.2530576390746413E-5</v>
      </c>
      <c r="BE146" s="5">
        <f t="shared" si="158"/>
        <v>2.7028211573251214E-5</v>
      </c>
      <c r="BF146" s="5">
        <f t="shared" si="159"/>
        <v>2.9149665508918995E-5</v>
      </c>
      <c r="BG146" s="5">
        <f t="shared" si="160"/>
        <v>2.095842207882227E-5</v>
      </c>
      <c r="BH146" s="5">
        <f t="shared" si="161"/>
        <v>1.1301728039546414E-5</v>
      </c>
      <c r="BI146" s="5">
        <f t="shared" si="162"/>
        <v>4.8755218765800146E-6</v>
      </c>
      <c r="BJ146" s="8">
        <f t="shared" si="163"/>
        <v>0.6932245125294626</v>
      </c>
      <c r="BK146" s="8">
        <f t="shared" si="164"/>
        <v>0.19100462196138399</v>
      </c>
      <c r="BL146" s="8">
        <f t="shared" si="165"/>
        <v>0.11100953495143788</v>
      </c>
      <c r="BM146" s="8">
        <f t="shared" si="166"/>
        <v>0.54644138779313867</v>
      </c>
      <c r="BN146" s="8">
        <f t="shared" si="167"/>
        <v>0.44680789265179738</v>
      </c>
    </row>
    <row r="147" spans="1:66" x14ac:dyDescent="0.25">
      <c r="A147" t="s">
        <v>16</v>
      </c>
      <c r="B147" t="s">
        <v>257</v>
      </c>
      <c r="C147" t="s">
        <v>64</v>
      </c>
      <c r="D147" t="s">
        <v>495</v>
      </c>
      <c r="E147">
        <f>VLOOKUP(A147,home!$A$2:$E$405,3,FALSE)</f>
        <v>1.6040609139999999</v>
      </c>
      <c r="F147">
        <f>VLOOKUP(B147,home!$B$2:$E$405,3,FALSE)</f>
        <v>0.96</v>
      </c>
      <c r="G147">
        <f>VLOOKUP(C147,away!$B$2:$E$405,4,FALSE)</f>
        <v>0.91</v>
      </c>
      <c r="H147">
        <f>VLOOKUP(A147,away!$A$2:$E$405,3,FALSE)</f>
        <v>1.294416244</v>
      </c>
      <c r="I147">
        <f>VLOOKUP(C147,away!$B$2:$E$405,3,FALSE)</f>
        <v>0.85</v>
      </c>
      <c r="J147">
        <f>VLOOKUP(B147,home!$B$2:$E$405,4,FALSE)</f>
        <v>1.26</v>
      </c>
      <c r="K147" s="3">
        <f t="shared" si="168"/>
        <v>1.4013076144704</v>
      </c>
      <c r="L147" s="3">
        <f t="shared" si="169"/>
        <v>1.3863197973239998</v>
      </c>
      <c r="M147" s="5">
        <f t="shared" si="114"/>
        <v>6.1567114174884904E-2</v>
      </c>
      <c r="N147" s="5">
        <f t="shared" si="115"/>
        <v>8.6274465894234723E-2</v>
      </c>
      <c r="O147" s="5">
        <f t="shared" si="116"/>
        <v>8.5351709244749996E-2</v>
      </c>
      <c r="P147" s="5">
        <f t="shared" si="117"/>
        <v>0.11960400007273181</v>
      </c>
      <c r="Q147" s="5">
        <f t="shared" si="118"/>
        <v>6.0448532995978986E-2</v>
      </c>
      <c r="R147" s="5">
        <f t="shared" si="119"/>
        <v>5.91623821307194E-2</v>
      </c>
      <c r="S147" s="5">
        <f t="shared" si="120"/>
        <v>5.808749128943877E-2</v>
      </c>
      <c r="T147" s="5">
        <f t="shared" si="121"/>
        <v>8.3800998011518704E-2</v>
      </c>
      <c r="U147" s="5">
        <f t="shared" si="122"/>
        <v>8.2904696569984629E-2</v>
      </c>
      <c r="V147" s="5">
        <f t="shared" si="123"/>
        <v>1.2538252686639169E-2</v>
      </c>
      <c r="W147" s="5">
        <f t="shared" si="124"/>
        <v>2.8235663190276847E-2</v>
      </c>
      <c r="X147" s="5">
        <f t="shared" si="125"/>
        <v>3.9143658871253324E-2</v>
      </c>
      <c r="Y147" s="5">
        <f t="shared" si="126"/>
        <v>2.7132814616457852E-2</v>
      </c>
      <c r="Z147" s="5">
        <f t="shared" si="127"/>
        <v>2.7339327201554648E-2</v>
      </c>
      <c r="AA147" s="5">
        <f t="shared" si="128"/>
        <v>3.8310807382036266E-2</v>
      </c>
      <c r="AB147" s="5">
        <f t="shared" si="129"/>
        <v>2.6842613050478123E-2</v>
      </c>
      <c r="AC147" s="5">
        <f t="shared" si="130"/>
        <v>1.5223480052444789E-3</v>
      </c>
      <c r="AD147" s="5">
        <f t="shared" si="131"/>
        <v>9.8917124570391379E-3</v>
      </c>
      <c r="AE147" s="5">
        <f t="shared" si="132"/>
        <v>1.3713076808629781E-2</v>
      </c>
      <c r="AF147" s="5">
        <f t="shared" si="133"/>
        <v>9.5053549310140425E-3</v>
      </c>
      <c r="AG147" s="5">
        <f t="shared" si="134"/>
        <v>4.3924872404853561E-3</v>
      </c>
      <c r="AH147" s="5">
        <f t="shared" si="135"/>
        <v>9.47526263625844E-3</v>
      </c>
      <c r="AI147" s="5">
        <f t="shared" si="136"/>
        <v>1.327775768129583E-2</v>
      </c>
      <c r="AJ147" s="5">
        <f t="shared" si="137"/>
        <v>9.3031114709463472E-3</v>
      </c>
      <c r="AK147" s="5">
        <f t="shared" si="138"/>
        <v>4.3455069808346781E-3</v>
      </c>
      <c r="AL147" s="5">
        <f t="shared" si="139"/>
        <v>1.1829621275590601E-4</v>
      </c>
      <c r="AM147" s="5">
        <f t="shared" si="140"/>
        <v>2.7722663972401303E-3</v>
      </c>
      <c r="AN147" s="5">
        <f t="shared" si="141"/>
        <v>3.843247789950073E-3</v>
      </c>
      <c r="AO147" s="5">
        <f t="shared" si="142"/>
        <v>2.6639852486147479E-3</v>
      </c>
      <c r="AP147" s="5">
        <f t="shared" si="143"/>
        <v>1.2310451633112411E-3</v>
      </c>
      <c r="AQ147" s="5">
        <f t="shared" si="144"/>
        <v>4.2665557032458255E-4</v>
      </c>
      <c r="AR147" s="5">
        <f t="shared" si="145"/>
        <v>2.6271488354978906E-3</v>
      </c>
      <c r="AS147" s="5">
        <f t="shared" si="146"/>
        <v>3.6814436675302385E-3</v>
      </c>
      <c r="AT147" s="5">
        <f t="shared" si="147"/>
        <v>2.5794175217769802E-3</v>
      </c>
      <c r="AU147" s="5">
        <f t="shared" si="148"/>
        <v>1.2048524713881498E-3</v>
      </c>
      <c r="AV147" s="5">
        <f t="shared" si="149"/>
        <v>4.2209223561742373E-4</v>
      </c>
      <c r="AW147" s="5">
        <f t="shared" si="150"/>
        <v>6.3835938447373145E-6</v>
      </c>
      <c r="AX147" s="5">
        <f t="shared" si="151"/>
        <v>6.4746633529883511E-4</v>
      </c>
      <c r="AY147" s="5">
        <f t="shared" si="152"/>
        <v>8.9759539872559394E-4</v>
      </c>
      <c r="AZ147" s="5">
        <f t="shared" si="153"/>
        <v>6.2217713562011021E-4</v>
      </c>
      <c r="BA147" s="5">
        <f t="shared" si="154"/>
        <v>2.8751216018416597E-4</v>
      </c>
      <c r="BB147" s="5">
        <f t="shared" si="155"/>
        <v>9.9645949908674613E-5</v>
      </c>
      <c r="BC147" s="5">
        <f t="shared" si="156"/>
        <v>2.7628230616310208E-5</v>
      </c>
      <c r="BD147" s="5">
        <f t="shared" si="157"/>
        <v>6.0701140686123618E-4</v>
      </c>
      <c r="BE147" s="5">
        <f t="shared" si="158"/>
        <v>8.5060970650504034E-4</v>
      </c>
      <c r="BF147" s="5">
        <f t="shared" si="159"/>
        <v>5.9598292933397273E-4</v>
      </c>
      <c r="BG147" s="5">
        <f t="shared" si="160"/>
        <v>2.7838513899002335E-4</v>
      </c>
      <c r="BH147" s="5">
        <f t="shared" si="161"/>
        <v>9.7525803755530121E-5</v>
      </c>
      <c r="BI147" s="5">
        <f t="shared" si="162"/>
        <v>2.7332730281994058E-5</v>
      </c>
      <c r="BJ147" s="8">
        <f t="shared" si="163"/>
        <v>0.37605799039668331</v>
      </c>
      <c r="BK147" s="8">
        <f t="shared" si="164"/>
        <v>0.25433509784042063</v>
      </c>
      <c r="BL147" s="8">
        <f t="shared" si="165"/>
        <v>0.3419456495948423</v>
      </c>
      <c r="BM147" s="8">
        <f t="shared" si="166"/>
        <v>0.52637864871532003</v>
      </c>
      <c r="BN147" s="8">
        <f t="shared" si="167"/>
        <v>0.47240820451329979</v>
      </c>
    </row>
    <row r="148" spans="1:66" x14ac:dyDescent="0.25">
      <c r="A148" t="s">
        <v>69</v>
      </c>
      <c r="B148" t="s">
        <v>77</v>
      </c>
      <c r="C148" t="s">
        <v>75</v>
      </c>
      <c r="D148" t="s">
        <v>495</v>
      </c>
      <c r="E148">
        <f>VLOOKUP(A148,home!$A$2:$E$405,3,FALSE)</f>
        <v>1.3441295550000001</v>
      </c>
      <c r="F148">
        <f>VLOOKUP(B148,home!$B$2:$E$405,3,FALSE)</f>
        <v>1.43</v>
      </c>
      <c r="G148">
        <f>VLOOKUP(C148,away!$B$2:$E$405,4,FALSE)</f>
        <v>0.99</v>
      </c>
      <c r="H148">
        <f>VLOOKUP(A148,away!$A$2:$E$405,3,FALSE)</f>
        <v>1.348178138</v>
      </c>
      <c r="I148">
        <f>VLOOKUP(C148,away!$B$2:$E$405,3,FALSE)</f>
        <v>0.5</v>
      </c>
      <c r="J148">
        <f>VLOOKUP(B148,home!$B$2:$E$405,4,FALSE)</f>
        <v>0.68</v>
      </c>
      <c r="K148" s="3">
        <f t="shared" si="168"/>
        <v>1.9028842110135</v>
      </c>
      <c r="L148" s="3">
        <f t="shared" si="169"/>
        <v>0.45838056692000001</v>
      </c>
      <c r="M148" s="5">
        <f t="shared" si="114"/>
        <v>9.4300878069977959E-2</v>
      </c>
      <c r="N148" s="5">
        <f t="shared" si="115"/>
        <v>0.17944365196407028</v>
      </c>
      <c r="O148" s="5">
        <f t="shared" si="116"/>
        <v>4.3225689950770294E-2</v>
      </c>
      <c r="P148" s="5">
        <f t="shared" si="117"/>
        <v>8.2253482917485701E-2</v>
      </c>
      <c r="Q148" s="5">
        <f t="shared" si="118"/>
        <v>0.1707302460445155</v>
      </c>
      <c r="R148" s="5">
        <f t="shared" si="119"/>
        <v>9.9069081325711163E-3</v>
      </c>
      <c r="S148" s="5">
        <f t="shared" si="120"/>
        <v>1.7936300251193131E-2</v>
      </c>
      <c r="T148" s="5">
        <f t="shared" si="121"/>
        <v>7.82594269722761E-2</v>
      </c>
      <c r="U148" s="5">
        <f t="shared" si="122"/>
        <v>1.8851699065430817E-2</v>
      </c>
      <c r="V148" s="5">
        <f t="shared" si="123"/>
        <v>1.7383167539067104E-3</v>
      </c>
      <c r="W148" s="5">
        <f t="shared" si="124"/>
        <v>0.10829329651351956</v>
      </c>
      <c r="X148" s="5">
        <f t="shared" si="125"/>
        <v>4.9639542649502752E-2</v>
      </c>
      <c r="Y148" s="5">
        <f t="shared" si="126"/>
        <v>1.1376900850664295E-2</v>
      </c>
      <c r="Z148" s="5">
        <f t="shared" si="127"/>
        <v>1.5137113887441029E-3</v>
      </c>
      <c r="AA148" s="5">
        <f t="shared" si="128"/>
        <v>2.8804175016724715E-3</v>
      </c>
      <c r="AB148" s="5">
        <f t="shared" si="129"/>
        <v>2.7405504925297492E-3</v>
      </c>
      <c r="AC148" s="5">
        <f t="shared" si="130"/>
        <v>9.4764896645859926E-5</v>
      </c>
      <c r="AD148" s="5">
        <f t="shared" si="131"/>
        <v>5.1517401023544927E-2</v>
      </c>
      <c r="AE148" s="5">
        <f t="shared" si="132"/>
        <v>2.3614575487417511E-2</v>
      </c>
      <c r="AF148" s="5">
        <f t="shared" si="133"/>
        <v>5.4122312497487867E-3</v>
      </c>
      <c r="AG148" s="5">
        <f t="shared" si="134"/>
        <v>8.2695387618732989E-4</v>
      </c>
      <c r="AH148" s="5">
        <f t="shared" si="135"/>
        <v>1.7346397113144555E-4</v>
      </c>
      <c r="AI148" s="5">
        <f t="shared" si="136"/>
        <v>3.3008185184572934E-4</v>
      </c>
      <c r="AJ148" s="5">
        <f t="shared" si="137"/>
        <v>3.1405377210966788E-4</v>
      </c>
      <c r="AK148" s="5">
        <f t="shared" si="138"/>
        <v>1.9920265478557298E-4</v>
      </c>
      <c r="AL148" s="5">
        <f t="shared" si="139"/>
        <v>3.3063288346703544E-6</v>
      </c>
      <c r="AM148" s="5">
        <f t="shared" si="140"/>
        <v>1.960632980003086E-2</v>
      </c>
      <c r="AN148" s="5">
        <f t="shared" si="141"/>
        <v>8.9871605689586347E-3</v>
      </c>
      <c r="AO148" s="5">
        <f t="shared" si="142"/>
        <v>2.0597698783001643E-3</v>
      </c>
      <c r="AP148" s="5">
        <f t="shared" si="143"/>
        <v>3.1471949484665636E-4</v>
      </c>
      <c r="AQ148" s="5">
        <f t="shared" si="144"/>
        <v>3.6065325117146585E-5</v>
      </c>
      <c r="AR148" s="5">
        <f t="shared" si="145"/>
        <v>1.5902502685485314E-5</v>
      </c>
      <c r="AS148" s="5">
        <f t="shared" si="146"/>
        <v>3.0260621275809784E-5</v>
      </c>
      <c r="AT148" s="5">
        <f t="shared" si="147"/>
        <v>2.879122922059882E-5</v>
      </c>
      <c r="AU148" s="5">
        <f t="shared" si="148"/>
        <v>1.8262125166516006E-5</v>
      </c>
      <c r="AV148" s="5">
        <f t="shared" si="149"/>
        <v>8.6876774097289002E-6</v>
      </c>
      <c r="AW148" s="5">
        <f t="shared" si="150"/>
        <v>8.0109146350429858E-8</v>
      </c>
      <c r="AX148" s="5">
        <f t="shared" si="151"/>
        <v>6.2180959020670381E-3</v>
      </c>
      <c r="AY148" s="5">
        <f t="shared" si="152"/>
        <v>2.8502543247524176E-3</v>
      </c>
      <c r="AZ148" s="5">
        <f t="shared" si="153"/>
        <v>6.5325059662309757E-4</v>
      </c>
      <c r="BA148" s="5">
        <f t="shared" si="154"/>
        <v>9.9812459606974589E-5</v>
      </c>
      <c r="BB148" s="5">
        <f t="shared" si="155"/>
        <v>1.1438022955081152E-5</v>
      </c>
      <c r="BC148" s="5">
        <f t="shared" si="156"/>
        <v>1.0485934893188147E-6</v>
      </c>
      <c r="BD148" s="5">
        <f t="shared" si="157"/>
        <v>1.2148996994032629E-6</v>
      </c>
      <c r="BE148" s="5">
        <f t="shared" si="158"/>
        <v>2.3118134559595162E-6</v>
      </c>
      <c r="BF148" s="5">
        <f t="shared" si="159"/>
        <v>2.1995566620769587E-6</v>
      </c>
      <c r="BG148" s="5">
        <f t="shared" si="160"/>
        <v>1.3951672144986005E-6</v>
      </c>
      <c r="BH148" s="5">
        <f t="shared" si="161"/>
        <v>6.6371041604826815E-7</v>
      </c>
      <c r="BI148" s="5">
        <f t="shared" si="162"/>
        <v>2.5259281427668993E-7</v>
      </c>
      <c r="BJ148" s="8">
        <f t="shared" si="163"/>
        <v>0.71995217159819458</v>
      </c>
      <c r="BK148" s="8">
        <f t="shared" si="164"/>
        <v>0.19917730354279645</v>
      </c>
      <c r="BL148" s="8">
        <f t="shared" si="165"/>
        <v>7.8732009288867255E-2</v>
      </c>
      <c r="BM148" s="8">
        <f t="shared" si="166"/>
        <v>0.41666416452360527</v>
      </c>
      <c r="BN148" s="8">
        <f t="shared" si="167"/>
        <v>0.57986085707939083</v>
      </c>
    </row>
    <row r="149" spans="1:66" x14ac:dyDescent="0.25">
      <c r="A149" t="s">
        <v>69</v>
      </c>
      <c r="B149" t="s">
        <v>78</v>
      </c>
      <c r="C149" t="s">
        <v>72</v>
      </c>
      <c r="D149" t="s">
        <v>495</v>
      </c>
      <c r="E149">
        <f>VLOOKUP(A149,home!$A$2:$E$405,3,FALSE)</f>
        <v>1.3441295550000001</v>
      </c>
      <c r="F149">
        <f>VLOOKUP(B149,home!$B$2:$E$405,3,FALSE)</f>
        <v>1.18</v>
      </c>
      <c r="G149">
        <f>VLOOKUP(C149,away!$B$2:$E$405,4,FALSE)</f>
        <v>1.55</v>
      </c>
      <c r="H149">
        <f>VLOOKUP(A149,away!$A$2:$E$405,3,FALSE)</f>
        <v>1.348178138</v>
      </c>
      <c r="I149">
        <f>VLOOKUP(C149,away!$B$2:$E$405,3,FALSE)</f>
        <v>1.37</v>
      </c>
      <c r="J149">
        <f>VLOOKUP(B149,home!$B$2:$E$405,4,FALSE)</f>
        <v>0.99</v>
      </c>
      <c r="K149" s="3">
        <f t="shared" si="168"/>
        <v>2.4584129560950001</v>
      </c>
      <c r="L149" s="3">
        <f t="shared" si="169"/>
        <v>1.8285340085694002</v>
      </c>
      <c r="M149" s="5">
        <f t="shared" si="114"/>
        <v>1.3746830855594347E-2</v>
      </c>
      <c r="N149" s="5">
        <f t="shared" si="115"/>
        <v>3.3795387080639651E-2</v>
      </c>
      <c r="O149" s="5">
        <f t="shared" si="116"/>
        <v>2.5136547729505451E-2</v>
      </c>
      <c r="P149" s="5">
        <f t="shared" si="117"/>
        <v>6.1796014609716544E-2</v>
      </c>
      <c r="Q149" s="5">
        <f t="shared" si="118"/>
        <v>4.1541508727645067E-2</v>
      </c>
      <c r="R149" s="5">
        <f t="shared" si="119"/>
        <v>2.298151619071433E-2</v>
      </c>
      <c r="S149" s="5">
        <f t="shared" si="120"/>
        <v>6.9447777850744477E-2</v>
      </c>
      <c r="T149" s="5">
        <f t="shared" si="121"/>
        <v>7.5960061475781562E-2</v>
      </c>
      <c r="U149" s="5">
        <f t="shared" si="122"/>
        <v>5.6498057153959114E-2</v>
      </c>
      <c r="V149" s="5">
        <f t="shared" si="123"/>
        <v>3.4687557685587234E-2</v>
      </c>
      <c r="W149" s="5">
        <f t="shared" si="124"/>
        <v>3.4042061090592046E-2</v>
      </c>
      <c r="X149" s="5">
        <f t="shared" si="125"/>
        <v>6.2247066425944686E-2</v>
      </c>
      <c r="Y149" s="5">
        <f t="shared" si="126"/>
        <v>5.6910438946759186E-2</v>
      </c>
      <c r="Z149" s="5">
        <f t="shared" si="127"/>
        <v>1.4007494641069816E-2</v>
      </c>
      <c r="AA149" s="5">
        <f t="shared" si="128"/>
        <v>3.4436206308037315E-2</v>
      </c>
      <c r="AB149" s="5">
        <f t="shared" si="129"/>
        <v>4.2329207873219664E-2</v>
      </c>
      <c r="AC149" s="5">
        <f t="shared" si="130"/>
        <v>9.745668129036468E-3</v>
      </c>
      <c r="AD149" s="5">
        <f t="shared" si="131"/>
        <v>2.0922361009322245E-2</v>
      </c>
      <c r="AE149" s="5">
        <f t="shared" si="132"/>
        <v>3.8257248645112124E-2</v>
      </c>
      <c r="AF149" s="5">
        <f t="shared" si="133"/>
        <v>3.4977340110941571E-2</v>
      </c>
      <c r="AG149" s="5">
        <f t="shared" si="134"/>
        <v>2.1319085307385088E-2</v>
      </c>
      <c r="AH149" s="5">
        <f t="shared" si="135"/>
        <v>6.4032950815124485E-3</v>
      </c>
      <c r="AI149" s="5">
        <f t="shared" si="136"/>
        <v>1.574194359008959E-2</v>
      </c>
      <c r="AJ149" s="5">
        <f t="shared" si="137"/>
        <v>1.9350099037996452E-2</v>
      </c>
      <c r="AK149" s="5">
        <f t="shared" si="138"/>
        <v>1.5856844725577288E-2</v>
      </c>
      <c r="AL149" s="5">
        <f t="shared" si="139"/>
        <v>1.7523848410146107E-3</v>
      </c>
      <c r="AM149" s="5">
        <f t="shared" si="140"/>
        <v>1.0287160675482937E-2</v>
      </c>
      <c r="AN149" s="5">
        <f t="shared" si="141"/>
        <v>1.8810423146738316E-2</v>
      </c>
      <c r="AO149" s="5">
        <f t="shared" si="142"/>
        <v>1.7197749219696024E-2</v>
      </c>
      <c r="AP149" s="5">
        <f t="shared" si="143"/>
        <v>1.0482223106354015E-2</v>
      </c>
      <c r="AQ149" s="5">
        <f t="shared" si="144"/>
        <v>4.7917753588450759E-3</v>
      </c>
      <c r="AR149" s="5">
        <f t="shared" si="145"/>
        <v>2.3417285646901336E-3</v>
      </c>
      <c r="AS149" s="5">
        <f t="shared" si="146"/>
        <v>5.7569358430919716E-3</v>
      </c>
      <c r="AT149" s="5">
        <f t="shared" si="147"/>
        <v>7.0764628320325006E-3</v>
      </c>
      <c r="AU149" s="5">
        <f t="shared" si="148"/>
        <v>5.7989559698644715E-3</v>
      </c>
      <c r="AV149" s="5">
        <f t="shared" si="149"/>
        <v>3.5640571220348157E-3</v>
      </c>
      <c r="AW149" s="5">
        <f t="shared" si="150"/>
        <v>2.1881891739820159E-4</v>
      </c>
      <c r="AX149" s="5">
        <f t="shared" si="151"/>
        <v>4.2150148476730372E-3</v>
      </c>
      <c r="AY149" s="5">
        <f t="shared" si="152"/>
        <v>7.7072979955951186E-3</v>
      </c>
      <c r="AZ149" s="5">
        <f t="shared" si="153"/>
        <v>7.0465282495622231E-3</v>
      </c>
      <c r="BA149" s="5">
        <f t="shared" si="154"/>
        <v>4.2949388488898437E-3</v>
      </c>
      <c r="BB149" s="5">
        <f t="shared" si="155"/>
        <v>1.9633604374802486E-3</v>
      </c>
      <c r="BC149" s="5">
        <f t="shared" si="156"/>
        <v>7.1801426620246524E-4</v>
      </c>
      <c r="BD149" s="5">
        <f t="shared" si="157"/>
        <v>7.1365505322905267E-4</v>
      </c>
      <c r="BE149" s="5">
        <f t="shared" si="158"/>
        <v>1.7544588290409695E-3</v>
      </c>
      <c r="BF149" s="5">
        <f t="shared" si="159"/>
        <v>2.1565921581247921E-3</v>
      </c>
      <c r="BG149" s="5">
        <f t="shared" si="160"/>
        <v>1.767264700848955E-3</v>
      </c>
      <c r="BH149" s="5">
        <f t="shared" si="161"/>
        <v>1.0861666093541064E-3</v>
      </c>
      <c r="BI149" s="5">
        <f t="shared" si="162"/>
        <v>5.3404921298278254E-4</v>
      </c>
      <c r="BJ149" s="8">
        <f t="shared" si="163"/>
        <v>0.50748704497264252</v>
      </c>
      <c r="BK149" s="8">
        <f t="shared" si="164"/>
        <v>0.19888353196728881</v>
      </c>
      <c r="BL149" s="8">
        <f t="shared" si="165"/>
        <v>0.27128404458590627</v>
      </c>
      <c r="BM149" s="8">
        <f t="shared" si="166"/>
        <v>0.78517583189489515</v>
      </c>
      <c r="BN149" s="8">
        <f t="shared" si="167"/>
        <v>0.19899780519381538</v>
      </c>
    </row>
    <row r="150" spans="1:66" x14ac:dyDescent="0.25">
      <c r="A150" t="s">
        <v>69</v>
      </c>
      <c r="B150" t="s">
        <v>74</v>
      </c>
      <c r="C150" t="s">
        <v>260</v>
      </c>
      <c r="D150" t="s">
        <v>495</v>
      </c>
      <c r="E150">
        <f>VLOOKUP(A150,home!$A$2:$E$405,3,FALSE)</f>
        <v>1.3441295550000001</v>
      </c>
      <c r="F150">
        <f>VLOOKUP(B150,home!$B$2:$E$405,3,FALSE)</f>
        <v>1.2</v>
      </c>
      <c r="G150">
        <f>VLOOKUP(C150,away!$B$2:$E$405,4,FALSE)</f>
        <v>1.1200000000000001</v>
      </c>
      <c r="H150">
        <f>VLOOKUP(A150,away!$A$2:$E$405,3,FALSE)</f>
        <v>1.348178138</v>
      </c>
      <c r="I150">
        <f>VLOOKUP(C150,away!$B$2:$E$405,3,FALSE)</f>
        <v>1.43</v>
      </c>
      <c r="J150">
        <f>VLOOKUP(B150,home!$B$2:$E$405,4,FALSE)</f>
        <v>0.86</v>
      </c>
      <c r="K150" s="3">
        <f t="shared" si="168"/>
        <v>1.8065101219200002</v>
      </c>
      <c r="L150" s="3">
        <f t="shared" si="169"/>
        <v>1.6579894741123999</v>
      </c>
      <c r="M150" s="5">
        <f t="shared" si="114"/>
        <v>3.1288658478424221E-2</v>
      </c>
      <c r="N150" s="5">
        <f t="shared" si="115"/>
        <v>5.6523278242571383E-2</v>
      </c>
      <c r="O150" s="5">
        <f t="shared" si="116"/>
        <v>5.1876266416325055E-2</v>
      </c>
      <c r="P150" s="5">
        <f t="shared" si="117"/>
        <v>9.3715000368509771E-2</v>
      </c>
      <c r="Q150" s="5">
        <f t="shared" si="118"/>
        <v>5.1054937134652867E-2</v>
      </c>
      <c r="R150" s="5">
        <f t="shared" si="119"/>
        <v>4.3005151837258782E-2</v>
      </c>
      <c r="S150" s="5">
        <f t="shared" si="120"/>
        <v>7.0173201098778004E-2</v>
      </c>
      <c r="T150" s="5">
        <f t="shared" si="121"/>
        <v>8.4648548370724747E-2</v>
      </c>
      <c r="U150" s="5">
        <f t="shared" si="122"/>
        <v>7.7689242088714472E-2</v>
      </c>
      <c r="V150" s="5">
        <f t="shared" si="123"/>
        <v>2.3353444583571224E-2</v>
      </c>
      <c r="W150" s="5">
        <f t="shared" si="124"/>
        <v>3.0743753569246572E-2</v>
      </c>
      <c r="X150" s="5">
        <f t="shared" si="125"/>
        <v>5.0972819812516341E-2</v>
      </c>
      <c r="Y150" s="5">
        <f t="shared" si="126"/>
        <v>4.2256199357490053E-2</v>
      </c>
      <c r="Z150" s="5">
        <f t="shared" si="127"/>
        <v>2.3767363026260199E-2</v>
      </c>
      <c r="AA150" s="5">
        <f t="shared" si="128"/>
        <v>4.2935981878286206E-2</v>
      </c>
      <c r="AB150" s="5">
        <f t="shared" si="129"/>
        <v>3.8782142928848878E-2</v>
      </c>
      <c r="AC150" s="5">
        <f t="shared" si="130"/>
        <v>4.3717279962332935E-3</v>
      </c>
      <c r="AD150" s="5">
        <f t="shared" si="131"/>
        <v>1.3884725502164515E-2</v>
      </c>
      <c r="AE150" s="5">
        <f t="shared" si="132"/>
        <v>2.302072873352877E-2</v>
      </c>
      <c r="AF150" s="5">
        <f t="shared" si="133"/>
        <v>1.9084062963293794E-2</v>
      </c>
      <c r="AG150" s="5">
        <f t="shared" si="134"/>
        <v>1.0547058505479804E-2</v>
      </c>
      <c r="AH150" s="5">
        <f t="shared" si="135"/>
        <v>9.8515094312369121E-3</v>
      </c>
      <c r="AI150" s="5">
        <f t="shared" si="136"/>
        <v>1.7796851503719822E-2</v>
      </c>
      <c r="AJ150" s="5">
        <f t="shared" si="137"/>
        <v>1.6075096189888519E-2</v>
      </c>
      <c r="AK150" s="5">
        <f t="shared" si="138"/>
        <v>9.6799413259570817E-3</v>
      </c>
      <c r="AL150" s="5">
        <f t="shared" si="139"/>
        <v>5.2376357530386618E-4</v>
      </c>
      <c r="AM150" s="5">
        <f t="shared" si="140"/>
        <v>5.0165794319481875E-3</v>
      </c>
      <c r="AN150" s="5">
        <f t="shared" si="141"/>
        <v>8.3174358942188584E-3</v>
      </c>
      <c r="AO150" s="5">
        <f t="shared" si="142"/>
        <v>6.8951105821097635E-3</v>
      </c>
      <c r="AP150" s="5">
        <f t="shared" si="143"/>
        <v>3.810673589326337E-3</v>
      </c>
      <c r="AQ150" s="5">
        <f t="shared" si="144"/>
        <v>1.5795141750952963E-3</v>
      </c>
      <c r="AR150" s="5">
        <f t="shared" si="145"/>
        <v>3.2667397882219663E-3</v>
      </c>
      <c r="AS150" s="5">
        <f t="shared" si="146"/>
        <v>5.9013984931017786E-3</v>
      </c>
      <c r="AT150" s="5">
        <f t="shared" si="147"/>
        <v>5.3304680556359009E-3</v>
      </c>
      <c r="AU150" s="5">
        <f t="shared" si="148"/>
        <v>3.2098481656924931E-3</v>
      </c>
      <c r="AV150" s="5">
        <f t="shared" si="149"/>
        <v>1.4496558002874585E-3</v>
      </c>
      <c r="AW150" s="5">
        <f t="shared" si="150"/>
        <v>4.3576762350966037E-5</v>
      </c>
      <c r="AX150" s="5">
        <f t="shared" si="151"/>
        <v>1.5104169202050152E-3</v>
      </c>
      <c r="AY150" s="5">
        <f t="shared" si="152"/>
        <v>2.504255355221184E-3</v>
      </c>
      <c r="AZ150" s="5">
        <f t="shared" si="153"/>
        <v>2.0760145097231666E-3</v>
      </c>
      <c r="BA150" s="5">
        <f t="shared" si="154"/>
        <v>1.1473367350752083E-3</v>
      </c>
      <c r="BB150" s="5">
        <f t="shared" si="155"/>
        <v>4.7556805750429559E-4</v>
      </c>
      <c r="BC150" s="5">
        <f t="shared" si="156"/>
        <v>1.5769736671324049E-4</v>
      </c>
      <c r="BD150" s="5">
        <f t="shared" si="157"/>
        <v>9.0270336392269952E-4</v>
      </c>
      <c r="BE150" s="5">
        <f t="shared" si="158"/>
        <v>1.63074276401759E-3</v>
      </c>
      <c r="BF150" s="5">
        <f t="shared" si="159"/>
        <v>1.4729766547227877E-3</v>
      </c>
      <c r="BG150" s="5">
        <f t="shared" si="160"/>
        <v>8.8698241203619252E-4</v>
      </c>
      <c r="BH150" s="5">
        <f t="shared" si="161"/>
        <v>4.0058567632709943E-4</v>
      </c>
      <c r="BI150" s="5">
        <f t="shared" si="162"/>
        <v>1.4473241579621474E-4</v>
      </c>
      <c r="BJ150" s="8">
        <f t="shared" si="163"/>
        <v>0.41622671480880946</v>
      </c>
      <c r="BK150" s="8">
        <f t="shared" si="164"/>
        <v>0.22593005145604156</v>
      </c>
      <c r="BL150" s="8">
        <f t="shared" si="165"/>
        <v>0.33228901718999793</v>
      </c>
      <c r="BM150" s="8">
        <f t="shared" si="166"/>
        <v>0.66828917541049659</v>
      </c>
      <c r="BN150" s="8">
        <f t="shared" si="167"/>
        <v>0.32746329247774209</v>
      </c>
    </row>
    <row r="151" spans="1:66" x14ac:dyDescent="0.25">
      <c r="A151" t="s">
        <v>69</v>
      </c>
      <c r="B151" t="s">
        <v>73</v>
      </c>
      <c r="C151" t="s">
        <v>259</v>
      </c>
      <c r="D151" t="s">
        <v>495</v>
      </c>
      <c r="E151">
        <f>VLOOKUP(A151,home!$A$2:$E$405,3,FALSE)</f>
        <v>1.3441295550000001</v>
      </c>
      <c r="F151">
        <f>VLOOKUP(B151,home!$B$2:$E$405,3,FALSE)</f>
        <v>0.69</v>
      </c>
      <c r="G151">
        <f>VLOOKUP(C151,away!$B$2:$E$405,4,FALSE)</f>
        <v>0.87</v>
      </c>
      <c r="H151">
        <f>VLOOKUP(A151,away!$A$2:$E$405,3,FALSE)</f>
        <v>1.348178138</v>
      </c>
      <c r="I151">
        <f>VLOOKUP(C151,away!$B$2:$E$405,3,FALSE)</f>
        <v>1.24</v>
      </c>
      <c r="J151">
        <f>VLOOKUP(B151,home!$B$2:$E$405,4,FALSE)</f>
        <v>0.97</v>
      </c>
      <c r="K151" s="3">
        <f t="shared" ref="K151:K189" si="170">E151*F151*G151</f>
        <v>0.80688097186649999</v>
      </c>
      <c r="L151" s="3">
        <f t="shared" ref="L151:L189" si="171">H151*I151*J151</f>
        <v>1.6215886643863999</v>
      </c>
      <c r="M151" s="5">
        <f t="shared" ref="M151:M189" si="172">_xlfn.POISSON.DIST(0,K151,FALSE) * _xlfn.POISSON.DIST(0,L151,FALSE)</f>
        <v>8.8171664103687472E-2</v>
      </c>
      <c r="N151" s="5">
        <f t="shared" ref="N151:N189" si="173">_xlfn.POISSON.DIST(1,K151,FALSE) * _xlfn.POISSON.DIST(0,L151,FALSE)</f>
        <v>7.1144038023069928E-2</v>
      </c>
      <c r="O151" s="5">
        <f t="shared" ref="O151:O189" si="174">_xlfn.POISSON.DIST(0,K151,FALSE) * _xlfn.POISSON.DIST(1,L151,FALSE)</f>
        <v>0.14297817103062485</v>
      </c>
      <c r="P151" s="5">
        <f t="shared" ref="P151:P189" si="175">_xlfn.POISSON.DIST(1,K151,FALSE) * _xlfn.POISSON.DIST(1,L151,FALSE)</f>
        <v>0.11536636559688522</v>
      </c>
      <c r="Q151" s="5">
        <f t="shared" ref="Q151:Q189" si="176">_xlfn.POISSON.DIST(2,K151,FALSE) * _xlfn.POISSON.DIST(0,L151,FALSE)</f>
        <v>2.8702385271280949E-2</v>
      </c>
      <c r="R151" s="5">
        <f t="shared" ref="R151:R189" si="177">_xlfn.POISSON.DIST(0,K151,FALSE) * _xlfn.POISSON.DIST(2,L151,FALSE)</f>
        <v>0.11592589069898063</v>
      </c>
      <c r="S151" s="5">
        <f t="shared" ref="S151:S189" si="178">_xlfn.POISSON.DIST(2,K151,FALSE) * _xlfn.POISSON.DIST(2,L151,FALSE)</f>
        <v>3.7737175674099496E-2</v>
      </c>
      <c r="T151" s="5">
        <f t="shared" ref="T151:T189" si="179">_xlfn.POISSON.DIST(2,K151,FALSE) * _xlfn.POISSON.DIST(1,L151,FALSE)</f>
        <v>4.654346259676035E-2</v>
      </c>
      <c r="U151" s="5">
        <f t="shared" ref="U151:U189" si="180">_xlfn.POISSON.DIST(1,K151,FALSE) * _xlfn.POISSON.DIST(2,L151,FALSE)</f>
        <v>9.3538395351683123E-2</v>
      </c>
      <c r="V151" s="5">
        <f t="shared" ref="V151:V189" si="181">_xlfn.POISSON.DIST(3,K151,FALSE) * _xlfn.POISSON.DIST(3,L151,FALSE)</f>
        <v>5.4862684938633294E-3</v>
      </c>
      <c r="W151" s="5">
        <f t="shared" ref="W151:W189" si="182">_xlfn.POISSON.DIST(3,K151,FALSE) * _xlfn.POISSON.DIST(0,L151,FALSE)</f>
        <v>7.7198028408592958E-3</v>
      </c>
      <c r="X151" s="5">
        <f t="shared" ref="X151:X189" si="183">_xlfn.POISSON.DIST(3,K151,FALSE) * _xlfn.POISSON.DIST(1,L151,FALSE)</f>
        <v>1.2518344778035361E-2</v>
      </c>
      <c r="Y151" s="5">
        <f t="shared" ref="Y151:Y189" si="184">_xlfn.POISSON.DIST(3,K151,FALSE) * _xlfn.POISSON.DIST(2,L151,FALSE)</f>
        <v>1.0149802994471414E-2</v>
      </c>
      <c r="Z151" s="5">
        <f t="shared" ref="Z151:Z189" si="185">_xlfn.POISSON.DIST(0,K151,FALSE) * _xlfn.POISSON.DIST(3,L151,FALSE)</f>
        <v>6.2661370088787943E-2</v>
      </c>
      <c r="AA151" s="5">
        <f t="shared" ref="AA151:AA189" si="186">_xlfn.POISSON.DIST(1,K151,FALSE) * _xlfn.POISSON.DIST(3,L151,FALSE)</f>
        <v>5.0560267195727641E-2</v>
      </c>
      <c r="AB151" s="5">
        <f t="shared" ref="AB151:AB189" si="187">_xlfn.POISSON.DIST(2,K151,FALSE) * _xlfn.POISSON.DIST(3,L151,FALSE)</f>
        <v>2.039805876635932E-2</v>
      </c>
      <c r="AC151" s="5">
        <f t="shared" ref="AC151:AC189" si="188">_xlfn.POISSON.DIST(4,K151,FALSE) * _xlfn.POISSON.DIST(4,L151,FALSE)</f>
        <v>4.4864956280157636E-4</v>
      </c>
      <c r="AD151" s="5">
        <f t="shared" ref="AD151:AD189" si="189">_xlfn.POISSON.DIST(4,K151,FALSE) * _xlfn.POISSON.DIST(0,L151,FALSE)</f>
        <v>1.5572405047125787E-3</v>
      </c>
      <c r="AE151" s="5">
        <f t="shared" ref="AE151:AE189" si="190">_xlfn.POISSON.DIST(4,K151,FALSE) * _xlfn.POISSON.DIST(1,L151,FALSE)</f>
        <v>2.5252035501652738E-3</v>
      </c>
      <c r="AF151" s="5">
        <f t="shared" ref="AF151:AF189" si="191">_xlfn.POISSON.DIST(4,K151,FALSE) * _xlfn.POISSON.DIST(2,L151,FALSE)</f>
        <v>2.0474207261081514E-3</v>
      </c>
      <c r="AG151" s="5">
        <f t="shared" ref="AG151:AG189" si="192">_xlfn.POISSON.DIST(4,K151,FALSE) * _xlfn.POISSON.DIST(3,L151,FALSE)</f>
        <v>1.1066914135622503E-3</v>
      </c>
      <c r="AH151" s="5">
        <f t="shared" ref="AH151:AH189" si="193">_xlfn.POISSON.DIST(0,K151,FALSE) * _xlfn.POISSON.DIST(4,L151,FALSE)</f>
        <v>2.5402741857724873E-2</v>
      </c>
      <c r="AI151" s="5">
        <f t="shared" ref="AI151:AI189" si="194">_xlfn.POISSON.DIST(1,K151,FALSE) * _xlfn.POISSON.DIST(4,L151,FALSE)</f>
        <v>2.0496989038234863E-2</v>
      </c>
      <c r="AJ151" s="5">
        <f t="shared" ref="AJ151:AJ189" si="195">_xlfn.POISSON.DIST(2,K151,FALSE) * _xlfn.POISSON.DIST(4,L151,FALSE)</f>
        <v>8.2693152177539721E-3</v>
      </c>
      <c r="AK151" s="5">
        <f t="shared" ref="AK151:AK189" si="196">_xlfn.POISSON.DIST(3,K151,FALSE) * _xlfn.POISSON.DIST(4,L151,FALSE)</f>
        <v>2.2241176998572545E-3</v>
      </c>
      <c r="AL151" s="5">
        <f t="shared" ref="AL151:AL189" si="197">_xlfn.POISSON.DIST(5,K151,FALSE) * _xlfn.POISSON.DIST(5,L151,FALSE)</f>
        <v>2.3481044625031522E-5</v>
      </c>
      <c r="AM151" s="5">
        <f t="shared" ref="AM151:AM189" si="198">_xlfn.POISSON.DIST(5,K151,FALSE) * _xlfn.POISSON.DIST(0,L151,FALSE)</f>
        <v>2.5130154637447301E-4</v>
      </c>
      <c r="AN151" s="5">
        <f t="shared" ref="AN151:AN189" si="199">_xlfn.POISSON.DIST(5,K151,FALSE) * _xlfn.POISSON.DIST(1,L151,FALSE)</f>
        <v>4.0750773894361857E-4</v>
      </c>
      <c r="AO151" s="5">
        <f t="shared" ref="AO151:AO189" si="200">_xlfn.POISSON.DIST(5,K151,FALSE) * _xlfn.POISSON.DIST(2,L151,FALSE)</f>
        <v>3.3040496506035218E-4</v>
      </c>
      <c r="AP151" s="5">
        <f t="shared" ref="AP151:AP189" si="201">_xlfn.POISSON.DIST(5,K151,FALSE) * _xlfn.POISSON.DIST(3,L151,FALSE)</f>
        <v>1.7859364866628391E-4</v>
      </c>
      <c r="AQ151" s="5">
        <f t="shared" ref="AQ151:AQ189" si="202">_xlfn.POISSON.DIST(5,K151,FALSE) * _xlfn.POISSON.DIST(4,L151,FALSE)</f>
        <v>7.2401359052163286E-5</v>
      </c>
      <c r="AR151" s="5">
        <f t="shared" ref="AR151:AR189" si="203">_xlfn.POISSON.DIST(0,K151,FALSE) * _xlfn.POISSON.DIST(5,L151,FALSE)</f>
        <v>8.2385596481641121E-3</v>
      </c>
      <c r="AS151" s="5">
        <f t="shared" ref="AS151:AS189" si="204">_xlfn.POISSON.DIST(1,K151,FALSE) * _xlfn.POISSON.DIST(5,L151,FALSE)</f>
        <v>6.6475370156907883E-3</v>
      </c>
      <c r="AT151" s="5">
        <f t="shared" ref="AT151:AT189" si="205">_xlfn.POISSON.DIST(2,K151,FALSE) * _xlfn.POISSON.DIST(5,L151,FALSE)</f>
        <v>2.681885563869558E-3</v>
      </c>
      <c r="AU151" s="5">
        <f t="shared" ref="AU151:AU189" si="206">_xlfn.POISSON.DIST(3,K151,FALSE) * _xlfn.POISSON.DIST(5,L151,FALSE)</f>
        <v>7.2132081006993519E-4</v>
      </c>
      <c r="AV151" s="5">
        <f t="shared" ref="AV151:AV189" si="207">_xlfn.POISSON.DIST(4,K151,FALSE) * _xlfn.POISSON.DIST(5,L151,FALSE)</f>
        <v>1.4550500906419006E-4</v>
      </c>
      <c r="AW151" s="5">
        <f t="shared" ref="AW151:AW189" si="208">_xlfn.POISSON.DIST(6,K151,FALSE) * _xlfn.POISSON.DIST(6,L151,FALSE)</f>
        <v>8.5342446160938976E-7</v>
      </c>
      <c r="AX151" s="5">
        <f t="shared" ref="AX151:AX189" si="209">_xlfn.POISSON.DIST(6,K151,FALSE) * _xlfn.POISSON.DIST(0,L151,FALSE)</f>
        <v>3.3795072661698162E-5</v>
      </c>
      <c r="AY151" s="5">
        <f t="shared" ref="AY151:AY189" si="210">_xlfn.POISSON.DIST(6,K151,FALSE) * _xlfn.POISSON.DIST(1,L151,FALSE)</f>
        <v>5.4801706740324466E-5</v>
      </c>
      <c r="AZ151" s="5">
        <f t="shared" ref="AZ151:AZ189" si="211">_xlfn.POISSON.DIST(6,K151,FALSE) * _xlfn.POISSON.DIST(2,L151,FALSE)</f>
        <v>4.4432913219568966E-5</v>
      </c>
      <c r="BA151" s="5">
        <f t="shared" ref="BA151:BA189" si="212">_xlfn.POISSON.DIST(6,K151,FALSE) * _xlfn.POISSON.DIST(3,L151,FALSE)</f>
        <v>2.4017302800839223E-5</v>
      </c>
      <c r="BB151" s="5">
        <f t="shared" ref="BB151:BB189" si="213">_xlfn.POISSON.DIST(6,K151,FALSE) * _xlfn.POISSON.DIST(4,L151,FALSE)</f>
        <v>9.7365464927441493E-6</v>
      </c>
      <c r="BC151" s="5">
        <f t="shared" ref="BC151:BC189" si="214">_xlfn.POISSON.DIST(6,K151,FALSE) * _xlfn.POISSON.DIST(5,L151,FALSE)</f>
        <v>3.1577346845810137E-6</v>
      </c>
      <c r="BD151" s="5">
        <f t="shared" ref="BD151:BD189" si="215">_xlfn.POISSON.DIST(0,K151,FALSE) * _xlfn.POISSON.DIST(6,L151,FALSE)</f>
        <v>2.2265924893890231E-3</v>
      </c>
      <c r="BE151" s="5">
        <f t="shared" ref="BE151:BE189" si="216">_xlfn.POISSON.DIST(1,K151,FALSE) * _xlfn.POISSON.DIST(6,L151,FALSE)</f>
        <v>1.7965951117888642E-3</v>
      </c>
      <c r="BF151" s="5">
        <f t="shared" ref="BF151:BF189" si="217">_xlfn.POISSON.DIST(2,K151,FALSE) * _xlfn.POISSON.DIST(6,L151,FALSE)</f>
        <v>7.24819204925401E-4</v>
      </c>
      <c r="BG151" s="5">
        <f t="shared" ref="BG151:BG189" si="218">_xlfn.POISSON.DIST(3,K151,FALSE) * _xlfn.POISSON.DIST(6,L151,FALSE)</f>
        <v>1.9494760816590382E-4</v>
      </c>
      <c r="BH151" s="5">
        <f t="shared" ref="BH151:BH189" si="219">_xlfn.POISSON.DIST(4,K151,FALSE) * _xlfn.POISSON.DIST(6,L151,FALSE)</f>
        <v>3.9324878884988514E-5</v>
      </c>
      <c r="BI151" s="5">
        <f t="shared" ref="BI151:BI189" si="220">_xlfn.POISSON.DIST(5,K151,FALSE) * _xlfn.POISSON.DIST(6,L151,FALSE)</f>
        <v>6.3460992986503899E-6</v>
      </c>
      <c r="BJ151" s="8">
        <f t="shared" ref="BJ151:BJ189" si="221">SUM(N151,Q151,T151,W151,X151,Y151,AD151,AE151,AF151,AG151,AM151,AN151,AO151,AP151,AQ151,AX151,AY151,AZ151,BA151,BB151,BC151)</f>
        <v>0.18542454323372223</v>
      </c>
      <c r="BK151" s="8">
        <f t="shared" ref="BK151:BK189" si="222">SUM(M151,P151,S151,V151,AC151,AL151,AY151)</f>
        <v>0.24728840618270242</v>
      </c>
      <c r="BL151" s="8">
        <f t="shared" ref="BL151:BL189" si="223">SUM(O151,R151,U151,AA151,AB151,AH151,AI151,AJ151,AK151,AR151,AS151,AT151,AU151,AV151,BD151,BE151,BF151,BG151,BH151,BI151)</f>
        <v>0.50321738029625784</v>
      </c>
      <c r="BM151" s="8">
        <f t="shared" ref="BM151:BM189" si="224">SUM(S151:BI151)</f>
        <v>0.43624923679466271</v>
      </c>
      <c r="BN151" s="8">
        <f t="shared" ref="BN151:BN189" si="225">SUM(M151:R151)</f>
        <v>0.56228851472452901</v>
      </c>
    </row>
    <row r="152" spans="1:66" x14ac:dyDescent="0.25">
      <c r="A152" t="s">
        <v>21</v>
      </c>
      <c r="B152" t="s">
        <v>268</v>
      </c>
      <c r="C152" t="s">
        <v>271</v>
      </c>
      <c r="D152" t="s">
        <v>495</v>
      </c>
      <c r="E152">
        <f>VLOOKUP(A152,home!$A$2:$E$405,3,FALSE)</f>
        <v>1.3914728679999999</v>
      </c>
      <c r="F152">
        <f>VLOOKUP(B152,home!$B$2:$E$405,3,FALSE)</f>
        <v>0.77</v>
      </c>
      <c r="G152">
        <f>VLOOKUP(C152,away!$B$2:$E$405,4,FALSE)</f>
        <v>1.05</v>
      </c>
      <c r="H152">
        <f>VLOOKUP(A152,away!$A$2:$E$405,3,FALSE)</f>
        <v>1.3410852710000001</v>
      </c>
      <c r="I152">
        <f>VLOOKUP(C152,away!$B$2:$E$405,3,FALSE)</f>
        <v>0.77</v>
      </c>
      <c r="J152">
        <f>VLOOKUP(B152,home!$B$2:$E$405,4,FALSE)</f>
        <v>1.38</v>
      </c>
      <c r="K152" s="3">
        <f t="shared" si="170"/>
        <v>1.1250058137779999</v>
      </c>
      <c r="L152" s="3">
        <f t="shared" si="171"/>
        <v>1.4250372089646</v>
      </c>
      <c r="M152" s="5">
        <f t="shared" si="172"/>
        <v>7.8078306785996865E-2</v>
      </c>
      <c r="N152" s="5">
        <f t="shared" si="173"/>
        <v>8.7838549064188726E-2</v>
      </c>
      <c r="O152" s="5">
        <f t="shared" si="174"/>
        <v>0.11126449238299875</v>
      </c>
      <c r="P152" s="5">
        <f t="shared" si="175"/>
        <v>0.12517320079793157</v>
      </c>
      <c r="Q152" s="5">
        <f t="shared" si="176"/>
        <v>4.9409439185518232E-2</v>
      </c>
      <c r="R152" s="5">
        <f t="shared" si="177"/>
        <v>7.9278020841165767E-2</v>
      </c>
      <c r="S152" s="5">
        <f t="shared" si="178"/>
        <v>5.0168641082805158E-2</v>
      </c>
      <c r="T152" s="5">
        <f t="shared" si="179"/>
        <v>7.0410289313437041E-2</v>
      </c>
      <c r="U152" s="5">
        <f t="shared" si="180"/>
        <v>8.9188234351124926E-2</v>
      </c>
      <c r="V152" s="5">
        <f t="shared" si="181"/>
        <v>8.9365687154584067E-3</v>
      </c>
      <c r="W152" s="5">
        <f t="shared" si="182"/>
        <v>1.8528635446406171E-2</v>
      </c>
      <c r="X152" s="5">
        <f t="shared" si="183"/>
        <v>2.6403994942469203E-2</v>
      </c>
      <c r="Y152" s="5">
        <f t="shared" si="184"/>
        <v>1.8813337629165865E-2</v>
      </c>
      <c r="Z152" s="5">
        <f t="shared" si="185"/>
        <v>3.7658043183910771E-2</v>
      </c>
      <c r="AA152" s="5">
        <f t="shared" si="186"/>
        <v>4.2365517517402598E-2</v>
      </c>
      <c r="AB152" s="5">
        <f t="shared" si="187"/>
        <v>2.3830726755395822E-2</v>
      </c>
      <c r="AC152" s="5">
        <f t="shared" si="188"/>
        <v>8.9543030285174695E-4</v>
      </c>
      <c r="AD152" s="5">
        <f t="shared" si="189"/>
        <v>5.2112056496450192E-3</v>
      </c>
      <c r="AE152" s="5">
        <f t="shared" si="190"/>
        <v>7.4261619543106927E-3</v>
      </c>
      <c r="AF152" s="5">
        <f t="shared" si="191"/>
        <v>5.2912785523450048E-3</v>
      </c>
      <c r="AG152" s="5">
        <f t="shared" si="192"/>
        <v>2.513422940029326E-3</v>
      </c>
      <c r="AH152" s="5">
        <f t="shared" si="193"/>
        <v>1.3416028188467138E-2</v>
      </c>
      <c r="AI152" s="5">
        <f t="shared" si="194"/>
        <v>1.5093109709835057E-2</v>
      </c>
      <c r="AJ152" s="5">
        <f t="shared" si="195"/>
        <v>8.4899180857768153E-3</v>
      </c>
      <c r="AK152" s="5">
        <f t="shared" si="196"/>
        <v>3.1837357349993006E-3</v>
      </c>
      <c r="AL152" s="5">
        <f t="shared" si="197"/>
        <v>5.7421264222146974E-5</v>
      </c>
      <c r="AM152" s="5">
        <f t="shared" si="198"/>
        <v>1.1725273305286813E-3</v>
      </c>
      <c r="AN152" s="5">
        <f t="shared" si="199"/>
        <v>1.6708950745313051E-3</v>
      </c>
      <c r="AO152" s="5">
        <f t="shared" si="200"/>
        <v>1.1905438267413942E-3</v>
      </c>
      <c r="AP152" s="5">
        <f t="shared" si="201"/>
        <v>5.6552308400319715E-4</v>
      </c>
      <c r="AQ152" s="5">
        <f t="shared" si="202"/>
        <v>2.0147285930824217E-4</v>
      </c>
      <c r="AR152" s="5">
        <f t="shared" si="203"/>
        <v>3.8236678730167208E-3</v>
      </c>
      <c r="AS152" s="5">
        <f t="shared" si="204"/>
        <v>4.3016485870999701E-3</v>
      </c>
      <c r="AT152" s="5">
        <f t="shared" si="205"/>
        <v>2.4196898346586938E-3</v>
      </c>
      <c r="AU152" s="5">
        <f t="shared" si="206"/>
        <v>9.0738837717685233E-4</v>
      </c>
      <c r="AV152" s="5">
        <f t="shared" si="207"/>
        <v>2.5520429991963593E-4</v>
      </c>
      <c r="AW152" s="5">
        <f t="shared" si="208"/>
        <v>2.5571206553250016E-6</v>
      </c>
      <c r="AX152" s="5">
        <f t="shared" si="209"/>
        <v>2.1985001060972727E-4</v>
      </c>
      <c r="AY152" s="5">
        <f t="shared" si="210"/>
        <v>3.1329444551012346E-4</v>
      </c>
      <c r="AZ152" s="5">
        <f t="shared" si="211"/>
        <v>2.2322812110692913E-4</v>
      </c>
      <c r="BA152" s="5">
        <f t="shared" si="212"/>
        <v>1.0603612622154339E-4</v>
      </c>
      <c r="BB152" s="5">
        <f t="shared" si="213"/>
        <v>3.7776356340041532E-5</v>
      </c>
      <c r="BC152" s="5">
        <f t="shared" si="214"/>
        <v>1.0766542680732989E-5</v>
      </c>
      <c r="BD152" s="5">
        <f t="shared" si="215"/>
        <v>9.081448322952278E-4</v>
      </c>
      <c r="BE152" s="5">
        <f t="shared" si="216"/>
        <v>1.0216682160845778E-3</v>
      </c>
      <c r="BF152" s="5">
        <f t="shared" si="217"/>
        <v>5.7469134142367428E-4</v>
      </c>
      <c r="BG152" s="5">
        <f t="shared" si="218"/>
        <v>2.1551036674317029E-4</v>
      </c>
      <c r="BH152" s="5">
        <f t="shared" si="219"/>
        <v>6.0612603878873889E-5</v>
      </c>
      <c r="BI152" s="5">
        <f t="shared" si="220"/>
        <v>1.363790635039122E-5</v>
      </c>
      <c r="BJ152" s="8">
        <f t="shared" si="221"/>
        <v>0.29755822845509722</v>
      </c>
      <c r="BK152" s="8">
        <f t="shared" si="222"/>
        <v>0.26362286339477603</v>
      </c>
      <c r="BL152" s="8">
        <f t="shared" si="223"/>
        <v>0.40061164780581399</v>
      </c>
      <c r="BM152" s="8">
        <f t="shared" si="224"/>
        <v>0.46809803645694331</v>
      </c>
      <c r="BN152" s="8">
        <f t="shared" si="225"/>
        <v>0.53104200905779986</v>
      </c>
    </row>
    <row r="153" spans="1:66" x14ac:dyDescent="0.25">
      <c r="A153" t="s">
        <v>21</v>
      </c>
      <c r="B153" t="s">
        <v>152</v>
      </c>
      <c r="C153" t="s">
        <v>151</v>
      </c>
      <c r="D153" t="s">
        <v>495</v>
      </c>
      <c r="E153">
        <f>VLOOKUP(A153,home!$A$2:$E$405,3,FALSE)</f>
        <v>1.3914728679999999</v>
      </c>
      <c r="F153">
        <f>VLOOKUP(B153,home!$B$2:$E$405,3,FALSE)</f>
        <v>0.78</v>
      </c>
      <c r="G153">
        <f>VLOOKUP(C153,away!$B$2:$E$405,4,FALSE)</f>
        <v>1.33</v>
      </c>
      <c r="H153">
        <f>VLOOKUP(A153,away!$A$2:$E$405,3,FALSE)</f>
        <v>1.3410852710000001</v>
      </c>
      <c r="I153">
        <f>VLOOKUP(C153,away!$B$2:$E$405,3,FALSE)</f>
        <v>0.55000000000000004</v>
      </c>
      <c r="J153">
        <f>VLOOKUP(B153,home!$B$2:$E$405,4,FALSE)</f>
        <v>1.06</v>
      </c>
      <c r="K153" s="3">
        <f t="shared" si="170"/>
        <v>1.4435139532632</v>
      </c>
      <c r="L153" s="3">
        <f t="shared" si="171"/>
        <v>0.78185271299300019</v>
      </c>
      <c r="M153" s="5">
        <f t="shared" si="172"/>
        <v>0.10802780122264918</v>
      </c>
      <c r="N153" s="5">
        <f t="shared" si="173"/>
        <v>0.15593963840523747</v>
      </c>
      <c r="O153" s="5">
        <f t="shared" si="174"/>
        <v>8.4461829464596794E-2</v>
      </c>
      <c r="P153" s="5">
        <f t="shared" si="175"/>
        <v>0.12192182935028235</v>
      </c>
      <c r="Q153" s="5">
        <f t="shared" si="176"/>
        <v>0.11255052195238915</v>
      </c>
      <c r="R153" s="5">
        <f t="shared" si="177"/>
        <v>3.3018355255623563E-2</v>
      </c>
      <c r="S153" s="5">
        <f t="shared" si="178"/>
        <v>3.4400710520531223E-2</v>
      </c>
      <c r="T153" s="5">
        <f t="shared" si="179"/>
        <v>8.7997930937253679E-2</v>
      </c>
      <c r="U153" s="5">
        <f t="shared" si="180"/>
        <v>4.7662456525293925E-2</v>
      </c>
      <c r="V153" s="5">
        <f t="shared" si="181"/>
        <v>4.3139075827838469E-3</v>
      </c>
      <c r="W153" s="5">
        <f t="shared" si="182"/>
        <v>5.4156082961776618E-2</v>
      </c>
      <c r="X153" s="5">
        <f t="shared" si="183"/>
        <v>4.2342080388739038E-2</v>
      </c>
      <c r="Y153" s="5">
        <f t="shared" si="184"/>
        <v>1.6552635212851663E-2</v>
      </c>
      <c r="Z153" s="5">
        <f t="shared" si="185"/>
        <v>8.6051635450586587E-3</v>
      </c>
      <c r="AA153" s="5">
        <f t="shared" si="186"/>
        <v>1.2421673647403996E-2</v>
      </c>
      <c r="AB153" s="5">
        <f t="shared" si="187"/>
        <v>8.9654296164547297E-3</v>
      </c>
      <c r="AC153" s="5">
        <f t="shared" si="188"/>
        <v>3.0429638145707504E-4</v>
      </c>
      <c r="AD153" s="5">
        <f t="shared" si="189"/>
        <v>1.9543765352351E-2</v>
      </c>
      <c r="AE153" s="5">
        <f t="shared" si="190"/>
        <v>1.5280345962834228E-2</v>
      </c>
      <c r="AF153" s="5">
        <f t="shared" si="191"/>
        <v>5.9734899732567888E-3</v>
      </c>
      <c r="AG153" s="5">
        <f t="shared" si="192"/>
        <v>1.5567964472091018E-3</v>
      </c>
      <c r="AH153" s="5">
        <f t="shared" si="193"/>
        <v>1.6819926158631435E-3</v>
      </c>
      <c r="AI153" s="5">
        <f t="shared" si="194"/>
        <v>2.4279798102841174E-3</v>
      </c>
      <c r="AJ153" s="5">
        <f t="shared" si="195"/>
        <v>1.7524113671932306E-3</v>
      </c>
      <c r="AK153" s="5">
        <f t="shared" si="196"/>
        <v>8.4321008680015653E-4</v>
      </c>
      <c r="AL153" s="5">
        <f t="shared" si="197"/>
        <v>1.3737342081212119E-5</v>
      </c>
      <c r="AM153" s="5">
        <f t="shared" si="198"/>
        <v>5.6423395970841058E-3</v>
      </c>
      <c r="AN153" s="5">
        <f t="shared" si="199"/>
        <v>4.4114785216080397E-3</v>
      </c>
      <c r="AO153" s="5">
        <f t="shared" si="200"/>
        <v>1.7245632252147975E-3</v>
      </c>
      <c r="AP153" s="5">
        <f t="shared" si="201"/>
        <v>4.494514787873827E-4</v>
      </c>
      <c r="AQ153" s="5">
        <f t="shared" si="202"/>
        <v>8.7851214512157748E-5</v>
      </c>
      <c r="AR153" s="5">
        <f t="shared" si="203"/>
        <v>2.6301409798935854E-4</v>
      </c>
      <c r="AS153" s="5">
        <f t="shared" si="204"/>
        <v>3.7966452035257357E-4</v>
      </c>
      <c r="AT153" s="5">
        <f t="shared" si="205"/>
        <v>2.7402551634396011E-4</v>
      </c>
      <c r="AU153" s="5">
        <f t="shared" si="206"/>
        <v>1.3185321879755315E-4</v>
      </c>
      <c r="AV153" s="5">
        <f t="shared" si="207"/>
        <v>4.7582990279233418E-5</v>
      </c>
      <c r="AW153" s="5">
        <f t="shared" si="208"/>
        <v>4.3067151284613526E-7</v>
      </c>
      <c r="AX153" s="5">
        <f t="shared" si="209"/>
        <v>1.3574659895733952E-3</v>
      </c>
      <c r="AY153" s="5">
        <f t="shared" si="210"/>
        <v>1.0613384667436867E-3</v>
      </c>
      <c r="AZ153" s="5">
        <f t="shared" si="211"/>
        <v>4.1490517981369125E-4</v>
      </c>
      <c r="BA153" s="5">
        <f t="shared" si="212"/>
        <v>1.0813158015739437E-4</v>
      </c>
      <c r="BB153" s="5">
        <f t="shared" si="213"/>
        <v>2.1135742326569714E-5</v>
      </c>
      <c r="BC153" s="5">
        <f t="shared" si="214"/>
        <v>3.3050074958299046E-6</v>
      </c>
      <c r="BD153" s="5">
        <f t="shared" si="215"/>
        <v>3.4273047678064447E-5</v>
      </c>
      <c r="BE153" s="5">
        <f t="shared" si="216"/>
        <v>4.9473622544140945E-5</v>
      </c>
      <c r="BF153" s="5">
        <f t="shared" si="217"/>
        <v>3.5707932230472141E-5</v>
      </c>
      <c r="BG153" s="5">
        <f t="shared" si="218"/>
        <v>1.7181632805621092E-5</v>
      </c>
      <c r="BH153" s="5">
        <f t="shared" si="219"/>
        <v>6.2004816736896984E-6</v>
      </c>
      <c r="BI153" s="5">
        <f t="shared" si="220"/>
        <v>1.7900963625847665E-6</v>
      </c>
      <c r="BJ153" s="8">
        <f t="shared" si="221"/>
        <v>0.52717525359721573</v>
      </c>
      <c r="BK153" s="8">
        <f t="shared" si="222"/>
        <v>0.27004362086652856</v>
      </c>
      <c r="BL153" s="8">
        <f t="shared" si="223"/>
        <v>0.19447610554657085</v>
      </c>
      <c r="BM153" s="8">
        <f t="shared" si="224"/>
        <v>0.38331926010936468</v>
      </c>
      <c r="BN153" s="8">
        <f t="shared" si="225"/>
        <v>0.6159199756507785</v>
      </c>
    </row>
    <row r="154" spans="1:66" x14ac:dyDescent="0.25">
      <c r="A154" t="s">
        <v>21</v>
      </c>
      <c r="B154" t="s">
        <v>264</v>
      </c>
      <c r="C154" t="s">
        <v>275</v>
      </c>
      <c r="D154" t="s">
        <v>495</v>
      </c>
      <c r="E154">
        <f>VLOOKUP(A154,home!$A$2:$E$405,3,FALSE)</f>
        <v>1.3914728679999999</v>
      </c>
      <c r="F154">
        <f>VLOOKUP(B154,home!$B$2:$E$405,3,FALSE)</f>
        <v>1.44</v>
      </c>
      <c r="G154">
        <f>VLOOKUP(C154,away!$B$2:$E$405,4,FALSE)</f>
        <v>0.66</v>
      </c>
      <c r="H154">
        <f>VLOOKUP(A154,away!$A$2:$E$405,3,FALSE)</f>
        <v>1.3410852710000001</v>
      </c>
      <c r="I154">
        <f>VLOOKUP(C154,away!$B$2:$E$405,3,FALSE)</f>
        <v>0.83</v>
      </c>
      <c r="J154">
        <f>VLOOKUP(B154,home!$B$2:$E$405,4,FALSE)</f>
        <v>1.38</v>
      </c>
      <c r="K154" s="3">
        <f t="shared" si="170"/>
        <v>1.3224558137471998</v>
      </c>
      <c r="L154" s="3">
        <f t="shared" si="171"/>
        <v>1.5360790694033999</v>
      </c>
      <c r="M154" s="5">
        <f t="shared" si="172"/>
        <v>5.7352727186732073E-2</v>
      </c>
      <c r="N154" s="5">
        <f t="shared" si="173"/>
        <v>7.5846447502350922E-2</v>
      </c>
      <c r="O154" s="5">
        <f t="shared" si="174"/>
        <v>8.8098323804742473E-2</v>
      </c>
      <c r="P154" s="5">
        <f t="shared" si="175"/>
        <v>0.11650614049696502</v>
      </c>
      <c r="Q154" s="5">
        <f t="shared" si="176"/>
        <v>5.0151787725777885E-2</v>
      </c>
      <c r="R154" s="5">
        <f t="shared" si="177"/>
        <v>6.7662995622994118E-2</v>
      </c>
      <c r="S154" s="5">
        <f t="shared" si="178"/>
        <v>5.9167547208804225E-2</v>
      </c>
      <c r="T154" s="5">
        <f t="shared" si="179"/>
        <v>7.7037111418729751E-2</v>
      </c>
      <c r="U154" s="5">
        <f t="shared" si="180"/>
        <v>8.948132193717992E-2</v>
      </c>
      <c r="V154" s="5">
        <f t="shared" si="181"/>
        <v>1.3354751099234103E-2</v>
      </c>
      <c r="W154" s="5">
        <f t="shared" si="182"/>
        <v>2.2107841082590136E-2</v>
      </c>
      <c r="X154" s="5">
        <f t="shared" si="183"/>
        <v>3.395939195666331E-2</v>
      </c>
      <c r="Y154" s="5">
        <f t="shared" si="184"/>
        <v>2.6082155597148347E-2</v>
      </c>
      <c r="Z154" s="5">
        <f t="shared" si="185"/>
        <v>3.4645237116538379E-2</v>
      </c>
      <c r="AA154" s="5">
        <f t="shared" si="186"/>
        <v>4.5816795243416454E-2</v>
      </c>
      <c r="AB154" s="5">
        <f t="shared" si="187"/>
        <v>3.0295343618460577E-2</v>
      </c>
      <c r="AC154" s="5">
        <f t="shared" si="188"/>
        <v>1.6955498284366129E-3</v>
      </c>
      <c r="AD154" s="5">
        <f t="shared" si="189"/>
        <v>7.3091607422676296E-3</v>
      </c>
      <c r="AE154" s="5">
        <f t="shared" si="190"/>
        <v>1.1227448831102323E-2</v>
      </c>
      <c r="AF154" s="5">
        <f t="shared" si="191"/>
        <v>8.6231245761269754E-3</v>
      </c>
      <c r="AG154" s="5">
        <f t="shared" si="192"/>
        <v>4.4152670580822374E-3</v>
      </c>
      <c r="AH154" s="5">
        <f t="shared" si="193"/>
        <v>1.3304455897308103E-2</v>
      </c>
      <c r="AI154" s="5">
        <f t="shared" si="194"/>
        <v>1.7594555050138318E-2</v>
      </c>
      <c r="AJ154" s="5">
        <f t="shared" si="195"/>
        <v>1.1634010808175291E-2</v>
      </c>
      <c r="AK154" s="5">
        <f t="shared" si="196"/>
        <v>5.1284884101563894E-3</v>
      </c>
      <c r="AL154" s="5">
        <f t="shared" si="197"/>
        <v>1.3777337275577004E-4</v>
      </c>
      <c r="AM154" s="5">
        <f t="shared" si="198"/>
        <v>1.9332084234449235E-3</v>
      </c>
      <c r="AN154" s="5">
        <f t="shared" si="199"/>
        <v>2.9695609960480921E-3</v>
      </c>
      <c r="AO154" s="5">
        <f t="shared" si="200"/>
        <v>2.2807402456730937E-3</v>
      </c>
      <c r="AP154" s="5">
        <f t="shared" si="201"/>
        <v>1.1677991180414691E-3</v>
      </c>
      <c r="AQ154" s="5">
        <f t="shared" si="202"/>
        <v>4.4845794562281289E-4</v>
      </c>
      <c r="AR154" s="5">
        <f t="shared" si="203"/>
        <v>4.087339246731117E-3</v>
      </c>
      <c r="AS154" s="5">
        <f t="shared" si="204"/>
        <v>5.4053255495966667E-3</v>
      </c>
      <c r="AT154" s="5">
        <f t="shared" si="205"/>
        <v>3.5741520991301955E-3</v>
      </c>
      <c r="AU154" s="5">
        <f t="shared" si="206"/>
        <v>1.5755527409038281E-3</v>
      </c>
      <c r="AV154" s="5">
        <f t="shared" si="207"/>
        <v>5.2089972051840082E-4</v>
      </c>
      <c r="AW154" s="5">
        <f t="shared" si="208"/>
        <v>7.7742326159057386E-6</v>
      </c>
      <c r="AX154" s="5">
        <f t="shared" si="209"/>
        <v>4.2609711979496627E-4</v>
      </c>
      <c r="AY154" s="5">
        <f t="shared" si="210"/>
        <v>6.5451886725012088E-4</v>
      </c>
      <c r="AZ154" s="5">
        <f t="shared" si="211"/>
        <v>5.0269636625626659E-4</v>
      </c>
      <c r="BA154" s="5">
        <f t="shared" si="212"/>
        <v>2.5739378882379889E-4</v>
      </c>
      <c r="BB154" s="5">
        <f t="shared" si="213"/>
        <v>9.8844302901669083E-5</v>
      </c>
      <c r="BC154" s="5">
        <f t="shared" si="214"/>
        <v>3.0366532963404695E-5</v>
      </c>
      <c r="BD154" s="5">
        <f t="shared" si="215"/>
        <v>1.0464127110757899E-3</v>
      </c>
      <c r="BE154" s="5">
        <f t="shared" si="216"/>
        <v>1.3838345733411474E-3</v>
      </c>
      <c r="BF154" s="5">
        <f t="shared" si="217"/>
        <v>9.1503003838968818E-4</v>
      </c>
      <c r="BG154" s="5">
        <f t="shared" si="218"/>
        <v>4.0336226467392209E-4</v>
      </c>
      <c r="BH154" s="5">
        <f t="shared" si="219"/>
        <v>1.3335719299106629E-4</v>
      </c>
      <c r="BI154" s="5">
        <f t="shared" si="220"/>
        <v>3.5271799035208558E-5</v>
      </c>
      <c r="BJ154" s="8">
        <f t="shared" si="221"/>
        <v>0.32752942019766018</v>
      </c>
      <c r="BK154" s="8">
        <f t="shared" si="222"/>
        <v>0.24886900806017792</v>
      </c>
      <c r="BL154" s="8">
        <f t="shared" si="223"/>
        <v>0.38809682832895859</v>
      </c>
      <c r="BM154" s="8">
        <f t="shared" si="224"/>
        <v>0.54287532672913796</v>
      </c>
      <c r="BN154" s="8">
        <f t="shared" si="225"/>
        <v>0.45561842233956246</v>
      </c>
    </row>
    <row r="155" spans="1:66" s="14" customFormat="1" x14ac:dyDescent="0.25">
      <c r="A155" s="14" t="s">
        <v>21</v>
      </c>
      <c r="B155" s="14" t="s">
        <v>397</v>
      </c>
      <c r="C155" s="14" t="s">
        <v>153</v>
      </c>
      <c r="D155" t="s">
        <v>495</v>
      </c>
      <c r="E155">
        <f>VLOOKUP(A155,home!$A$2:$E$405,3,FALSE)</f>
        <v>1.3914728679999999</v>
      </c>
      <c r="F155">
        <f>VLOOKUP(B155,home!$B$2:$E$405,3,FALSE)</f>
        <v>1.05</v>
      </c>
      <c r="G155">
        <f>VLOOKUP(C155,away!$B$2:$E$405,4,FALSE)</f>
        <v>0.54</v>
      </c>
      <c r="H155">
        <f>VLOOKUP(A155,away!$A$2:$E$405,3,FALSE)</f>
        <v>1.3410852710000001</v>
      </c>
      <c r="I155">
        <f>VLOOKUP(C155,away!$B$2:$E$405,3,FALSE)</f>
        <v>1.38</v>
      </c>
      <c r="J155">
        <f>VLOOKUP(B155,home!$B$2:$E$405,4,FALSE)</f>
        <v>1.43</v>
      </c>
      <c r="K155" s="3">
        <f t="shared" si="170"/>
        <v>0.78896511615600007</v>
      </c>
      <c r="L155" s="3">
        <f t="shared" si="171"/>
        <v>2.6464976737914001</v>
      </c>
      <c r="M155" s="5">
        <f t="shared" si="172"/>
        <v>3.2210500086409466E-2</v>
      </c>
      <c r="N155" s="5">
        <f t="shared" si="173"/>
        <v>2.541296094211689E-2</v>
      </c>
      <c r="O155" s="5">
        <f t="shared" si="174"/>
        <v>8.5245013550340337E-2</v>
      </c>
      <c r="P155" s="5">
        <f t="shared" si="175"/>
        <v>6.7255342017464054E-2</v>
      </c>
      <c r="Q155" s="5">
        <f t="shared" si="176"/>
        <v>1.0024969840782574E-2</v>
      </c>
      <c r="R155" s="5">
        <f t="shared" si="177"/>
        <v>0.11280036503164607</v>
      </c>
      <c r="S155" s="5">
        <f t="shared" si="178"/>
        <v>3.5107193444309251E-2</v>
      </c>
      <c r="T155" s="5">
        <f t="shared" si="179"/>
        <v>2.6531059363460018E-2</v>
      </c>
      <c r="U155" s="5">
        <f t="shared" si="180"/>
        <v>8.8995553099631836E-2</v>
      </c>
      <c r="V155" s="5">
        <f t="shared" si="181"/>
        <v>8.1448468185362777E-3</v>
      </c>
      <c r="W155" s="5">
        <f t="shared" si="182"/>
        <v>2.6364504982978073E-3</v>
      </c>
      <c r="X155" s="5">
        <f t="shared" si="183"/>
        <v>6.9773601108113238E-3</v>
      </c>
      <c r="Y155" s="5">
        <f t="shared" si="184"/>
        <v>9.2327836512335389E-3</v>
      </c>
      <c r="Z155" s="5">
        <f t="shared" si="185"/>
        <v>9.9508634553024042E-2</v>
      </c>
      <c r="AA155" s="5">
        <f t="shared" si="186"/>
        <v>7.8508841418651554E-2</v>
      </c>
      <c r="AB155" s="5">
        <f t="shared" si="187"/>
        <v>3.0970368594569708E-2</v>
      </c>
      <c r="AC155" s="5">
        <f t="shared" si="188"/>
        <v>1.0628996309258588E-3</v>
      </c>
      <c r="AD155" s="5">
        <f t="shared" si="189"/>
        <v>5.2001686840726829E-4</v>
      </c>
      <c r="AE155" s="5">
        <f t="shared" si="190"/>
        <v>1.3762234325721242E-3</v>
      </c>
      <c r="AF155" s="5">
        <f t="shared" si="191"/>
        <v>1.8210860564596715E-3</v>
      </c>
      <c r="AG155" s="5">
        <f t="shared" si="192"/>
        <v>1.6065000040648249E-3</v>
      </c>
      <c r="AH155" s="5">
        <f t="shared" si="193"/>
        <v>6.5837342466684184E-2</v>
      </c>
      <c r="AI155" s="5">
        <f t="shared" si="194"/>
        <v>5.1943366546629829E-2</v>
      </c>
      <c r="AJ155" s="5">
        <f t="shared" si="195"/>
        <v>2.0490752110497747E-2</v>
      </c>
      <c r="AK155" s="5">
        <f t="shared" si="196"/>
        <v>5.3888295396608867E-3</v>
      </c>
      <c r="AL155" s="5">
        <f t="shared" si="197"/>
        <v>8.8773136730425158E-5</v>
      </c>
      <c r="AM155" s="5">
        <f t="shared" si="198"/>
        <v>8.2055033797204008E-5</v>
      </c>
      <c r="AN155" s="5">
        <f t="shared" si="199"/>
        <v>2.1715845606717508E-4</v>
      </c>
      <c r="AO155" s="5">
        <f t="shared" si="200"/>
        <v>2.8735467441295547E-4</v>
      </c>
      <c r="AP155" s="5">
        <f t="shared" si="201"/>
        <v>2.5349449246232395E-4</v>
      </c>
      <c r="AQ155" s="5">
        <f t="shared" si="202"/>
        <v>1.6771814615511803E-4</v>
      </c>
      <c r="AR155" s="5">
        <f t="shared" si="203"/>
        <v>3.4847674737337485E-2</v>
      </c>
      <c r="AS155" s="5">
        <f t="shared" si="204"/>
        <v>2.7493599746909968E-2</v>
      </c>
      <c r="AT155" s="5">
        <f t="shared" si="205"/>
        <v>1.08457455589337E-2</v>
      </c>
      <c r="AU155" s="5">
        <f t="shared" si="206"/>
        <v>2.8523049682341833E-3</v>
      </c>
      <c r="AV155" s="5">
        <f t="shared" si="207"/>
        <v>5.6259228014380453E-4</v>
      </c>
      <c r="AW155" s="5">
        <f t="shared" si="208"/>
        <v>5.1488279846212822E-6</v>
      </c>
      <c r="AX155" s="5">
        <f t="shared" si="209"/>
        <v>1.0789759878499255E-5</v>
      </c>
      <c r="AY155" s="5">
        <f t="shared" si="210"/>
        <v>2.8555074419216056E-5</v>
      </c>
      <c r="AZ155" s="5">
        <f t="shared" si="211"/>
        <v>3.7785469012697811E-5</v>
      </c>
      <c r="BA155" s="5">
        <f t="shared" si="212"/>
        <v>3.3333051948407267E-5</v>
      </c>
      <c r="BB155" s="5">
        <f t="shared" si="213"/>
        <v>2.2053961110456934E-5</v>
      </c>
      <c r="BC155" s="5">
        <f t="shared" si="214"/>
        <v>1.1673151355342054E-5</v>
      </c>
      <c r="BD155" s="5">
        <f t="shared" si="215"/>
        <v>1.5370715021567173E-2</v>
      </c>
      <c r="BE155" s="5">
        <f t="shared" si="216"/>
        <v>1.2126957962391518E-2</v>
      </c>
      <c r="BF155" s="5">
        <f t="shared" si="217"/>
        <v>4.7838733987085767E-3</v>
      </c>
      <c r="BG155" s="5">
        <f t="shared" si="218"/>
        <v>1.2581030772292373E-3</v>
      </c>
      <c r="BH155" s="5">
        <f t="shared" si="219"/>
        <v>2.481498601155965E-4</v>
      </c>
      <c r="BI155" s="5">
        <f t="shared" si="220"/>
        <v>3.9156316642039373E-5</v>
      </c>
      <c r="BJ155" s="8">
        <f t="shared" si="221"/>
        <v>8.7291382038825457E-2</v>
      </c>
      <c r="BK155" s="8">
        <f t="shared" si="222"/>
        <v>0.14389811020879453</v>
      </c>
      <c r="BL155" s="8">
        <f t="shared" si="223"/>
        <v>0.6506093052865255</v>
      </c>
      <c r="BM155" s="8">
        <f t="shared" si="224"/>
        <v>0.64833487437197546</v>
      </c>
      <c r="BN155" s="8">
        <f t="shared" si="225"/>
        <v>0.33294915146875942</v>
      </c>
    </row>
    <row r="156" spans="1:66" x14ac:dyDescent="0.25">
      <c r="A156" t="s">
        <v>21</v>
      </c>
      <c r="B156" t="s">
        <v>270</v>
      </c>
      <c r="C156" t="s">
        <v>273</v>
      </c>
      <c r="D156" t="s">
        <v>495</v>
      </c>
      <c r="E156">
        <f>VLOOKUP(A156,home!$A$2:$E$405,3,FALSE)</f>
        <v>1.3914728679999999</v>
      </c>
      <c r="F156">
        <f>VLOOKUP(B156,home!$B$2:$E$405,3,FALSE)</f>
        <v>0.77</v>
      </c>
      <c r="G156">
        <f>VLOOKUP(C156,away!$B$2:$E$405,4,FALSE)</f>
        <v>1.1299999999999999</v>
      </c>
      <c r="H156">
        <f>VLOOKUP(A156,away!$A$2:$E$405,3,FALSE)</f>
        <v>1.3410852710000001</v>
      </c>
      <c r="I156">
        <f>VLOOKUP(C156,away!$B$2:$E$405,3,FALSE)</f>
        <v>1.08</v>
      </c>
      <c r="J156">
        <f>VLOOKUP(B156,home!$B$2:$E$405,4,FALSE)</f>
        <v>0.98</v>
      </c>
      <c r="K156" s="3">
        <f t="shared" si="170"/>
        <v>1.2107205424467997</v>
      </c>
      <c r="L156" s="3">
        <f t="shared" si="171"/>
        <v>1.4194046508264</v>
      </c>
      <c r="M156" s="5">
        <f t="shared" si="172"/>
        <v>7.2069439064983337E-2</v>
      </c>
      <c r="N156" s="5">
        <f t="shared" si="173"/>
        <v>8.7255950358593196E-2</v>
      </c>
      <c r="O156" s="5">
        <f t="shared" si="174"/>
        <v>0.10229569699128721</v>
      </c>
      <c r="P156" s="5">
        <f t="shared" si="175"/>
        <v>0.12385150175126469</v>
      </c>
      <c r="Q156" s="5">
        <f t="shared" si="176"/>
        <v>5.2821285774933509E-2</v>
      </c>
      <c r="R156" s="5">
        <f t="shared" si="177"/>
        <v>7.2599494034480627E-2</v>
      </c>
      <c r="S156" s="5">
        <f t="shared" si="178"/>
        <v>5.3209774784747976E-2</v>
      </c>
      <c r="T156" s="5">
        <f t="shared" si="179"/>
        <v>7.4974778691571001E-2</v>
      </c>
      <c r="U156" s="5">
        <f t="shared" si="180"/>
        <v>8.7897698798789572E-2</v>
      </c>
      <c r="V156" s="5">
        <f t="shared" si="181"/>
        <v>1.0160124890100718E-2</v>
      </c>
      <c r="W156" s="5">
        <f t="shared" si="182"/>
        <v>2.1317271922054969E-2</v>
      </c>
      <c r="X156" s="5">
        <f t="shared" si="183"/>
        <v>3.0257834909095858E-2</v>
      </c>
      <c r="Y156" s="5">
        <f t="shared" si="184"/>
        <v>2.1474055796954033E-2</v>
      </c>
      <c r="Z156" s="5">
        <f t="shared" si="185"/>
        <v>3.4349353160061748E-2</v>
      </c>
      <c r="AA156" s="5">
        <f t="shared" si="186"/>
        <v>4.1587467490646644E-2</v>
      </c>
      <c r="AB156" s="5">
        <f t="shared" si="187"/>
        <v>2.5175400599632185E-2</v>
      </c>
      <c r="AC156" s="5">
        <f t="shared" si="188"/>
        <v>1.0912624181839022E-3</v>
      </c>
      <c r="AD156" s="5">
        <f t="shared" si="189"/>
        <v>6.4523147562390833E-3</v>
      </c>
      <c r="AE156" s="5">
        <f t="shared" si="190"/>
        <v>9.1584455736015667E-3</v>
      </c>
      <c r="AF156" s="5">
        <f t="shared" si="191"/>
        <v>6.4997701207552602E-3</v>
      </c>
      <c r="AG156" s="5">
        <f t="shared" si="192"/>
        <v>3.0752679795674948E-3</v>
      </c>
      <c r="AH156" s="5">
        <f t="shared" si="193"/>
        <v>1.2188907907067536E-2</v>
      </c>
      <c r="AI156" s="5">
        <f t="shared" si="194"/>
        <v>1.4757361193078892E-2</v>
      </c>
      <c r="AJ156" s="5">
        <f t="shared" si="195"/>
        <v>8.9335201743839156E-3</v>
      </c>
      <c r="AK156" s="5">
        <f t="shared" si="196"/>
        <v>3.605332130496507E-3</v>
      </c>
      <c r="AL156" s="5">
        <f t="shared" si="197"/>
        <v>7.5013482025260156E-5</v>
      </c>
      <c r="AM156" s="5">
        <f t="shared" si="198"/>
        <v>1.5623900043422536E-3</v>
      </c>
      <c r="AN156" s="5">
        <f t="shared" si="199"/>
        <v>2.2176636385680742E-3</v>
      </c>
      <c r="AO156" s="5">
        <f t="shared" si="200"/>
        <v>1.5738810412760608E-3</v>
      </c>
      <c r="AP156" s="5">
        <f t="shared" si="201"/>
        <v>7.4465802327824569E-4</v>
      </c>
      <c r="AQ156" s="5">
        <f t="shared" si="202"/>
        <v>2.6424276537908388E-4</v>
      </c>
      <c r="AR156" s="5">
        <f t="shared" si="203"/>
        <v>3.4601985143572671E-3</v>
      </c>
      <c r="AS156" s="5">
        <f t="shared" si="204"/>
        <v>4.1893334222762408E-3</v>
      </c>
      <c r="AT156" s="5">
        <f t="shared" si="205"/>
        <v>2.5360560167543996E-3</v>
      </c>
      <c r="AU156" s="5">
        <f t="shared" si="206"/>
        <v>1.0234850387601188E-3</v>
      </c>
      <c r="AV156" s="5">
        <f t="shared" si="207"/>
        <v>3.0978859032845883E-4</v>
      </c>
      <c r="AW156" s="5">
        <f t="shared" si="208"/>
        <v>3.5808568486763758E-6</v>
      </c>
      <c r="AX156" s="5">
        <f t="shared" si="209"/>
        <v>3.1526961226178529E-4</v>
      </c>
      <c r="AY156" s="5">
        <f t="shared" si="210"/>
        <v>4.4749515390861395E-4</v>
      </c>
      <c r="AZ156" s="5">
        <f t="shared" si="211"/>
        <v>3.1758835134008116E-4</v>
      </c>
      <c r="BA156" s="5">
        <f t="shared" si="212"/>
        <v>1.5026212764679991E-4</v>
      </c>
      <c r="BB156" s="5">
        <f t="shared" si="213"/>
        <v>5.3320690706234501E-5</v>
      </c>
      <c r="BC156" s="5">
        <f t="shared" si="214"/>
        <v>1.5136727274741046E-5</v>
      </c>
      <c r="BD156" s="5">
        <f t="shared" si="215"/>
        <v>8.1857031067688398E-4</v>
      </c>
      <c r="BE156" s="5">
        <f t="shared" si="216"/>
        <v>9.9105989057356224E-4</v>
      </c>
      <c r="BF156" s="5">
        <f t="shared" si="217"/>
        <v>5.9994828415624475E-4</v>
      </c>
      <c r="BG156" s="5">
        <f t="shared" si="218"/>
        <v>2.4212323734455841E-4</v>
      </c>
      <c r="BH156" s="5">
        <f t="shared" si="219"/>
        <v>7.3285894314194776E-5</v>
      </c>
      <c r="BI156" s="5">
        <f t="shared" si="220"/>
        <v>1.7745747543556133E-5</v>
      </c>
      <c r="BJ156" s="8">
        <f t="shared" si="221"/>
        <v>0.32094888401934796</v>
      </c>
      <c r="BK156" s="8">
        <f t="shared" si="222"/>
        <v>0.26090461154521455</v>
      </c>
      <c r="BL156" s="8">
        <f t="shared" si="223"/>
        <v>0.38330247426694863</v>
      </c>
      <c r="BM156" s="8">
        <f t="shared" si="224"/>
        <v>0.4881680407189703</v>
      </c>
      <c r="BN156" s="8">
        <f t="shared" si="225"/>
        <v>0.51089336797554252</v>
      </c>
    </row>
    <row r="157" spans="1:66" x14ac:dyDescent="0.25">
      <c r="A157" t="s">
        <v>21</v>
      </c>
      <c r="B157" t="s">
        <v>272</v>
      </c>
      <c r="C157" t="s">
        <v>372</v>
      </c>
      <c r="D157" t="s">
        <v>495</v>
      </c>
      <c r="E157">
        <f>VLOOKUP(A157,home!$A$2:$E$405,3,FALSE)</f>
        <v>1.3914728679999999</v>
      </c>
      <c r="F157">
        <f>VLOOKUP(B157,home!$B$2:$E$405,3,FALSE)</f>
        <v>1.1599999999999999</v>
      </c>
      <c r="G157">
        <f>VLOOKUP(C157,away!$B$2:$E$405,4,FALSE)</f>
        <v>1.44</v>
      </c>
      <c r="H157">
        <f>VLOOKUP(A157,away!$A$2:$E$405,3,FALSE)</f>
        <v>1.3410852710000001</v>
      </c>
      <c r="I157">
        <f>VLOOKUP(C157,away!$B$2:$E$405,3,FALSE)</f>
        <v>0.77</v>
      </c>
      <c r="J157">
        <f>VLOOKUP(B157,home!$B$2:$E$405,4,FALSE)</f>
        <v>0.4</v>
      </c>
      <c r="K157" s="3">
        <f t="shared" si="170"/>
        <v>2.3243162787071996</v>
      </c>
      <c r="L157" s="3">
        <f t="shared" si="171"/>
        <v>0.41305426346800006</v>
      </c>
      <c r="M157" s="5">
        <f t="shared" si="172"/>
        <v>6.4740355314089282E-2</v>
      </c>
      <c r="N157" s="5">
        <f t="shared" si="173"/>
        <v>0.15047706174582587</v>
      </c>
      <c r="O157" s="5">
        <f t="shared" si="174"/>
        <v>2.6741279780917771E-2</v>
      </c>
      <c r="P157" s="5">
        <f t="shared" si="175"/>
        <v>6.2155191908250876E-2</v>
      </c>
      <c r="Q157" s="5">
        <f t="shared" si="176"/>
        <v>0.17487814209392577</v>
      </c>
      <c r="R157" s="5">
        <f t="shared" si="177"/>
        <v>5.5227998120493541E-3</v>
      </c>
      <c r="S157" s="5">
        <f t="shared" si="178"/>
        <v>1.4918314328090893E-2</v>
      </c>
      <c r="T157" s="5">
        <f t="shared" si="179"/>
        <v>7.2234162179258765E-2</v>
      </c>
      <c r="U157" s="5">
        <f t="shared" si="180"/>
        <v>1.2836733507187378E-2</v>
      </c>
      <c r="V157" s="5">
        <f t="shared" si="181"/>
        <v>1.5914008186350621E-3</v>
      </c>
      <c r="W157" s="5">
        <f t="shared" si="182"/>
        <v>0.13549070415299413</v>
      </c>
      <c r="X157" s="5">
        <f t="shared" si="183"/>
        <v>5.596501301067569E-2</v>
      </c>
      <c r="Y157" s="5">
        <f t="shared" si="184"/>
        <v>1.155829361455084E-2</v>
      </c>
      <c r="Z157" s="5">
        <f t="shared" si="185"/>
        <v>7.6040533621575188E-4</v>
      </c>
      <c r="AA157" s="5">
        <f t="shared" si="186"/>
        <v>1.7674225013820934E-3</v>
      </c>
      <c r="AB157" s="5">
        <f t="shared" si="187"/>
        <v>2.0540244456578993E-3</v>
      </c>
      <c r="AC157" s="5">
        <f t="shared" si="188"/>
        <v>9.5490887026074373E-5</v>
      </c>
      <c r="AD157" s="5">
        <f t="shared" si="189"/>
        <v>7.873081231907636E-2</v>
      </c>
      <c r="AE157" s="5">
        <f t="shared" si="190"/>
        <v>3.2520097694693433E-2</v>
      </c>
      <c r="AF157" s="5">
        <f t="shared" si="191"/>
        <v>6.7162825005944995E-3</v>
      </c>
      <c r="AG157" s="5">
        <f t="shared" si="192"/>
        <v>9.2472970717535972E-4</v>
      </c>
      <c r="AH157" s="5">
        <f t="shared" si="193"/>
        <v>7.8522166521933576E-5</v>
      </c>
      <c r="AI157" s="5">
        <f t="shared" si="194"/>
        <v>1.8251034988628771E-4</v>
      </c>
      <c r="AJ157" s="5">
        <f t="shared" si="195"/>
        <v>2.1210588863662262E-4</v>
      </c>
      <c r="AK157" s="5">
        <f t="shared" si="196"/>
        <v>1.6433372325591944E-4</v>
      </c>
      <c r="AL157" s="5">
        <f t="shared" si="197"/>
        <v>3.6671126562711858E-6</v>
      </c>
      <c r="AM157" s="5">
        <f t="shared" si="198"/>
        <v>3.6599061741814098E-2</v>
      </c>
      <c r="AN157" s="5">
        <f t="shared" si="199"/>
        <v>1.5117398491384883E-2</v>
      </c>
      <c r="AO157" s="5">
        <f t="shared" si="200"/>
        <v>3.1221529497056184E-3</v>
      </c>
      <c r="AP157" s="5">
        <f t="shared" si="201"/>
        <v>4.2987286235836607E-4</v>
      </c>
      <c r="AQ157" s="5">
        <f t="shared" si="202"/>
        <v>4.4390204636578956E-5</v>
      </c>
      <c r="AR157" s="5">
        <f t="shared" si="203"/>
        <v>6.4867831317257863E-6</v>
      </c>
      <c r="AS157" s="5">
        <f t="shared" si="204"/>
        <v>1.5077335629513515E-5</v>
      </c>
      <c r="AT157" s="5">
        <f t="shared" si="205"/>
        <v>1.7522248321605167E-5</v>
      </c>
      <c r="AU157" s="5">
        <f t="shared" si="206"/>
        <v>1.3575749004485597E-5</v>
      </c>
      <c r="AV157" s="5">
        <f t="shared" si="207"/>
        <v>7.8885836016922337E-6</v>
      </c>
      <c r="AW157" s="5">
        <f t="shared" si="208"/>
        <v>9.7796673854568381E-8</v>
      </c>
      <c r="AX157" s="5">
        <f t="shared" si="209"/>
        <v>1.4177965831984732E-2</v>
      </c>
      <c r="AY157" s="5">
        <f t="shared" si="210"/>
        <v>5.8562692342049244E-3</v>
      </c>
      <c r="AZ157" s="5">
        <f t="shared" si="211"/>
        <v>1.2094784876024115E-3</v>
      </c>
      <c r="BA157" s="5">
        <f t="shared" si="212"/>
        <v>1.6652674862566828E-4</v>
      </c>
      <c r="BB157" s="5">
        <f t="shared" si="213"/>
        <v>1.7196145875324047E-5</v>
      </c>
      <c r="BC157" s="5">
        <f t="shared" si="214"/>
        <v>1.4205882738040527E-6</v>
      </c>
      <c r="BD157" s="5">
        <f t="shared" si="215"/>
        <v>4.465655714586067E-7</v>
      </c>
      <c r="BE157" s="5">
        <f t="shared" si="216"/>
        <v>1.0379596272514229E-6</v>
      </c>
      <c r="BF157" s="5">
        <f t="shared" si="217"/>
        <v>1.2062732291306696E-6</v>
      </c>
      <c r="BG157" s="5">
        <f t="shared" si="218"/>
        <v>9.3458683434570507E-7</v>
      </c>
      <c r="BH157" s="5">
        <f t="shared" si="219"/>
        <v>5.4306884823378777E-7</v>
      </c>
      <c r="BI157" s="5">
        <f t="shared" si="220"/>
        <v>2.5245275288171253E-7</v>
      </c>
      <c r="BJ157" s="8">
        <f t="shared" si="221"/>
        <v>0.79623703230523724</v>
      </c>
      <c r="BK157" s="8">
        <f t="shared" si="222"/>
        <v>0.14936068960295337</v>
      </c>
      <c r="BL157" s="8">
        <f t="shared" si="223"/>
        <v>4.9624703782047579E-2</v>
      </c>
      <c r="BM157" s="8">
        <f t="shared" si="224"/>
        <v>0.50561182893386392</v>
      </c>
      <c r="BN157" s="8">
        <f t="shared" si="225"/>
        <v>0.4845148306550589</v>
      </c>
    </row>
    <row r="158" spans="1:66" x14ac:dyDescent="0.25">
      <c r="A158" t="s">
        <v>21</v>
      </c>
      <c r="B158" t="s">
        <v>266</v>
      </c>
      <c r="C158" t="s">
        <v>23</v>
      </c>
      <c r="D158" t="s">
        <v>495</v>
      </c>
      <c r="E158">
        <f>VLOOKUP(A158,home!$A$2:$E$405,3,FALSE)</f>
        <v>1.3914728679999999</v>
      </c>
      <c r="F158">
        <f>VLOOKUP(B158,home!$B$2:$E$405,3,FALSE)</f>
        <v>0.72</v>
      </c>
      <c r="G158">
        <f>VLOOKUP(C158,away!$B$2:$E$405,4,FALSE)</f>
        <v>1.1100000000000001</v>
      </c>
      <c r="H158">
        <f>VLOOKUP(A158,away!$A$2:$E$405,3,FALSE)</f>
        <v>1.3410852710000001</v>
      </c>
      <c r="I158">
        <f>VLOOKUP(C158,away!$B$2:$E$405,3,FALSE)</f>
        <v>1.33</v>
      </c>
      <c r="J158">
        <f>VLOOKUP(B158,home!$B$2:$E$405,4,FALSE)</f>
        <v>1.1499999999999999</v>
      </c>
      <c r="K158" s="3">
        <f t="shared" si="170"/>
        <v>1.1120651161055999</v>
      </c>
      <c r="L158" s="3">
        <f t="shared" si="171"/>
        <v>2.0511899219945002</v>
      </c>
      <c r="M158" s="5">
        <f t="shared" si="172"/>
        <v>4.2287868189359562E-2</v>
      </c>
      <c r="N158" s="5">
        <f t="shared" si="173"/>
        <v>4.7026863047858448E-2</v>
      </c>
      <c r="O158" s="5">
        <f t="shared" si="174"/>
        <v>8.6740449052646135E-2</v>
      </c>
      <c r="P158" s="5">
        <f t="shared" si="175"/>
        <v>9.6461027546782804E-2</v>
      </c>
      <c r="Q158" s="5">
        <f t="shared" si="176"/>
        <v>2.6148466957699422E-2</v>
      </c>
      <c r="R158" s="5">
        <f t="shared" si="177"/>
        <v>8.8960567463032603E-2</v>
      </c>
      <c r="S158" s="5">
        <f t="shared" si="178"/>
        <v>5.5008269710569394E-2</v>
      </c>
      <c r="T158" s="5">
        <f t="shared" si="179"/>
        <v>5.3635471899239243E-2</v>
      </c>
      <c r="U158" s="5">
        <f t="shared" si="180"/>
        <v>9.8929943784597407E-2</v>
      </c>
      <c r="V158" s="5">
        <f t="shared" si="181"/>
        <v>1.3941887267871898E-2</v>
      </c>
      <c r="W158" s="5">
        <f t="shared" si="182"/>
        <v>9.692932647765818E-3</v>
      </c>
      <c r="X158" s="5">
        <f t="shared" si="183"/>
        <v>1.9882045761668715E-2</v>
      </c>
      <c r="Y158" s="5">
        <f t="shared" si="184"/>
        <v>2.0390925947484172E-2</v>
      </c>
      <c r="Z158" s="5">
        <f t="shared" si="185"/>
        <v>6.0825006478361449E-2</v>
      </c>
      <c r="AA158" s="5">
        <f t="shared" si="186"/>
        <v>6.7641367891482895E-2</v>
      </c>
      <c r="AB158" s="5">
        <f t="shared" si="187"/>
        <v>3.7610802818891759E-2</v>
      </c>
      <c r="AC158" s="5">
        <f t="shared" si="188"/>
        <v>1.9876397613883524E-3</v>
      </c>
      <c r="AD158" s="5">
        <f t="shared" si="189"/>
        <v>2.694793067585364E-3</v>
      </c>
      <c r="AE158" s="5">
        <f t="shared" si="190"/>
        <v>5.5275323820917427E-3</v>
      </c>
      <c r="AF158" s="5">
        <f t="shared" si="191"/>
        <v>5.6690093578224193E-3</v>
      </c>
      <c r="AG158" s="5">
        <f t="shared" si="192"/>
        <v>3.8760716208192871E-3</v>
      </c>
      <c r="AH158" s="5">
        <f t="shared" si="193"/>
        <v>3.1190910073416296E-2</v>
      </c>
      <c r="AI158" s="5">
        <f t="shared" si="194"/>
        <v>3.468632303223302E-2</v>
      </c>
      <c r="AJ158" s="5">
        <f t="shared" si="195"/>
        <v>1.9286724925058278E-2</v>
      </c>
      <c r="AK158" s="5">
        <f t="shared" si="196"/>
        <v>7.1493646643605684E-3</v>
      </c>
      <c r="AL158" s="5">
        <f t="shared" si="197"/>
        <v>1.8135676446759784E-4</v>
      </c>
      <c r="AM158" s="5">
        <f t="shared" si="198"/>
        <v>5.9935707311697679E-4</v>
      </c>
      <c r="AN158" s="5">
        <f t="shared" si="199"/>
        <v>1.2293951880536635E-3</v>
      </c>
      <c r="AO158" s="5">
        <f t="shared" si="200"/>
        <v>1.2608615099421042E-3</v>
      </c>
      <c r="AP158" s="5">
        <f t="shared" si="201"/>
        <v>8.6208880740800428E-4</v>
      </c>
      <c r="AQ158" s="5">
        <f t="shared" si="202"/>
        <v>4.4207696840488901E-4</v>
      </c>
      <c r="AR158" s="5">
        <f t="shared" si="203"/>
        <v>1.2795696080085645E-2</v>
      </c>
      <c r="AS158" s="5">
        <f t="shared" si="204"/>
        <v>1.4229647246952413E-2</v>
      </c>
      <c r="AT158" s="5">
        <f t="shared" si="205"/>
        <v>7.9121471589119318E-3</v>
      </c>
      <c r="AU158" s="5">
        <f t="shared" si="206"/>
        <v>2.9329409496399975E-3</v>
      </c>
      <c r="AV158" s="5">
        <f t="shared" si="207"/>
        <v>8.1540532942306809E-4</v>
      </c>
      <c r="AW158" s="5">
        <f t="shared" si="208"/>
        <v>1.1491252037088791E-5</v>
      </c>
      <c r="AX158" s="5">
        <f t="shared" si="209"/>
        <v>1.1108734885075714E-4</v>
      </c>
      <c r="AY158" s="5">
        <f t="shared" si="210"/>
        <v>2.2786125042376036E-4</v>
      </c>
      <c r="AZ158" s="5">
        <f t="shared" si="211"/>
        <v>2.3369335024114122E-4</v>
      </c>
      <c r="BA158" s="5">
        <f t="shared" si="212"/>
        <v>1.5978314828391996E-4</v>
      </c>
      <c r="BB158" s="5">
        <f t="shared" si="213"/>
        <v>8.1936395866132365E-5</v>
      </c>
      <c r="BC158" s="5">
        <f t="shared" si="214"/>
        <v>3.3613421889032496E-5</v>
      </c>
      <c r="BD158" s="5">
        <f t="shared" si="215"/>
        <v>4.3744004740626985E-3</v>
      </c>
      <c r="BE158" s="5">
        <f t="shared" si="216"/>
        <v>4.8646181710809257E-3</v>
      </c>
      <c r="BF158" s="5">
        <f t="shared" si="217"/>
        <v>2.7048860856162603E-3</v>
      </c>
      <c r="BG158" s="5">
        <f t="shared" si="218"/>
        <v>1.0026698196177563E-3</v>
      </c>
      <c r="BH158" s="5">
        <f t="shared" si="219"/>
        <v>2.7875853234220026E-4</v>
      </c>
      <c r="BI158" s="5">
        <f t="shared" si="220"/>
        <v>6.1999527926911118E-5</v>
      </c>
      <c r="BJ158" s="8">
        <f t="shared" si="221"/>
        <v>0.19978586715251501</v>
      </c>
      <c r="BK158" s="8">
        <f t="shared" si="222"/>
        <v>0.21009591049086335</v>
      </c>
      <c r="BL158" s="8">
        <f t="shared" si="223"/>
        <v>0.52416962308137871</v>
      </c>
      <c r="BM158" s="8">
        <f t="shared" si="224"/>
        <v>0.60703479494735302</v>
      </c>
      <c r="BN158" s="8">
        <f t="shared" si="225"/>
        <v>0.38762524225737893</v>
      </c>
    </row>
    <row r="159" spans="1:66" x14ac:dyDescent="0.25">
      <c r="A159" t="s">
        <v>175</v>
      </c>
      <c r="B159" t="s">
        <v>278</v>
      </c>
      <c r="C159" t="s">
        <v>284</v>
      </c>
      <c r="D159" t="s">
        <v>495</v>
      </c>
      <c r="E159">
        <f>VLOOKUP(A159,home!$A$2:$E$405,3,FALSE)</f>
        <v>1.1886792450000001</v>
      </c>
      <c r="F159">
        <f>VLOOKUP(B159,home!$B$2:$E$405,3,FALSE)</f>
        <v>0.7</v>
      </c>
      <c r="G159">
        <f>VLOOKUP(C159,away!$B$2:$E$405,4,FALSE)</f>
        <v>0.92</v>
      </c>
      <c r="H159">
        <f>VLOOKUP(A159,away!$A$2:$E$405,3,FALSE)</f>
        <v>1.094339623</v>
      </c>
      <c r="I159">
        <f>VLOOKUP(C159,away!$B$2:$E$405,3,FALSE)</f>
        <v>1.45</v>
      </c>
      <c r="J159">
        <f>VLOOKUP(B159,home!$B$2:$E$405,4,FALSE)</f>
        <v>1.6</v>
      </c>
      <c r="K159" s="3">
        <f t="shared" si="170"/>
        <v>0.76550943378000003</v>
      </c>
      <c r="L159" s="3">
        <f t="shared" si="171"/>
        <v>2.5388679253599999</v>
      </c>
      <c r="M159" s="5">
        <f t="shared" si="172"/>
        <v>3.6722069380487672E-2</v>
      </c>
      <c r="N159" s="5">
        <f t="shared" si="173"/>
        <v>2.8111090538686996E-2</v>
      </c>
      <c r="O159" s="5">
        <f t="shared" si="174"/>
        <v>9.3232484102964711E-2</v>
      </c>
      <c r="P159" s="5">
        <f t="shared" si="175"/>
        <v>7.1370346115563379E-2</v>
      </c>
      <c r="Q159" s="5">
        <f t="shared" si="176"/>
        <v>1.0759652500604297E-2</v>
      </c>
      <c r="R159" s="5">
        <f t="shared" si="177"/>
        <v>0.11835248174532662</v>
      </c>
      <c r="S159" s="5">
        <f t="shared" si="178"/>
        <v>3.4677554877679845E-2</v>
      </c>
      <c r="T159" s="5">
        <f t="shared" si="179"/>
        <v>2.7317336621803769E-2</v>
      </c>
      <c r="U159" s="5">
        <f t="shared" si="180"/>
        <v>9.0599941287322766E-2</v>
      </c>
      <c r="V159" s="5">
        <f t="shared" si="181"/>
        <v>7.4885306962228174E-3</v>
      </c>
      <c r="W159" s="5">
        <f t="shared" si="182"/>
        <v>2.7455384978023857E-3</v>
      </c>
      <c r="X159" s="5">
        <f t="shared" si="183"/>
        <v>6.9705596299115546E-3</v>
      </c>
      <c r="Y159" s="5">
        <f t="shared" si="184"/>
        <v>8.8486651330958593E-3</v>
      </c>
      <c r="Z159" s="5">
        <f t="shared" si="185"/>
        <v>0.10016043992998822</v>
      </c>
      <c r="AA159" s="5">
        <f t="shared" si="186"/>
        <v>7.6673761657960984E-2</v>
      </c>
      <c r="AB159" s="5">
        <f t="shared" si="187"/>
        <v>2.9347243936284195E-2</v>
      </c>
      <c r="AC159" s="5">
        <f t="shared" si="188"/>
        <v>9.0963526277067067E-4</v>
      </c>
      <c r="AD159" s="5">
        <f t="shared" si="189"/>
        <v>5.2543390521847403E-4</v>
      </c>
      <c r="AE159" s="5">
        <f t="shared" si="190"/>
        <v>1.33400728885583E-3</v>
      </c>
      <c r="AF159" s="5">
        <f t="shared" si="191"/>
        <v>1.6934341589362599E-3</v>
      </c>
      <c r="AG159" s="5">
        <f t="shared" si="192"/>
        <v>1.4331352232774197E-3</v>
      </c>
      <c r="AH159" s="5">
        <f t="shared" si="193"/>
        <v>6.3573532082048523E-2</v>
      </c>
      <c r="AI159" s="5">
        <f t="shared" si="194"/>
        <v>4.8666138547523628E-2</v>
      </c>
      <c r="AJ159" s="5">
        <f t="shared" si="195"/>
        <v>1.8627194081886921E-2</v>
      </c>
      <c r="AK159" s="5">
        <f t="shared" si="196"/>
        <v>4.753097598178475E-3</v>
      </c>
      <c r="AL159" s="5">
        <f t="shared" si="197"/>
        <v>7.0716040395435971E-5</v>
      </c>
      <c r="AM159" s="5">
        <f t="shared" si="198"/>
        <v>8.0444922254521671E-5</v>
      </c>
      <c r="AN159" s="5">
        <f t="shared" si="199"/>
        <v>2.0423903287008393E-4</v>
      </c>
      <c r="AO159" s="5">
        <f t="shared" si="200"/>
        <v>2.5926796483020145E-4</v>
      </c>
      <c r="AP159" s="5">
        <f t="shared" si="201"/>
        <v>2.1941570666025433E-4</v>
      </c>
      <c r="AQ159" s="5">
        <f t="shared" si="202"/>
        <v>1.3926687498997956E-4</v>
      </c>
      <c r="AR159" s="5">
        <f t="shared" si="203"/>
        <v>3.2280960300991583E-2</v>
      </c>
      <c r="AS159" s="5">
        <f t="shared" si="204"/>
        <v>2.4711379641886726E-2</v>
      </c>
      <c r="AT159" s="5">
        <f t="shared" si="205"/>
        <v>9.4583971187916643E-3</v>
      </c>
      <c r="AU159" s="5">
        <f t="shared" si="206"/>
        <v>2.4134974076241967E-3</v>
      </c>
      <c r="AV159" s="5">
        <f t="shared" si="207"/>
        <v>4.6188875848497419E-4</v>
      </c>
      <c r="AW159" s="5">
        <f t="shared" si="208"/>
        <v>3.8177377347141426E-6</v>
      </c>
      <c r="AX159" s="5">
        <f t="shared" si="209"/>
        <v>1.0263557814255832E-5</v>
      </c>
      <c r="AY159" s="5">
        <f t="shared" si="210"/>
        <v>2.6057817734692119E-5</v>
      </c>
      <c r="AZ159" s="5">
        <f t="shared" si="211"/>
        <v>3.3078678825743403E-5</v>
      </c>
      <c r="BA159" s="5">
        <f t="shared" si="212"/>
        <v>2.7994132227988304E-5</v>
      </c>
      <c r="BB159" s="5">
        <f t="shared" si="213"/>
        <v>1.7768351102981544E-5</v>
      </c>
      <c r="BC159" s="5">
        <f t="shared" si="214"/>
        <v>9.022299340378964E-6</v>
      </c>
      <c r="BD159" s="5">
        <f t="shared" si="215"/>
        <v>1.3659515784667849E-2</v>
      </c>
      <c r="BE159" s="5">
        <f t="shared" si="216"/>
        <v>1.0456488194030058E-2</v>
      </c>
      <c r="BF159" s="5">
        <f t="shared" si="217"/>
        <v>4.0022701783696017E-3</v>
      </c>
      <c r="BG159" s="5">
        <f t="shared" si="218"/>
        <v>1.0212585260260978E-3</v>
      </c>
      <c r="BH159" s="5">
        <f t="shared" si="219"/>
        <v>1.954457590003089E-4</v>
      </c>
      <c r="BI159" s="5">
        <f t="shared" si="220"/>
        <v>2.9923114461405772E-5</v>
      </c>
      <c r="BJ159" s="8">
        <f t="shared" si="221"/>
        <v>9.0765672836843933E-2</v>
      </c>
      <c r="BK159" s="8">
        <f t="shared" si="222"/>
        <v>0.1512649101908545</v>
      </c>
      <c r="BL159" s="8">
        <f t="shared" si="223"/>
        <v>0.64251689982383131</v>
      </c>
      <c r="BM159" s="8">
        <f t="shared" si="224"/>
        <v>0.62613755831788453</v>
      </c>
      <c r="BN159" s="8">
        <f t="shared" si="225"/>
        <v>0.3585481243836337</v>
      </c>
    </row>
    <row r="160" spans="1:66" x14ac:dyDescent="0.25">
      <c r="A160" t="s">
        <v>175</v>
      </c>
      <c r="B160" t="s">
        <v>277</v>
      </c>
      <c r="C160" t="s">
        <v>285</v>
      </c>
      <c r="D160" t="s">
        <v>495</v>
      </c>
      <c r="E160">
        <f>VLOOKUP(A160,home!$A$2:$E$405,3,FALSE)</f>
        <v>1.1886792450000001</v>
      </c>
      <c r="F160">
        <f>VLOOKUP(B160,home!$B$2:$E$405,3,FALSE)</f>
        <v>0.56000000000000005</v>
      </c>
      <c r="G160">
        <f>VLOOKUP(C160,away!$B$2:$E$405,4,FALSE)</f>
        <v>1.1499999999999999</v>
      </c>
      <c r="H160">
        <f>VLOOKUP(A160,away!$A$2:$E$405,3,FALSE)</f>
        <v>1.094339623</v>
      </c>
      <c r="I160">
        <f>VLOOKUP(C160,away!$B$2:$E$405,3,FALSE)</f>
        <v>0.61</v>
      </c>
      <c r="J160">
        <f>VLOOKUP(B160,home!$B$2:$E$405,4,FALSE)</f>
        <v>0.99</v>
      </c>
      <c r="K160" s="3">
        <f t="shared" si="170"/>
        <v>0.76550943378000014</v>
      </c>
      <c r="L160" s="3">
        <f t="shared" si="171"/>
        <v>0.66087169832969994</v>
      </c>
      <c r="M160" s="5">
        <f t="shared" si="172"/>
        <v>0.24017651852964375</v>
      </c>
      <c r="N160" s="5">
        <f t="shared" si="173"/>
        <v>0.18385739070687931</v>
      </c>
      <c r="O160" s="5">
        <f t="shared" si="174"/>
        <v>0.15872586369960032</v>
      </c>
      <c r="P160" s="5">
        <f t="shared" si="175"/>
        <v>0.12150614604692252</v>
      </c>
      <c r="Q160" s="5">
        <f t="shared" si="176"/>
        <v>7.0372283528145702E-2</v>
      </c>
      <c r="R160" s="5">
        <f t="shared" si="177"/>
        <v>5.2448715556001661E-2</v>
      </c>
      <c r="S160" s="5">
        <f t="shared" si="178"/>
        <v>1.5367596734226378E-2</v>
      </c>
      <c r="T160" s="5">
        <f t="shared" si="179"/>
        <v>4.6507050530584813E-2</v>
      </c>
      <c r="U160" s="5">
        <f t="shared" si="180"/>
        <v>4.0149986547763118E-2</v>
      </c>
      <c r="V160" s="5">
        <f t="shared" si="181"/>
        <v>8.6383569727541154E-4</v>
      </c>
      <c r="W160" s="5">
        <f t="shared" si="182"/>
        <v>1.795688230581215E-2</v>
      </c>
      <c r="X160" s="5">
        <f t="shared" si="183"/>
        <v>1.1867195306148614E-2</v>
      </c>
      <c r="Y160" s="5">
        <f t="shared" si="184"/>
        <v>3.9213467581923388E-3</v>
      </c>
      <c r="Z160" s="5">
        <f t="shared" si="185"/>
        <v>1.1553957241568725E-2</v>
      </c>
      <c r="AA160" s="5">
        <f t="shared" si="186"/>
        <v>8.8446632659116078E-3</v>
      </c>
      <c r="AB160" s="5">
        <f t="shared" si="187"/>
        <v>3.3853365843313798E-3</v>
      </c>
      <c r="AC160" s="5">
        <f t="shared" si="188"/>
        <v>2.731359497492269E-5</v>
      </c>
      <c r="AD160" s="5">
        <f t="shared" si="189"/>
        <v>3.4365407015940906E-3</v>
      </c>
      <c r="AE160" s="5">
        <f t="shared" si="190"/>
        <v>2.2711124898416252E-3</v>
      </c>
      <c r="AF160" s="5">
        <f t="shared" si="191"/>
        <v>7.5045698412971407E-4</v>
      </c>
      <c r="AG160" s="5">
        <f t="shared" si="192"/>
        <v>1.6531859387506297E-4</v>
      </c>
      <c r="AH160" s="5">
        <f t="shared" si="193"/>
        <v>1.9089208361660641E-3</v>
      </c>
      <c r="AI160" s="5">
        <f t="shared" si="194"/>
        <v>1.4612969084243281E-3</v>
      </c>
      <c r="AJ160" s="5">
        <f t="shared" si="195"/>
        <v>5.5931828447618594E-4</v>
      </c>
      <c r="AK160" s="5">
        <f t="shared" si="196"/>
        <v>1.4272114108405539E-4</v>
      </c>
      <c r="AL160" s="5">
        <f t="shared" si="197"/>
        <v>5.5272175321832364E-7</v>
      </c>
      <c r="AM160" s="5">
        <f t="shared" si="198"/>
        <v>5.2614086532784359E-4</v>
      </c>
      <c r="AN160" s="5">
        <f t="shared" si="199"/>
        <v>3.4771160722986991E-4</v>
      </c>
      <c r="AO160" s="5">
        <f t="shared" si="200"/>
        <v>1.1489638019947683E-4</v>
      </c>
      <c r="AP160" s="5">
        <f t="shared" si="201"/>
        <v>2.5310588638121058E-5</v>
      </c>
      <c r="AQ160" s="5">
        <f t="shared" si="202"/>
        <v>4.1817629247498665E-6</v>
      </c>
      <c r="AR160" s="5">
        <f t="shared" si="203"/>
        <v>2.5231035099480359E-4</v>
      </c>
      <c r="AS160" s="5">
        <f t="shared" si="204"/>
        <v>1.9314595392686521E-4</v>
      </c>
      <c r="AT160" s="5">
        <f t="shared" si="205"/>
        <v>7.3927524913726267E-5</v>
      </c>
      <c r="AU160" s="5">
        <f t="shared" si="206"/>
        <v>1.8864072579154486E-5</v>
      </c>
      <c r="AV160" s="5">
        <f t="shared" si="207"/>
        <v>3.6101563797133445E-6</v>
      </c>
      <c r="AW160" s="5">
        <f t="shared" si="208"/>
        <v>7.7673300085244903E-9</v>
      </c>
      <c r="AX160" s="5">
        <f t="shared" si="209"/>
        <v>6.7127632650939418E-5</v>
      </c>
      <c r="AY160" s="5">
        <f t="shared" si="210"/>
        <v>4.4362752594878554E-5</v>
      </c>
      <c r="AZ160" s="5">
        <f t="shared" si="211"/>
        <v>1.4659043824978844E-5</v>
      </c>
      <c r="BA160" s="5">
        <f t="shared" si="212"/>
        <v>3.2292490628344238E-6</v>
      </c>
      <c r="BB160" s="5">
        <f t="shared" si="213"/>
        <v>5.3352982812124424E-7</v>
      </c>
      <c r="BC160" s="5">
        <f t="shared" si="214"/>
        <v>7.0518952724007932E-8</v>
      </c>
      <c r="BD160" s="5">
        <f t="shared" si="215"/>
        <v>2.7790795028016422E-5</v>
      </c>
      <c r="BE160" s="5">
        <f t="shared" si="216"/>
        <v>2.1274115766192896E-5</v>
      </c>
      <c r="BF160" s="5">
        <f t="shared" si="217"/>
        <v>8.1427681571742463E-6</v>
      </c>
      <c r="BG160" s="5">
        <f t="shared" si="218"/>
        <v>2.0777886138000911E-6</v>
      </c>
      <c r="BH160" s="5">
        <f t="shared" si="219"/>
        <v>3.9764169631615978E-7</v>
      </c>
      <c r="BI160" s="5">
        <f t="shared" si="220"/>
        <v>6.0879693958860472E-8</v>
      </c>
      <c r="BJ160" s="8">
        <f t="shared" si="221"/>
        <v>0.34225380183643794</v>
      </c>
      <c r="BK160" s="8">
        <f t="shared" si="222"/>
        <v>0.37798632607739113</v>
      </c>
      <c r="BL160" s="8">
        <f t="shared" si="223"/>
        <v>0.2682284248715085</v>
      </c>
      <c r="BM160" s="8">
        <f t="shared" si="224"/>
        <v>0.17289123697444803</v>
      </c>
      <c r="BN160" s="8">
        <f t="shared" si="225"/>
        <v>0.82708691806719326</v>
      </c>
    </row>
    <row r="161" spans="1:66" x14ac:dyDescent="0.25">
      <c r="A161" t="s">
        <v>175</v>
      </c>
      <c r="B161" t="s">
        <v>279</v>
      </c>
      <c r="C161" t="s">
        <v>177</v>
      </c>
      <c r="D161" t="s">
        <v>495</v>
      </c>
      <c r="E161">
        <f>VLOOKUP(A161,home!$A$2:$E$405,3,FALSE)</f>
        <v>1.1886792450000001</v>
      </c>
      <c r="F161">
        <f>VLOOKUP(B161,home!$B$2:$E$405,3,FALSE)</f>
        <v>1.96</v>
      </c>
      <c r="G161">
        <f>VLOOKUP(C161,away!$B$2:$E$405,4,FALSE)</f>
        <v>1.1499999999999999</v>
      </c>
      <c r="H161">
        <f>VLOOKUP(A161,away!$A$2:$E$405,3,FALSE)</f>
        <v>1.094339623</v>
      </c>
      <c r="I161">
        <f>VLOOKUP(C161,away!$B$2:$E$405,3,FALSE)</f>
        <v>0.15</v>
      </c>
      <c r="J161">
        <f>VLOOKUP(B161,home!$B$2:$E$405,4,FALSE)</f>
        <v>0.69</v>
      </c>
      <c r="K161" s="3">
        <f t="shared" si="170"/>
        <v>2.67928301823</v>
      </c>
      <c r="L161" s="3">
        <f t="shared" si="171"/>
        <v>0.11326415098049999</v>
      </c>
      <c r="M161" s="5">
        <f t="shared" si="172"/>
        <v>6.1264962773573274E-2</v>
      </c>
      <c r="N161" s="5">
        <f t="shared" si="173"/>
        <v>0.16414617437172802</v>
      </c>
      <c r="O161" s="5">
        <f t="shared" si="174"/>
        <v>6.9391239934007169E-3</v>
      </c>
      <c r="P161" s="5">
        <f t="shared" si="175"/>
        <v>1.8591877076910887E-2</v>
      </c>
      <c r="Q161" s="5">
        <f t="shared" si="176"/>
        <v>0.2198970287507957</v>
      </c>
      <c r="R161" s="5">
        <f t="shared" si="177"/>
        <v>3.9297699383047442E-4</v>
      </c>
      <c r="S161" s="5">
        <f t="shared" si="178"/>
        <v>1.4105039715786149E-3</v>
      </c>
      <c r="T161" s="5">
        <f t="shared" si="179"/>
        <v>2.4906450264593479E-2</v>
      </c>
      <c r="U161" s="5">
        <f t="shared" si="180"/>
        <v>1.0528965861250658E-3</v>
      </c>
      <c r="V161" s="5">
        <f t="shared" si="181"/>
        <v>4.7560112064204615E-5</v>
      </c>
      <c r="W161" s="5">
        <f t="shared" si="182"/>
        <v>0.19638879163041364</v>
      </c>
      <c r="X161" s="5">
        <f t="shared" si="183"/>
        <v>2.2243809746105129E-2</v>
      </c>
      <c r="Y161" s="5">
        <f t="shared" si="184"/>
        <v>1.2597131127321845E-3</v>
      </c>
      <c r="Z161" s="5">
        <f t="shared" si="185"/>
        <v>1.4836735187025968E-5</v>
      </c>
      <c r="AA161" s="5">
        <f t="shared" si="186"/>
        <v>3.9751812632574187E-5</v>
      </c>
      <c r="AB161" s="5">
        <f t="shared" si="187"/>
        <v>5.3253178265158413E-5</v>
      </c>
      <c r="AC161" s="5">
        <f t="shared" si="188"/>
        <v>9.0205693967549107E-7</v>
      </c>
      <c r="AD161" s="5">
        <f t="shared" si="189"/>
        <v>0.13154528859651934</v>
      </c>
      <c r="AE161" s="5">
        <f t="shared" si="190"/>
        <v>1.4899365428369614E-2</v>
      </c>
      <c r="AF161" s="5">
        <f t="shared" si="191"/>
        <v>8.4378198769624894E-4</v>
      </c>
      <c r="AG161" s="5">
        <f t="shared" si="192"/>
        <v>3.1856750149684802E-5</v>
      </c>
      <c r="AH161" s="5">
        <f t="shared" si="193"/>
        <v>4.2011755357025138E-7</v>
      </c>
      <c r="AI161" s="5">
        <f t="shared" si="194"/>
        <v>1.125613826941107E-6</v>
      </c>
      <c r="AJ161" s="5">
        <f t="shared" si="195"/>
        <v>1.5079190058040954E-6</v>
      </c>
      <c r="AK161" s="5">
        <f t="shared" si="196"/>
        <v>1.3467139283723924E-6</v>
      </c>
      <c r="AL161" s="5">
        <f t="shared" si="197"/>
        <v>1.0949770295824159E-8</v>
      </c>
      <c r="AM161" s="5">
        <f t="shared" si="198"/>
        <v>7.0489411572963748E-2</v>
      </c>
      <c r="AN161" s="5">
        <f t="shared" si="199"/>
        <v>7.9839233549267707E-3</v>
      </c>
      <c r="AO161" s="5">
        <f t="shared" si="200"/>
        <v>4.5214615014458291E-4</v>
      </c>
      <c r="AP161" s="5">
        <f t="shared" si="201"/>
        <v>1.7070649938409299E-5</v>
      </c>
      <c r="AQ161" s="5">
        <f t="shared" si="202"/>
        <v>4.8337316798981334E-7</v>
      </c>
      <c r="AR161" s="5">
        <f t="shared" si="203"/>
        <v>9.5168516034278488E-9</v>
      </c>
      <c r="AS161" s="5">
        <f t="shared" si="204"/>
        <v>2.5498338888079184E-8</v>
      </c>
      <c r="AT161" s="5">
        <f t="shared" si="205"/>
        <v>3.4158633187952098E-8</v>
      </c>
      <c r="AU161" s="5">
        <f t="shared" si="206"/>
        <v>3.0506881942142579E-8</v>
      </c>
      <c r="AV161" s="5">
        <f t="shared" si="207"/>
        <v>2.0434142681682516E-8</v>
      </c>
      <c r="AW161" s="5">
        <f t="shared" si="208"/>
        <v>9.2302523218678995E-11</v>
      </c>
      <c r="AX161" s="5">
        <f t="shared" si="209"/>
        <v>3.1476847232077824E-2</v>
      </c>
      <c r="AY161" s="5">
        <f t="shared" si="210"/>
        <v>3.5651983772841973E-3</v>
      </c>
      <c r="AZ161" s="5">
        <f t="shared" si="211"/>
        <v>2.0190458364007546E-4</v>
      </c>
      <c r="BA161" s="5">
        <f t="shared" si="212"/>
        <v>7.6228504150215042E-6</v>
      </c>
      <c r="BB161" s="5">
        <f t="shared" si="213"/>
        <v>2.1584892007719061E-7</v>
      </c>
      <c r="BC161" s="5">
        <f t="shared" si="214"/>
        <v>4.8895889345201585E-9</v>
      </c>
      <c r="BD161" s="5">
        <f t="shared" si="215"/>
        <v>1.7965301947827776E-10</v>
      </c>
      <c r="BE161" s="5">
        <f t="shared" si="216"/>
        <v>4.8134128426189304E-10</v>
      </c>
      <c r="BF161" s="5">
        <f t="shared" si="217"/>
        <v>6.4482476444795474E-10</v>
      </c>
      <c r="BG161" s="5">
        <f t="shared" si="218"/>
        <v>5.7588934703985494E-10</v>
      </c>
      <c r="BH161" s="5">
        <f t="shared" si="219"/>
        <v>3.8574263697586168E-10</v>
      </c>
      <c r="BI161" s="5">
        <f t="shared" si="220"/>
        <v>2.0670273933133718E-10</v>
      </c>
      <c r="BJ161" s="8">
        <f t="shared" si="221"/>
        <v>0.89035708952217074</v>
      </c>
      <c r="BK161" s="8">
        <f t="shared" si="222"/>
        <v>8.4881015318121159E-2</v>
      </c>
      <c r="BL161" s="8">
        <f t="shared" si="223"/>
        <v>8.4825255175707739E-3</v>
      </c>
      <c r="BM161" s="8">
        <f t="shared" si="224"/>
        <v>0.50893812484782885</v>
      </c>
      <c r="BN161" s="8">
        <f t="shared" si="225"/>
        <v>0.47123214396023905</v>
      </c>
    </row>
    <row r="162" spans="1:66" x14ac:dyDescent="0.25">
      <c r="A162" t="s">
        <v>175</v>
      </c>
      <c r="B162" t="s">
        <v>179</v>
      </c>
      <c r="C162" t="s">
        <v>276</v>
      </c>
      <c r="D162" t="s">
        <v>495</v>
      </c>
      <c r="E162">
        <f>VLOOKUP(A162,home!$A$2:$E$405,3,FALSE)</f>
        <v>1.1886792450000001</v>
      </c>
      <c r="F162">
        <f>VLOOKUP(B162,home!$B$2:$E$405,3,FALSE)</f>
        <v>0.92</v>
      </c>
      <c r="G162">
        <f>VLOOKUP(C162,away!$B$2:$E$405,4,FALSE)</f>
        <v>0.61</v>
      </c>
      <c r="H162">
        <f>VLOOKUP(A162,away!$A$2:$E$405,3,FALSE)</f>
        <v>1.094339623</v>
      </c>
      <c r="I162">
        <f>VLOOKUP(C162,away!$B$2:$E$405,3,FALSE)</f>
        <v>1.84</v>
      </c>
      <c r="J162">
        <f>VLOOKUP(B162,home!$B$2:$E$405,4,FALSE)</f>
        <v>1.66</v>
      </c>
      <c r="K162" s="3">
        <f t="shared" si="170"/>
        <v>0.66708679229400014</v>
      </c>
      <c r="L162" s="3">
        <f t="shared" si="171"/>
        <v>3.3425509444912</v>
      </c>
      <c r="M162" s="5">
        <f t="shared" si="172"/>
        <v>1.8139965488863253E-2</v>
      </c>
      <c r="N162" s="5">
        <f t="shared" si="173"/>
        <v>1.2100931390289654E-2</v>
      </c>
      <c r="O162" s="5">
        <f t="shared" si="174"/>
        <v>6.0633758777837644E-2</v>
      </c>
      <c r="P162" s="5">
        <f t="shared" si="175"/>
        <v>4.0447979647835891E-2</v>
      </c>
      <c r="Q162" s="5">
        <f t="shared" si="176"/>
        <v>4.0361857524590502E-3</v>
      </c>
      <c r="R162" s="5">
        <f t="shared" si="177"/>
        <v>0.10133571383545643</v>
      </c>
      <c r="S162" s="5">
        <f t="shared" si="178"/>
        <v>2.2547438949045512E-2</v>
      </c>
      <c r="T162" s="5">
        <f t="shared" si="179"/>
        <v>1.3491156499023924E-2</v>
      </c>
      <c r="U162" s="5">
        <f t="shared" si="180"/>
        <v>6.7599716287317368E-2</v>
      </c>
      <c r="V162" s="5">
        <f t="shared" si="181"/>
        <v>5.5861820825141408E-3</v>
      </c>
      <c r="W162" s="5">
        <f t="shared" si="182"/>
        <v>8.9749540223688442E-4</v>
      </c>
      <c r="X162" s="5">
        <f t="shared" si="183"/>
        <v>2.9999241044234076E-3</v>
      </c>
      <c r="Y162" s="5">
        <f t="shared" si="184"/>
        <v>5.0136995743211912E-3</v>
      </c>
      <c r="Z162" s="5">
        <f t="shared" si="185"/>
        <v>0.11290659533046495</v>
      </c>
      <c r="AA162" s="5">
        <f t="shared" si="186"/>
        <v>7.5318498507836604E-2</v>
      </c>
      <c r="AB162" s="5">
        <f t="shared" si="187"/>
        <v>2.5121987784996577E-2</v>
      </c>
      <c r="AC162" s="5">
        <f t="shared" si="188"/>
        <v>7.7849438068582489E-4</v>
      </c>
      <c r="AD162" s="5">
        <f t="shared" si="189"/>
        <v>1.4967683224420409E-4</v>
      </c>
      <c r="AE162" s="5">
        <f t="shared" si="190"/>
        <v>5.003024369863154E-4</v>
      </c>
      <c r="AF162" s="5">
        <f t="shared" si="191"/>
        <v>8.3614319163992899E-4</v>
      </c>
      <c r="AG162" s="5">
        <f t="shared" si="192"/>
        <v>9.3161707164864354E-4</v>
      </c>
      <c r="AH162" s="5">
        <f t="shared" si="193"/>
        <v>9.4349011715282816E-2</v>
      </c>
      <c r="AI162" s="5">
        <f t="shared" si="194"/>
        <v>6.2938979581257062E-2</v>
      </c>
      <c r="AJ162" s="5">
        <f t="shared" si="195"/>
        <v>2.0992880999559173E-2</v>
      </c>
      <c r="AK162" s="5">
        <f t="shared" si="196"/>
        <v>4.6680245490018646E-3</v>
      </c>
      <c r="AL162" s="5">
        <f t="shared" si="197"/>
        <v>6.9434586047623393E-5</v>
      </c>
      <c r="AM162" s="5">
        <f t="shared" si="198"/>
        <v>1.9969487580502667E-5</v>
      </c>
      <c r="AN162" s="5">
        <f t="shared" si="199"/>
        <v>6.6749029573214477E-5</v>
      </c>
      <c r="AO162" s="5">
        <f t="shared" si="200"/>
        <v>1.115560159219096E-4</v>
      </c>
      <c r="AP162" s="5">
        <f t="shared" si="201"/>
        <v>1.2429388879448472E-4</v>
      </c>
      <c r="AQ162" s="5">
        <f t="shared" si="202"/>
        <v>1.0386466384612227E-4</v>
      </c>
      <c r="AR162" s="5">
        <f t="shared" si="203"/>
        <v>6.3073275644145971E-2</v>
      </c>
      <c r="AS162" s="5">
        <f t="shared" si="204"/>
        <v>4.2075349128928623E-2</v>
      </c>
      <c r="AT162" s="5">
        <f t="shared" si="205"/>
        <v>1.4033954842533574E-2</v>
      </c>
      <c r="AU162" s="5">
        <f t="shared" si="206"/>
        <v>3.1206219730348576E-3</v>
      </c>
      <c r="AV162" s="5">
        <f t="shared" si="207"/>
        <v>5.2043142548849905E-4</v>
      </c>
      <c r="AW162" s="5">
        <f t="shared" si="208"/>
        <v>4.3006463102369283E-6</v>
      </c>
      <c r="AX162" s="5">
        <f t="shared" si="209"/>
        <v>2.2202302356387323E-6</v>
      </c>
      <c r="AY162" s="5">
        <f t="shared" si="210"/>
        <v>7.421232671122164E-6</v>
      </c>
      <c r="AZ162" s="5">
        <f t="shared" si="211"/>
        <v>1.2402924137074175E-5</v>
      </c>
      <c r="BA162" s="5">
        <f t="shared" si="212"/>
        <v>1.3819135262943327E-5</v>
      </c>
      <c r="BB162" s="5">
        <f t="shared" si="213"/>
        <v>1.1547790906300716E-5</v>
      </c>
      <c r="BC162" s="5">
        <f t="shared" si="214"/>
        <v>7.7198158801284688E-6</v>
      </c>
      <c r="BD162" s="5">
        <f t="shared" si="215"/>
        <v>3.5137606179415644E-2</v>
      </c>
      <c r="BE162" s="5">
        <f t="shared" si="216"/>
        <v>2.3439832995116223E-2</v>
      </c>
      <c r="BF162" s="5">
        <f t="shared" si="217"/>
        <v>7.8182015023095727E-3</v>
      </c>
      <c r="BG162" s="5">
        <f t="shared" si="218"/>
        <v>1.7384729872279422E-3</v>
      </c>
      <c r="BH162" s="5">
        <f t="shared" si="219"/>
        <v>2.8992809213491396E-4</v>
      </c>
      <c r="BI162" s="5">
        <f t="shared" si="220"/>
        <v>3.8681440195639838E-5</v>
      </c>
      <c r="BJ162" s="8">
        <f t="shared" si="221"/>
        <v>4.143869647008265E-2</v>
      </c>
      <c r="BK162" s="8">
        <f t="shared" si="222"/>
        <v>8.7576916367663363E-2</v>
      </c>
      <c r="BL162" s="8">
        <f t="shared" si="223"/>
        <v>0.70424492824907703</v>
      </c>
      <c r="BM162" s="8">
        <f t="shared" si="224"/>
        <v>0.70946948093818529</v>
      </c>
      <c r="BN162" s="8">
        <f t="shared" si="225"/>
        <v>0.23669453489274189</v>
      </c>
    </row>
    <row r="163" spans="1:66" x14ac:dyDescent="0.25">
      <c r="A163" t="s">
        <v>24</v>
      </c>
      <c r="B163" t="s">
        <v>183</v>
      </c>
      <c r="C163" t="s">
        <v>185</v>
      </c>
      <c r="D163" t="s">
        <v>495</v>
      </c>
      <c r="E163">
        <f>VLOOKUP(A163,home!$A$2:$E$405,3,FALSE)</f>
        <v>1.589519651</v>
      </c>
      <c r="F163">
        <f>VLOOKUP(B163,home!$B$2:$E$405,3,FALSE)</f>
        <v>0.69</v>
      </c>
      <c r="G163">
        <f>VLOOKUP(C163,away!$B$2:$E$405,4,FALSE)</f>
        <v>1.1000000000000001</v>
      </c>
      <c r="H163">
        <f>VLOOKUP(A163,away!$A$2:$E$405,3,FALSE)</f>
        <v>1.406113537</v>
      </c>
      <c r="I163">
        <f>VLOOKUP(C163,away!$B$2:$E$405,3,FALSE)</f>
        <v>0.84</v>
      </c>
      <c r="J163">
        <f>VLOOKUP(B163,home!$B$2:$E$405,4,FALSE)</f>
        <v>1.23</v>
      </c>
      <c r="K163" s="3">
        <f t="shared" si="170"/>
        <v>1.2064454151090001</v>
      </c>
      <c r="L163" s="3">
        <f t="shared" si="171"/>
        <v>1.4527965064283999</v>
      </c>
      <c r="M163" s="5">
        <f t="shared" si="172"/>
        <v>7.0001268089162405E-2</v>
      </c>
      <c r="N163" s="5">
        <f t="shared" si="173"/>
        <v>8.445270893798594E-2</v>
      </c>
      <c r="O163" s="5">
        <f t="shared" si="174"/>
        <v>0.10169759772549296</v>
      </c>
      <c r="P163" s="5">
        <f t="shared" si="175"/>
        <v>0.12269260050352046</v>
      </c>
      <c r="Q163" s="5">
        <f t="shared" si="176"/>
        <v>5.0943791745884023E-2</v>
      </c>
      <c r="R163" s="5">
        <f t="shared" si="177"/>
        <v>7.3872957343878498E-2</v>
      </c>
      <c r="S163" s="5">
        <f t="shared" si="178"/>
        <v>5.3761434004104346E-2</v>
      </c>
      <c r="T163" s="5">
        <f t="shared" si="179"/>
        <v>7.4010962672636252E-2</v>
      </c>
      <c r="U163" s="5">
        <f t="shared" si="180"/>
        <v>8.9123690688064958E-2</v>
      </c>
      <c r="V163" s="5">
        <f t="shared" si="181"/>
        <v>1.0469858181490044E-2</v>
      </c>
      <c r="W163" s="5">
        <f t="shared" si="182"/>
        <v>2.0486967993363168E-2</v>
      </c>
      <c r="X163" s="5">
        <f t="shared" si="183"/>
        <v>2.9763395528068452E-2</v>
      </c>
      <c r="Y163" s="5">
        <f t="shared" si="184"/>
        <v>2.1620078521312258E-2</v>
      </c>
      <c r="Z163" s="5">
        <f t="shared" si="185"/>
        <v>3.5774124782906959E-2</v>
      </c>
      <c r="AA163" s="5">
        <f t="shared" si="186"/>
        <v>4.3159528823875352E-2</v>
      </c>
      <c r="AB163" s="5">
        <f t="shared" si="187"/>
        <v>2.6034807833914587E-2</v>
      </c>
      <c r="AC163" s="5">
        <f t="shared" si="188"/>
        <v>1.1469204078862884E-3</v>
      </c>
      <c r="AD163" s="5">
        <f t="shared" si="189"/>
        <v>6.1791021512694584E-3</v>
      </c>
      <c r="AE163" s="5">
        <f t="shared" si="190"/>
        <v>8.9769780182284778E-3</v>
      </c>
      <c r="AF163" s="5">
        <f t="shared" si="191"/>
        <v>6.5208611515834387E-3</v>
      </c>
      <c r="AG163" s="5">
        <f t="shared" si="192"/>
        <v>3.1578280999750301E-3</v>
      </c>
      <c r="AH163" s="5">
        <f t="shared" si="193"/>
        <v>1.2993130876285211E-2</v>
      </c>
      <c r="AI163" s="5">
        <f t="shared" si="194"/>
        <v>1.5675503173605478E-2</v>
      </c>
      <c r="AJ163" s="5">
        <f t="shared" si="195"/>
        <v>9.4558194666614585E-3</v>
      </c>
      <c r="AK163" s="5">
        <f t="shared" si="196"/>
        <v>3.8026433472173821E-3</v>
      </c>
      <c r="AL163" s="5">
        <f t="shared" si="197"/>
        <v>8.0409199007589442E-5</v>
      </c>
      <c r="AM163" s="5">
        <f t="shared" si="198"/>
        <v>1.4909498919778385E-3</v>
      </c>
      <c r="AN163" s="5">
        <f t="shared" si="199"/>
        <v>2.1660467943252037E-3</v>
      </c>
      <c r="AO163" s="5">
        <f t="shared" si="200"/>
        <v>1.5734126077780459E-3</v>
      </c>
      <c r="AP163" s="5">
        <f t="shared" si="201"/>
        <v>7.6194944658344757E-4</v>
      </c>
      <c r="AQ163" s="5">
        <f t="shared" si="202"/>
        <v>2.7673937351787122E-4</v>
      </c>
      <c r="AR163" s="5">
        <f t="shared" si="203"/>
        <v>3.7752750289268243E-3</v>
      </c>
      <c r="AS163" s="5">
        <f t="shared" si="204"/>
        <v>4.5546632494242656E-3</v>
      </c>
      <c r="AT163" s="5">
        <f t="shared" si="205"/>
        <v>2.7474762973166834E-3</v>
      </c>
      <c r="AU163" s="5">
        <f t="shared" si="206"/>
        <v>1.1048933940061216E-3</v>
      </c>
      <c r="AV163" s="5">
        <f t="shared" si="207"/>
        <v>3.3324839234572694E-4</v>
      </c>
      <c r="AW163" s="5">
        <f t="shared" si="208"/>
        <v>3.9148551637982715E-6</v>
      </c>
      <c r="AX163" s="5">
        <f t="shared" si="209"/>
        <v>2.9979161022232026E-4</v>
      </c>
      <c r="AY163" s="5">
        <f t="shared" si="210"/>
        <v>4.3553620398753139E-4</v>
      </c>
      <c r="AZ163" s="5">
        <f t="shared" si="211"/>
        <v>3.1637273778808636E-4</v>
      </c>
      <c r="BA163" s="5">
        <f t="shared" si="212"/>
        <v>1.5320840272923999E-4</v>
      </c>
      <c r="BB163" s="5">
        <f t="shared" si="213"/>
        <v>5.5645158060128774E-5</v>
      </c>
      <c r="BC163" s="5">
        <f t="shared" si="214"/>
        <v>1.6168218245882234E-5</v>
      </c>
      <c r="BD163" s="5">
        <f t="shared" si="215"/>
        <v>9.1411772880521148E-4</v>
      </c>
      <c r="BE163" s="5">
        <f t="shared" si="216"/>
        <v>1.1028331427868998E-3</v>
      </c>
      <c r="BF163" s="5">
        <f t="shared" si="217"/>
        <v>6.6525399437275241E-4</v>
      </c>
      <c r="BG163" s="5">
        <f t="shared" si="218"/>
        <v>2.6753087713131857E-4</v>
      </c>
      <c r="BH163" s="5">
        <f t="shared" si="219"/>
        <v>8.0690350028792167E-5</v>
      </c>
      <c r="BI163" s="5">
        <f t="shared" si="220"/>
        <v>1.9469700567155326E-5</v>
      </c>
      <c r="BJ163" s="8">
        <f t="shared" si="221"/>
        <v>0.31365849526552209</v>
      </c>
      <c r="BK163" s="8">
        <f t="shared" si="222"/>
        <v>0.25858802658915864</v>
      </c>
      <c r="BL163" s="8">
        <f t="shared" si="223"/>
        <v>0.39138113143470771</v>
      </c>
      <c r="BM163" s="8">
        <f t="shared" si="224"/>
        <v>0.49530923237754737</v>
      </c>
      <c r="BN163" s="8">
        <f t="shared" si="225"/>
        <v>0.50366092434592424</v>
      </c>
    </row>
    <row r="164" spans="1:66" x14ac:dyDescent="0.25">
      <c r="A164" t="s">
        <v>24</v>
      </c>
      <c r="B164" t="s">
        <v>292</v>
      </c>
      <c r="C164" t="s">
        <v>25</v>
      </c>
      <c r="D164" t="s">
        <v>495</v>
      </c>
      <c r="E164">
        <f>VLOOKUP(A164,home!$A$2:$E$405,3,FALSE)</f>
        <v>1.589519651</v>
      </c>
      <c r="F164">
        <f>VLOOKUP(B164,home!$B$2:$E$405,3,FALSE)</f>
        <v>1.57</v>
      </c>
      <c r="G164">
        <f>VLOOKUP(C164,away!$B$2:$E$405,4,FALSE)</f>
        <v>0.92</v>
      </c>
      <c r="H164">
        <f>VLOOKUP(A164,away!$A$2:$E$405,3,FALSE)</f>
        <v>1.406113537</v>
      </c>
      <c r="I164">
        <f>VLOOKUP(C164,away!$B$2:$E$405,3,FALSE)</f>
        <v>1.1399999999999999</v>
      </c>
      <c r="J164">
        <f>VLOOKUP(B164,home!$B$2:$E$405,4,FALSE)</f>
        <v>1.07</v>
      </c>
      <c r="K164" s="3">
        <f t="shared" si="170"/>
        <v>2.2959021839044005</v>
      </c>
      <c r="L164" s="3">
        <f t="shared" si="171"/>
        <v>1.7151772924325999</v>
      </c>
      <c r="M164" s="5">
        <f t="shared" si="172"/>
        <v>1.8113831227076025E-2</v>
      </c>
      <c r="N164" s="5">
        <f t="shared" si="173"/>
        <v>4.1587584673119585E-2</v>
      </c>
      <c r="O164" s="5">
        <f t="shared" si="174"/>
        <v>3.1068431999637335E-2</v>
      </c>
      <c r="P164" s="5">
        <f t="shared" si="175"/>
        <v>7.1330080878452731E-2</v>
      </c>
      <c r="Q164" s="5">
        <f t="shared" si="176"/>
        <v>4.7740513237162212E-2</v>
      </c>
      <c r="R164" s="5">
        <f t="shared" si="177"/>
        <v>2.6643934538632157E-2</v>
      </c>
      <c r="S164" s="5">
        <f t="shared" si="178"/>
        <v>7.0222312087699634E-2</v>
      </c>
      <c r="T164" s="5">
        <f t="shared" si="179"/>
        <v>8.1883444233458572E-2</v>
      </c>
      <c r="U164" s="5">
        <f t="shared" si="180"/>
        <v>6.1171867495051463E-2</v>
      </c>
      <c r="V164" s="5">
        <f t="shared" si="181"/>
        <v>3.0725220952216095E-2</v>
      </c>
      <c r="W164" s="5">
        <f t="shared" si="182"/>
        <v>3.6535849533972549E-2</v>
      </c>
      <c r="X164" s="5">
        <f t="shared" si="183"/>
        <v>6.2665459480403904E-2</v>
      </c>
      <c r="Y164" s="5">
        <f t="shared" si="184"/>
        <v>5.374118656032198E-2</v>
      </c>
      <c r="Z164" s="5">
        <f t="shared" si="185"/>
        <v>1.5233023833907511E-2</v>
      </c>
      <c r="AA164" s="5">
        <f t="shared" si="186"/>
        <v>3.4973532687736043E-2</v>
      </c>
      <c r="AB164" s="5">
        <f t="shared" si="187"/>
        <v>4.0147905038312566E-2</v>
      </c>
      <c r="AC164" s="5">
        <f t="shared" si="188"/>
        <v>7.5620132071159982E-3</v>
      </c>
      <c r="AD164" s="5">
        <f t="shared" si="189"/>
        <v>2.0970684183962543E-2</v>
      </c>
      <c r="AE164" s="5">
        <f t="shared" si="190"/>
        <v>3.5968441319108022E-2</v>
      </c>
      <c r="AF164" s="5">
        <f t="shared" si="191"/>
        <v>3.0846126897364271E-2</v>
      </c>
      <c r="AG164" s="5">
        <f t="shared" si="192"/>
        <v>1.7635525471284549E-2</v>
      </c>
      <c r="AH164" s="5">
        <f t="shared" si="193"/>
        <v>6.5318341437506887E-3</v>
      </c>
      <c r="AI164" s="5">
        <f t="shared" si="194"/>
        <v>1.4996452275538539E-2</v>
      </c>
      <c r="AJ164" s="5">
        <f t="shared" si="195"/>
        <v>1.7215193765113525E-2</v>
      </c>
      <c r="AK164" s="5">
        <f t="shared" si="196"/>
        <v>1.3174800320553851E-2</v>
      </c>
      <c r="AL164" s="5">
        <f t="shared" si="197"/>
        <v>1.1911318084077839E-3</v>
      </c>
      <c r="AM164" s="5">
        <f t="shared" si="198"/>
        <v>9.6293279231858091E-3</v>
      </c>
      <c r="AN164" s="5">
        <f t="shared" si="199"/>
        <v>1.6516004595235466E-2</v>
      </c>
      <c r="AO164" s="5">
        <f t="shared" si="200"/>
        <v>1.4163938021730174E-2</v>
      </c>
      <c r="AP164" s="5">
        <f t="shared" si="201"/>
        <v>8.0978882887647718E-3</v>
      </c>
      <c r="AQ164" s="5">
        <f t="shared" si="202"/>
        <v>3.4723285273863063E-3</v>
      </c>
      <c r="AR164" s="5">
        <f t="shared" si="203"/>
        <v>2.2406507202594227E-3</v>
      </c>
      <c r="AS164" s="5">
        <f t="shared" si="204"/>
        <v>5.1443148820105771E-3</v>
      </c>
      <c r="AT164" s="5">
        <f t="shared" si="205"/>
        <v>5.9054218861499964E-3</v>
      </c>
      <c r="AU164" s="5">
        <f t="shared" si="206"/>
        <v>4.519423668429539E-3</v>
      </c>
      <c r="AV164" s="5">
        <f t="shared" si="207"/>
        <v>2.594038667584155E-3</v>
      </c>
      <c r="AW164" s="5">
        <f t="shared" si="208"/>
        <v>1.3029259115975654E-4</v>
      </c>
      <c r="AX164" s="5">
        <f t="shared" si="209"/>
        <v>3.6846658347289866E-3</v>
      </c>
      <c r="AY164" s="5">
        <f t="shared" si="210"/>
        <v>6.3198551699293684E-3</v>
      </c>
      <c r="AZ164" s="5">
        <f t="shared" si="211"/>
        <v>5.4198360394628114E-3</v>
      </c>
      <c r="BA164" s="5">
        <f t="shared" si="212"/>
        <v>3.0986599011981501E-3</v>
      </c>
      <c r="BB164" s="5">
        <f t="shared" si="213"/>
        <v>1.328687774876628E-3</v>
      </c>
      <c r="BC164" s="5">
        <f t="shared" si="214"/>
        <v>4.55787020040238E-4</v>
      </c>
      <c r="BD164" s="5">
        <f t="shared" si="215"/>
        <v>6.4051887261028576E-4</v>
      </c>
      <c r="BE164" s="5">
        <f t="shared" si="216"/>
        <v>1.4705686784579396E-3</v>
      </c>
      <c r="BF164" s="5">
        <f t="shared" si="217"/>
        <v>1.688140920226496E-3</v>
      </c>
      <c r="BG164" s="5">
        <f t="shared" si="218"/>
        <v>1.291935475162132E-3</v>
      </c>
      <c r="BH164" s="5">
        <f t="shared" si="219"/>
        <v>7.4153936972207722E-4</v>
      </c>
      <c r="BI164" s="5">
        <f t="shared" si="220"/>
        <v>3.4050037167920178E-4</v>
      </c>
      <c r="BJ164" s="8">
        <f t="shared" si="221"/>
        <v>0.5017617946866969</v>
      </c>
      <c r="BK164" s="8">
        <f t="shared" si="222"/>
        <v>0.20546444533089764</v>
      </c>
      <c r="BL164" s="8">
        <f t="shared" si="223"/>
        <v>0.27250100577661812</v>
      </c>
      <c r="BM164" s="8">
        <f t="shared" si="224"/>
        <v>0.75228633049527083</v>
      </c>
      <c r="BN164" s="8">
        <f t="shared" si="225"/>
        <v>0.23648437655408003</v>
      </c>
    </row>
    <row r="165" spans="1:66" x14ac:dyDescent="0.25">
      <c r="A165" t="s">
        <v>24</v>
      </c>
      <c r="B165" t="s">
        <v>326</v>
      </c>
      <c r="C165" t="s">
        <v>290</v>
      </c>
      <c r="D165" t="s">
        <v>495</v>
      </c>
      <c r="E165">
        <f>VLOOKUP(A165,home!$A$2:$E$405,3,FALSE)</f>
        <v>1.589519651</v>
      </c>
      <c r="F165">
        <f>VLOOKUP(B165,home!$B$2:$E$405,3,FALSE)</f>
        <v>0.68</v>
      </c>
      <c r="G165">
        <f>VLOOKUP(C165,away!$B$2:$E$405,4,FALSE)</f>
        <v>1</v>
      </c>
      <c r="H165">
        <f>VLOOKUP(A165,away!$A$2:$E$405,3,FALSE)</f>
        <v>1.406113537</v>
      </c>
      <c r="I165">
        <f>VLOOKUP(C165,away!$B$2:$E$405,3,FALSE)</f>
        <v>1.1499999999999999</v>
      </c>
      <c r="J165">
        <f>VLOOKUP(B165,home!$B$2:$E$405,4,FALSE)</f>
        <v>1.24</v>
      </c>
      <c r="K165" s="3">
        <f t="shared" si="170"/>
        <v>1.08087336268</v>
      </c>
      <c r="L165" s="3">
        <f t="shared" si="171"/>
        <v>2.0051179037619997</v>
      </c>
      <c r="M165" s="5">
        <f t="shared" si="172"/>
        <v>4.5684725712174648E-2</v>
      </c>
      <c r="N165" s="5">
        <f t="shared" si="173"/>
        <v>4.9379403103631675E-2</v>
      </c>
      <c r="O165" s="5">
        <f t="shared" si="174"/>
        <v>9.1603261453937559E-2</v>
      </c>
      <c r="P165" s="5">
        <f t="shared" si="175"/>
        <v>9.9011525240172718E-2</v>
      </c>
      <c r="Q165" s="5">
        <f t="shared" si="176"/>
        <v>2.6686440739876794E-2</v>
      </c>
      <c r="R165" s="5">
        <f t="shared" si="177"/>
        <v>9.183766979214085E-2</v>
      </c>
      <c r="S165" s="5">
        <f t="shared" si="178"/>
        <v>5.3646388248823701E-2</v>
      </c>
      <c r="T165" s="5">
        <f t="shared" si="179"/>
        <v>5.3509460115210586E-2</v>
      </c>
      <c r="U165" s="5">
        <f t="shared" si="180"/>
        <v>9.9264890968926739E-2</v>
      </c>
      <c r="V165" s="5">
        <f t="shared" si="181"/>
        <v>1.2918518392064897E-2</v>
      </c>
      <c r="W165" s="5">
        <f t="shared" si="182"/>
        <v>9.614887646823729E-3</v>
      </c>
      <c r="X165" s="5">
        <f t="shared" si="183"/>
        <v>1.9278983363306339E-2</v>
      </c>
      <c r="Y165" s="5">
        <f t="shared" si="184"/>
        <v>1.9328317354047643E-2</v>
      </c>
      <c r="Z165" s="5">
        <f t="shared" si="185"/>
        <v>6.1381785313334734E-2</v>
      </c>
      <c r="AA165" s="5">
        <f t="shared" si="186"/>
        <v>6.6345936698925953E-2</v>
      </c>
      <c r="AB165" s="5">
        <f t="shared" si="187"/>
        <v>3.5855777849961253E-2</v>
      </c>
      <c r="AC165" s="5">
        <f t="shared" si="188"/>
        <v>1.7498767228845131E-3</v>
      </c>
      <c r="AD165" s="5">
        <f t="shared" si="189"/>
        <v>2.5981189856531879E-3</v>
      </c>
      <c r="AE165" s="5">
        <f t="shared" si="190"/>
        <v>5.2095348942371731E-3</v>
      </c>
      <c r="AF165" s="5">
        <f t="shared" si="191"/>
        <v>5.2228658433539164E-3</v>
      </c>
      <c r="AG165" s="5">
        <f t="shared" si="192"/>
        <v>3.4908206038186513E-3</v>
      </c>
      <c r="AH165" s="5">
        <f t="shared" si="193"/>
        <v>3.0769429174160711E-2</v>
      </c>
      <c r="AI165" s="5">
        <f t="shared" si="194"/>
        <v>3.3257856379219186E-2</v>
      </c>
      <c r="AJ165" s="5">
        <f t="shared" si="195"/>
        <v>1.7973765530067562E-2</v>
      </c>
      <c r="AK165" s="5">
        <f t="shared" si="196"/>
        <v>6.4757881295020008E-3</v>
      </c>
      <c r="AL165" s="5">
        <f t="shared" si="197"/>
        <v>1.5169881015080608E-4</v>
      </c>
      <c r="AM165" s="5">
        <f t="shared" si="198"/>
        <v>5.6164752093314262E-4</v>
      </c>
      <c r="AN165" s="5">
        <f t="shared" si="199"/>
        <v>1.1261694998265866E-3</v>
      </c>
      <c r="AO165" s="5">
        <f t="shared" si="200"/>
        <v>1.1290513133864928E-3</v>
      </c>
      <c r="AP165" s="5">
        <f t="shared" si="201"/>
        <v>7.5462700091241902E-4</v>
      </c>
      <c r="AQ165" s="5">
        <f t="shared" si="202"/>
        <v>3.7827902754792859E-4</v>
      </c>
      <c r="AR165" s="5">
        <f t="shared" si="203"/>
        <v>1.233926666512929E-2</v>
      </c>
      <c r="AS165" s="5">
        <f t="shared" si="204"/>
        <v>1.3337184653343525E-2</v>
      </c>
      <c r="AT165" s="5">
        <f t="shared" si="205"/>
        <v>7.2079038124717529E-3</v>
      </c>
      <c r="AU165" s="5">
        <f t="shared" si="206"/>
        <v>2.596943743886779E-3</v>
      </c>
      <c r="AV165" s="5">
        <f t="shared" si="207"/>
        <v>7.017418292864226E-4</v>
      </c>
      <c r="AW165" s="5">
        <f t="shared" si="208"/>
        <v>9.1325992902724399E-6</v>
      </c>
      <c r="AX165" s="5">
        <f t="shared" si="209"/>
        <v>1.0117830743198189E-4</v>
      </c>
      <c r="AY165" s="5">
        <f t="shared" si="210"/>
        <v>2.0287443570420267E-4</v>
      </c>
      <c r="AZ165" s="5">
        <f t="shared" si="211"/>
        <v>2.0339358162305477E-4</v>
      </c>
      <c r="BA165" s="5">
        <f t="shared" si="212"/>
        <v>1.3594270400755492E-4</v>
      </c>
      <c r="BB165" s="5">
        <f t="shared" si="213"/>
        <v>6.8145287422841636E-5</v>
      </c>
      <c r="BC165" s="5">
        <f t="shared" si="214"/>
        <v>2.7327867173709438E-5</v>
      </c>
      <c r="BD165" s="5">
        <f t="shared" si="215"/>
        <v>4.1236140849240611E-3</v>
      </c>
      <c r="BE165" s="5">
        <f t="shared" si="216"/>
        <v>4.4571046223664812E-3</v>
      </c>
      <c r="BF165" s="5">
        <f t="shared" si="217"/>
        <v>2.4087828304969147E-3</v>
      </c>
      <c r="BG165" s="5">
        <f t="shared" si="218"/>
        <v>8.6786306598834973E-4</v>
      </c>
      <c r="BH165" s="5">
        <f t="shared" si="219"/>
        <v>2.345125176201505E-4</v>
      </c>
      <c r="BI165" s="5">
        <f t="shared" si="220"/>
        <v>5.0695666702128985E-5</v>
      </c>
      <c r="BJ165" s="8">
        <f t="shared" si="221"/>
        <v>0.19900746919592957</v>
      </c>
      <c r="BK165" s="8">
        <f t="shared" si="222"/>
        <v>0.21336560756197551</v>
      </c>
      <c r="BL165" s="8">
        <f t="shared" si="223"/>
        <v>0.52170998946905767</v>
      </c>
      <c r="BM165" s="8">
        <f t="shared" si="224"/>
        <v>0.59106808366194918</v>
      </c>
      <c r="BN165" s="8">
        <f t="shared" si="225"/>
        <v>0.40420302604193425</v>
      </c>
    </row>
    <row r="166" spans="1:66" x14ac:dyDescent="0.25">
      <c r="A166" t="s">
        <v>24</v>
      </c>
      <c r="B166" t="s">
        <v>288</v>
      </c>
      <c r="C166" t="s">
        <v>293</v>
      </c>
      <c r="D166" t="s">
        <v>495</v>
      </c>
      <c r="E166">
        <f>VLOOKUP(A166,home!$A$2:$E$405,3,FALSE)</f>
        <v>1.589519651</v>
      </c>
      <c r="F166">
        <f>VLOOKUP(B166,home!$B$2:$E$405,3,FALSE)</f>
        <v>0.8</v>
      </c>
      <c r="G166">
        <f>VLOOKUP(C166,away!$B$2:$E$405,4,FALSE)</f>
        <v>0.8</v>
      </c>
      <c r="H166">
        <f>VLOOKUP(A166,away!$A$2:$E$405,3,FALSE)</f>
        <v>1.406113537</v>
      </c>
      <c r="I166">
        <f>VLOOKUP(C166,away!$B$2:$E$405,3,FALSE)</f>
        <v>0.46</v>
      </c>
      <c r="J166">
        <f>VLOOKUP(B166,home!$B$2:$E$405,4,FALSE)</f>
        <v>1.42</v>
      </c>
      <c r="K166" s="3">
        <f t="shared" si="170"/>
        <v>1.0172925766400001</v>
      </c>
      <c r="L166" s="3">
        <f t="shared" si="171"/>
        <v>0.91847336236839994</v>
      </c>
      <c r="M166" s="5">
        <f t="shared" si="172"/>
        <v>0.14431369099563232</v>
      </c>
      <c r="N166" s="5">
        <f t="shared" si="173"/>
        <v>0.14680924655737554</v>
      </c>
      <c r="O166" s="5">
        <f t="shared" si="174"/>
        <v>0.13254828100455268</v>
      </c>
      <c r="P166" s="5">
        <f t="shared" si="175"/>
        <v>0.13484038231232418</v>
      </c>
      <c r="Q166" s="5">
        <f t="shared" si="176"/>
        <v>7.4673978352464795E-2</v>
      </c>
      <c r="R166" s="5">
        <f t="shared" si="177"/>
        <v>6.0871032665201497E-2</v>
      </c>
      <c r="S166" s="5">
        <f t="shared" si="178"/>
        <v>3.1497234560170763E-2</v>
      </c>
      <c r="T166" s="5">
        <f t="shared" si="179"/>
        <v>6.8586059978813452E-2</v>
      </c>
      <c r="U166" s="5">
        <f t="shared" si="180"/>
        <v>6.1923649662720431E-2</v>
      </c>
      <c r="V166" s="5">
        <f t="shared" si="181"/>
        <v>3.2699593661967923E-3</v>
      </c>
      <c r="W166" s="5">
        <f t="shared" si="182"/>
        <v>2.5321761282046173E-2</v>
      </c>
      <c r="X166" s="5">
        <f t="shared" si="183"/>
        <v>2.3257363225810915E-2</v>
      </c>
      <c r="Y166" s="5">
        <f t="shared" si="184"/>
        <v>1.068063430091686E-2</v>
      </c>
      <c r="Z166" s="5">
        <f t="shared" si="185"/>
        <v>1.8636140680948113E-2</v>
      </c>
      <c r="AA166" s="5">
        <f t="shared" si="186"/>
        <v>1.8958407571947229E-2</v>
      </c>
      <c r="AB166" s="5">
        <f t="shared" si="187"/>
        <v>9.6431236439287402E-3</v>
      </c>
      <c r="AC166" s="5">
        <f t="shared" si="188"/>
        <v>1.9095666185662058E-4</v>
      </c>
      <c r="AD166" s="5">
        <f t="shared" si="189"/>
        <v>6.4399099449189345E-3</v>
      </c>
      <c r="AE166" s="5">
        <f t="shared" si="190"/>
        <v>5.9148857404593917E-3</v>
      </c>
      <c r="AF166" s="5">
        <f t="shared" si="191"/>
        <v>2.7163324970323195E-3</v>
      </c>
      <c r="AG166" s="5">
        <f t="shared" si="192"/>
        <v>8.31626347286609E-4</v>
      </c>
      <c r="AH166" s="5">
        <f t="shared" si="193"/>
        <v>4.2791996982002338E-3</v>
      </c>
      <c r="AI166" s="5">
        <f t="shared" si="194"/>
        <v>4.3531980869392257E-3</v>
      </c>
      <c r="AJ166" s="5">
        <f t="shared" si="195"/>
        <v>2.2142380492433614E-3</v>
      </c>
      <c r="AK166" s="5">
        <f t="shared" si="196"/>
        <v>7.5084264346970237E-4</v>
      </c>
      <c r="AL166" s="5">
        <f t="shared" si="197"/>
        <v>7.1368611286121793E-6</v>
      </c>
      <c r="AM166" s="5">
        <f t="shared" si="198"/>
        <v>1.3102545162392289E-3</v>
      </c>
      <c r="AN166" s="5">
        <f t="shared" si="199"/>
        <v>1.203433871088626E-3</v>
      </c>
      <c r="AO166" s="5">
        <f t="shared" si="200"/>
        <v>5.5266097698339486E-4</v>
      </c>
      <c r="AP166" s="5">
        <f t="shared" si="201"/>
        <v>1.6920146192658122E-4</v>
      </c>
      <c r="AQ166" s="5">
        <f t="shared" si="202"/>
        <v>3.8851758913338962E-5</v>
      </c>
      <c r="AR166" s="5">
        <f t="shared" si="203"/>
        <v>7.8606618701036236E-4</v>
      </c>
      <c r="AS166" s="5">
        <f t="shared" si="204"/>
        <v>7.996592967933516E-4</v>
      </c>
      <c r="AT166" s="5">
        <f t="shared" si="205"/>
        <v>4.0674373323451948E-4</v>
      </c>
      <c r="AU166" s="5">
        <f t="shared" si="206"/>
        <v>1.3792579347143908E-4</v>
      </c>
      <c r="AV166" s="5">
        <f t="shared" si="207"/>
        <v>3.5077721456419186E-5</v>
      </c>
      <c r="AW166" s="5">
        <f t="shared" si="208"/>
        <v>1.8523249912757305E-7</v>
      </c>
      <c r="AX166" s="5">
        <f t="shared" si="209"/>
        <v>2.2215203214653365E-4</v>
      </c>
      <c r="AY166" s="5">
        <f t="shared" si="210"/>
        <v>2.0404072392259963E-4</v>
      </c>
      <c r="AZ166" s="5">
        <f t="shared" si="211"/>
        <v>9.3702984880636225E-5</v>
      </c>
      <c r="BA166" s="5">
        <f t="shared" si="212"/>
        <v>2.8687898529091109E-5</v>
      </c>
      <c r="BB166" s="5">
        <f t="shared" si="213"/>
        <v>6.5872676553244455E-6</v>
      </c>
      <c r="BC166" s="5">
        <f t="shared" si="214"/>
        <v>1.2100459744412902E-6</v>
      </c>
      <c r="BD166" s="5">
        <f t="shared" si="215"/>
        <v>1.2033014230458578E-4</v>
      </c>
      <c r="BE166" s="5">
        <f t="shared" si="216"/>
        <v>1.2241096051248993E-4</v>
      </c>
      <c r="BF166" s="5">
        <f t="shared" si="217"/>
        <v>6.2263880714364078E-5</v>
      </c>
      <c r="BG166" s="5">
        <f t="shared" si="218"/>
        <v>2.1113527881173685E-5</v>
      </c>
      <c r="BH166" s="5">
        <f t="shared" si="219"/>
        <v>5.3696587950499141E-6</v>
      </c>
      <c r="BI166" s="5">
        <f t="shared" si="220"/>
        <v>1.0925028062587933E-6</v>
      </c>
      <c r="BJ166" s="8">
        <f t="shared" si="221"/>
        <v>0.36906258176538481</v>
      </c>
      <c r="BK166" s="8">
        <f t="shared" si="222"/>
        <v>0.31432340148123195</v>
      </c>
      <c r="BL166" s="8">
        <f t="shared" si="223"/>
        <v>0.29804002643118316</v>
      </c>
      <c r="BM166" s="8">
        <f t="shared" si="224"/>
        <v>0.30580168297977345</v>
      </c>
      <c r="BN166" s="8">
        <f t="shared" si="225"/>
        <v>0.69405661188755108</v>
      </c>
    </row>
    <row r="167" spans="1:66" x14ac:dyDescent="0.25">
      <c r="A167" t="s">
        <v>24</v>
      </c>
      <c r="B167" t="s">
        <v>286</v>
      </c>
      <c r="C167" t="s">
        <v>291</v>
      </c>
      <c r="D167" t="s">
        <v>495</v>
      </c>
      <c r="E167">
        <f>VLOOKUP(A167,home!$A$2:$E$405,3,FALSE)</f>
        <v>1.589519651</v>
      </c>
      <c r="F167">
        <f>VLOOKUP(B167,home!$B$2:$E$405,3,FALSE)</f>
        <v>1.6</v>
      </c>
      <c r="G167">
        <f>VLOOKUP(C167,away!$B$2:$E$405,4,FALSE)</f>
        <v>1.43</v>
      </c>
      <c r="H167">
        <f>VLOOKUP(A167,away!$A$2:$E$405,3,FALSE)</f>
        <v>1.406113537</v>
      </c>
      <c r="I167">
        <f>VLOOKUP(C167,away!$B$2:$E$405,3,FALSE)</f>
        <v>0.69</v>
      </c>
      <c r="J167">
        <f>VLOOKUP(B167,home!$B$2:$E$405,4,FALSE)</f>
        <v>0.65</v>
      </c>
      <c r="K167" s="3">
        <f t="shared" si="170"/>
        <v>3.636820961488</v>
      </c>
      <c r="L167" s="3">
        <f t="shared" si="171"/>
        <v>0.63064192134449992</v>
      </c>
      <c r="M167" s="5">
        <f t="shared" si="172"/>
        <v>1.4017301613603967E-2</v>
      </c>
      <c r="N167" s="5">
        <f t="shared" si="173"/>
        <v>5.0978416331854473E-2</v>
      </c>
      <c r="O167" s="5">
        <f t="shared" si="174"/>
        <v>8.8398980216685633E-3</v>
      </c>
      <c r="P167" s="5">
        <f t="shared" si="175"/>
        <v>3.2149126422620536E-2</v>
      </c>
      <c r="Q167" s="5">
        <f t="shared" si="176"/>
        <v>9.2699686549575319E-2</v>
      </c>
      <c r="R167" s="5">
        <f t="shared" si="177"/>
        <v>2.7874051364372532E-3</v>
      </c>
      <c r="S167" s="5">
        <f t="shared" si="178"/>
        <v>1.8433760616496781E-2</v>
      </c>
      <c r="T167" s="5">
        <f t="shared" si="179"/>
        <v>5.8460308433657064E-2</v>
      </c>
      <c r="U167" s="5">
        <f t="shared" si="180"/>
        <v>1.0137293428354321E-2</v>
      </c>
      <c r="V167" s="5">
        <f t="shared" si="181"/>
        <v>4.697601711880316E-3</v>
      </c>
      <c r="W167" s="5">
        <f t="shared" si="182"/>
        <v>0.11237738772228756</v>
      </c>
      <c r="X167" s="5">
        <f t="shared" si="183"/>
        <v>7.0869891708859226E-2</v>
      </c>
      <c r="Y167" s="5">
        <f t="shared" si="184"/>
        <v>2.2346762336375812E-2</v>
      </c>
      <c r="Z167" s="5">
        <f t="shared" si="185"/>
        <v>5.8595151026943914E-4</v>
      </c>
      <c r="AA167" s="5">
        <f t="shared" si="186"/>
        <v>2.1310007349634474E-3</v>
      </c>
      <c r="AB167" s="5">
        <f t="shared" si="187"/>
        <v>3.8750340709307013E-3</v>
      </c>
      <c r="AC167" s="5">
        <f t="shared" si="188"/>
        <v>6.7338116975643723E-4</v>
      </c>
      <c r="AD167" s="5">
        <f t="shared" si="189"/>
        <v>0.1021741098164199</v>
      </c>
      <c r="AE167" s="5">
        <f t="shared" si="190"/>
        <v>6.443527692629096E-2</v>
      </c>
      <c r="AF167" s="5">
        <f t="shared" si="191"/>
        <v>2.0317793421580528E-2</v>
      </c>
      <c r="AG167" s="5">
        <f t="shared" si="192"/>
        <v>4.271084093622062E-3</v>
      </c>
      <c r="AH167" s="5">
        <f t="shared" si="193"/>
        <v>9.2381396562757643E-5</v>
      </c>
      <c r="AI167" s="5">
        <f t="shared" si="194"/>
        <v>3.3597459947097249E-4</v>
      </c>
      <c r="AJ167" s="5">
        <f t="shared" si="195"/>
        <v>6.1093973294178421E-4</v>
      </c>
      <c r="AK167" s="5">
        <f t="shared" si="196"/>
        <v>7.4062614232285368E-4</v>
      </c>
      <c r="AL167" s="5">
        <f t="shared" si="197"/>
        <v>6.1776843942921379E-5</v>
      </c>
      <c r="AM167" s="5">
        <f t="shared" si="198"/>
        <v>7.4317788860346526E-2</v>
      </c>
      <c r="AN167" s="5">
        <f t="shared" si="199"/>
        <v>4.68679131569638E-2</v>
      </c>
      <c r="AO167" s="5">
        <f t="shared" si="200"/>
        <v>1.4778435401357409E-2</v>
      </c>
      <c r="AP167" s="5">
        <f t="shared" si="201"/>
        <v>3.1066336319925374E-3</v>
      </c>
      <c r="AQ167" s="5">
        <f t="shared" si="202"/>
        <v>4.8979335064830399E-4</v>
      </c>
      <c r="AR167" s="5">
        <f t="shared" si="203"/>
        <v>1.1651916284965136E-5</v>
      </c>
      <c r="AS167" s="5">
        <f t="shared" si="204"/>
        <v>4.2375933386664583E-5</v>
      </c>
      <c r="AT167" s="5">
        <f t="shared" si="205"/>
        <v>7.7056841401620512E-5</v>
      </c>
      <c r="AU167" s="5">
        <f t="shared" si="206"/>
        <v>9.3413978678489915E-5</v>
      </c>
      <c r="AV167" s="5">
        <f t="shared" si="207"/>
        <v>8.4932478938481315E-5</v>
      </c>
      <c r="AW167" s="5">
        <f t="shared" si="208"/>
        <v>3.9357542649371494E-6</v>
      </c>
      <c r="AX167" s="5">
        <f t="shared" si="209"/>
        <v>4.5046748723124641E-2</v>
      </c>
      <c r="AY167" s="5">
        <f t="shared" si="210"/>
        <v>2.8408368165074218E-2</v>
      </c>
      <c r="AZ167" s="5">
        <f t="shared" si="211"/>
        <v>8.9577539409421651E-3</v>
      </c>
      <c r="BA167" s="5">
        <f t="shared" si="212"/>
        <v>1.8830450520823444E-3</v>
      </c>
      <c r="BB167" s="5">
        <f t="shared" si="213"/>
        <v>2.9688178740586591E-4</v>
      </c>
      <c r="BC167" s="5">
        <f t="shared" si="214"/>
        <v>3.7445220164364934E-5</v>
      </c>
      <c r="BD167" s="5">
        <f t="shared" si="215"/>
        <v>1.224697812215946E-6</v>
      </c>
      <c r="BE167" s="5">
        <f t="shared" si="216"/>
        <v>4.4540066749554459E-6</v>
      </c>
      <c r="BF167" s="5">
        <f t="shared" si="217"/>
        <v>8.0992124190427215E-6</v>
      </c>
      <c r="BG167" s="5">
        <f t="shared" si="218"/>
        <v>9.8184618323728323E-6</v>
      </c>
      <c r="BH167" s="5">
        <f t="shared" si="219"/>
        <v>8.9269969503858476E-6</v>
      </c>
      <c r="BI167" s="5">
        <f t="shared" si="220"/>
        <v>6.49317792646054E-6</v>
      </c>
      <c r="BJ167" s="8">
        <f t="shared" si="221"/>
        <v>0.82312152463062493</v>
      </c>
      <c r="BK167" s="8">
        <f t="shared" si="222"/>
        <v>9.8441316543375165E-2</v>
      </c>
      <c r="BL167" s="8">
        <f t="shared" si="223"/>
        <v>2.9899000965958312E-2</v>
      </c>
      <c r="BM167" s="8">
        <f t="shared" si="224"/>
        <v>0.72217152716365829</v>
      </c>
      <c r="BN167" s="8">
        <f t="shared" si="225"/>
        <v>0.20147183407576011</v>
      </c>
    </row>
    <row r="168" spans="1:66" x14ac:dyDescent="0.25">
      <c r="A168" t="s">
        <v>24</v>
      </c>
      <c r="B168" t="s">
        <v>26</v>
      </c>
      <c r="C168" t="s">
        <v>181</v>
      </c>
      <c r="D168" t="s">
        <v>495</v>
      </c>
      <c r="E168">
        <f>VLOOKUP(A168,home!$A$2:$E$405,3,FALSE)</f>
        <v>1.589519651</v>
      </c>
      <c r="F168">
        <f>VLOOKUP(B168,home!$B$2:$E$405,3,FALSE)</f>
        <v>1.63</v>
      </c>
      <c r="G168">
        <f>VLOOKUP(C168,away!$B$2:$E$405,4,FALSE)</f>
        <v>0.79</v>
      </c>
      <c r="H168">
        <f>VLOOKUP(A168,away!$A$2:$E$405,3,FALSE)</f>
        <v>1.406113537</v>
      </c>
      <c r="I168">
        <f>VLOOKUP(C168,away!$B$2:$E$405,3,FALSE)</f>
        <v>0.68</v>
      </c>
      <c r="J168">
        <f>VLOOKUP(B168,home!$B$2:$E$405,4,FALSE)</f>
        <v>0.77</v>
      </c>
      <c r="K168" s="3">
        <f t="shared" si="170"/>
        <v>2.0468244545927003</v>
      </c>
      <c r="L168" s="3">
        <f t="shared" si="171"/>
        <v>0.7362410479732</v>
      </c>
      <c r="M168" s="5">
        <f t="shared" si="172"/>
        <v>6.1848619373592727E-2</v>
      </c>
      <c r="N168" s="5">
        <f t="shared" si="173"/>
        <v>0.12659326661666545</v>
      </c>
      <c r="O168" s="5">
        <f t="shared" si="174"/>
        <v>4.5535492343309468E-2</v>
      </c>
      <c r="P168" s="5">
        <f t="shared" si="175"/>
        <v>9.3203159280204478E-2</v>
      </c>
      <c r="Q168" s="5">
        <f t="shared" si="176"/>
        <v>0.12955709694888232</v>
      </c>
      <c r="R168" s="5">
        <f t="shared" si="177"/>
        <v>1.6762549301406891E-2</v>
      </c>
      <c r="S168" s="5">
        <f t="shared" si="178"/>
        <v>3.5113269252377809E-2</v>
      </c>
      <c r="T168" s="5">
        <f t="shared" si="179"/>
        <v>9.5385252830010578E-2</v>
      </c>
      <c r="U168" s="5">
        <f t="shared" si="180"/>
        <v>3.4309995831435403E-2</v>
      </c>
      <c r="V168" s="5">
        <f t="shared" si="181"/>
        <v>5.8793509057076046E-3</v>
      </c>
      <c r="W168" s="5">
        <f t="shared" si="182"/>
        <v>8.8393544767003202E-2</v>
      </c>
      <c r="X168" s="5">
        <f t="shared" si="183"/>
        <v>6.5078956033324406E-2</v>
      </c>
      <c r="Y168" s="5">
        <f t="shared" si="184"/>
        <v>2.3956899395488278E-2</v>
      </c>
      <c r="Z168" s="5">
        <f t="shared" si="185"/>
        <v>4.1137589547900807E-3</v>
      </c>
      <c r="AA168" s="5">
        <f t="shared" si="186"/>
        <v>8.4201424289640434E-3</v>
      </c>
      <c r="AB168" s="5">
        <f t="shared" si="187"/>
        <v>8.6172767173785941E-3</v>
      </c>
      <c r="AC168" s="5">
        <f t="shared" si="188"/>
        <v>5.5374526189792242E-4</v>
      </c>
      <c r="AD168" s="5">
        <f t="shared" si="189"/>
        <v>4.5231517264309205E-2</v>
      </c>
      <c r="AE168" s="5">
        <f t="shared" si="190"/>
        <v>3.3301299672092895E-2</v>
      </c>
      <c r="AF168" s="5">
        <f t="shared" si="191"/>
        <v>1.2258891884725624E-2</v>
      </c>
      <c r="AG168" s="5">
        <f t="shared" si="192"/>
        <v>3.0084998027335172E-3</v>
      </c>
      <c r="AH168" s="5">
        <f t="shared" si="193"/>
        <v>7.571795509959461E-4</v>
      </c>
      <c r="AI168" s="5">
        <f t="shared" si="194"/>
        <v>1.549813621496023E-3</v>
      </c>
      <c r="AJ168" s="5">
        <f t="shared" si="195"/>
        <v>1.5860982102694678E-3</v>
      </c>
      <c r="AK168" s="5">
        <f t="shared" si="196"/>
        <v>1.0821548680550871E-3</v>
      </c>
      <c r="AL168" s="5">
        <f t="shared" si="197"/>
        <v>3.3378793814994489E-5</v>
      </c>
      <c r="AM168" s="5">
        <f t="shared" si="198"/>
        <v>1.8516195130983997E-2</v>
      </c>
      <c r="AN168" s="5">
        <f t="shared" si="199"/>
        <v>1.3632382907711921E-2</v>
      </c>
      <c r="AO168" s="5">
        <f t="shared" si="200"/>
        <v>5.018359939172881E-3</v>
      </c>
      <c r="AP168" s="5">
        <f t="shared" si="201"/>
        <v>1.2315741935744555E-3</v>
      </c>
      <c r="AQ168" s="5">
        <f t="shared" si="202"/>
        <v>2.2668386873350141E-4</v>
      </c>
      <c r="AR168" s="5">
        <f t="shared" si="203"/>
        <v>1.1149333322582651E-4</v>
      </c>
      <c r="AS168" s="5">
        <f t="shared" si="204"/>
        <v>2.2820728097067451E-4</v>
      </c>
      <c r="AT168" s="5">
        <f t="shared" si="205"/>
        <v>2.3355012170344207E-4</v>
      </c>
      <c r="AU168" s="5">
        <f t="shared" si="206"/>
        <v>1.5934536682523552E-4</v>
      </c>
      <c r="AV168" s="5">
        <f t="shared" si="207"/>
        <v>8.1537998385984131E-5</v>
      </c>
      <c r="AW168" s="5">
        <f t="shared" si="208"/>
        <v>1.3972327685944943E-6</v>
      </c>
      <c r="AX168" s="5">
        <f t="shared" si="209"/>
        <v>6.3165668333513888E-3</v>
      </c>
      <c r="AY168" s="5">
        <f t="shared" si="210"/>
        <v>4.6505157849793836E-3</v>
      </c>
      <c r="AZ168" s="5">
        <f t="shared" si="211"/>
        <v>1.7119503075745646E-3</v>
      </c>
      <c r="BA168" s="5">
        <f t="shared" si="212"/>
        <v>4.2013602950891326E-4</v>
      </c>
      <c r="BB168" s="5">
        <f t="shared" si="213"/>
        <v>7.7330347664235379E-5</v>
      </c>
      <c r="BC168" s="5">
        <f t="shared" si="214"/>
        <v>1.1386755240889713E-5</v>
      </c>
      <c r="BD168" s="5">
        <f t="shared" si="215"/>
        <v>1.3680994749367945E-5</v>
      </c>
      <c r="BE168" s="5">
        <f t="shared" si="216"/>
        <v>2.8002594616160638E-5</v>
      </c>
      <c r="BF168" s="5">
        <f t="shared" si="217"/>
        <v>2.865819772620175E-5</v>
      </c>
      <c r="BG168" s="5">
        <f t="shared" si="218"/>
        <v>1.9552766643514221E-5</v>
      </c>
      <c r="BH168" s="5">
        <f t="shared" si="219"/>
        <v>1.0005270230222336E-5</v>
      </c>
      <c r="BI168" s="5">
        <f t="shared" si="220"/>
        <v>4.0958063564054827E-6</v>
      </c>
      <c r="BJ168" s="8">
        <f t="shared" si="221"/>
        <v>0.6745783073137317</v>
      </c>
      <c r="BK168" s="8">
        <f t="shared" si="222"/>
        <v>0.20128203865257491</v>
      </c>
      <c r="BL168" s="8">
        <f t="shared" si="223"/>
        <v>0.11953883260474395</v>
      </c>
      <c r="BM168" s="8">
        <f t="shared" si="224"/>
        <v>0.52136363510956862</v>
      </c>
      <c r="BN168" s="8">
        <f t="shared" si="225"/>
        <v>0.4735001838640614</v>
      </c>
    </row>
    <row r="169" spans="1:66" x14ac:dyDescent="0.25">
      <c r="A169" t="s">
        <v>27</v>
      </c>
      <c r="B169" t="s">
        <v>28</v>
      </c>
      <c r="C169" t="s">
        <v>296</v>
      </c>
      <c r="D169" t="s">
        <v>495</v>
      </c>
      <c r="E169">
        <f>VLOOKUP(A169,home!$A$2:$E$405,3,FALSE)</f>
        <v>1.2916666670000001</v>
      </c>
      <c r="F169">
        <f>VLOOKUP(B169,home!$B$2:$E$405,3,FALSE)</f>
        <v>1.1599999999999999</v>
      </c>
      <c r="G169">
        <f>VLOOKUP(C169,away!$B$2:$E$405,4,FALSE)</f>
        <v>1.42</v>
      </c>
      <c r="H169">
        <f>VLOOKUP(A169,away!$A$2:$E$405,3,FALSE)</f>
        <v>1.129166667</v>
      </c>
      <c r="I169">
        <f>VLOOKUP(C169,away!$B$2:$E$405,3,FALSE)</f>
        <v>0.52</v>
      </c>
      <c r="J169">
        <f>VLOOKUP(B169,home!$B$2:$E$405,4,FALSE)</f>
        <v>0.74</v>
      </c>
      <c r="K169" s="3">
        <f t="shared" si="170"/>
        <v>2.1276333338823998</v>
      </c>
      <c r="L169" s="3">
        <f t="shared" si="171"/>
        <v>0.43450333346160003</v>
      </c>
      <c r="M169" s="5">
        <f t="shared" si="172"/>
        <v>7.7139742264740963E-2</v>
      </c>
      <c r="N169" s="5">
        <f t="shared" si="173"/>
        <v>0.16412508700955986</v>
      </c>
      <c r="O169" s="5">
        <f t="shared" si="174"/>
        <v>3.3517475156398621E-2</v>
      </c>
      <c r="P169" s="5">
        <f t="shared" si="175"/>
        <v>7.131289741032891E-2</v>
      </c>
      <c r="Q169" s="5">
        <f t="shared" si="176"/>
        <v>0.17459900302394446</v>
      </c>
      <c r="R169" s="5">
        <f t="shared" si="177"/>
        <v>7.2817273423357838E-3</v>
      </c>
      <c r="S169" s="5">
        <f t="shared" si="178"/>
        <v>1.6481547603577461E-2</v>
      </c>
      <c r="T169" s="5">
        <f t="shared" si="179"/>
        <v>7.5863848832975853E-2</v>
      </c>
      <c r="U169" s="5">
        <f t="shared" si="180"/>
        <v>1.5492845821796509E-2</v>
      </c>
      <c r="V169" s="5">
        <f t="shared" si="181"/>
        <v>1.6929548590222745E-3</v>
      </c>
      <c r="W169" s="5">
        <f t="shared" si="182"/>
        <v>0.12382755296545936</v>
      </c>
      <c r="X169" s="5">
        <f t="shared" si="183"/>
        <v>5.380348453788493E-2</v>
      </c>
      <c r="Y169" s="5">
        <f t="shared" si="184"/>
        <v>1.168889669178033E-2</v>
      </c>
      <c r="Z169" s="5">
        <f t="shared" si="185"/>
        <v>1.0546449345344587E-3</v>
      </c>
      <c r="AA169" s="5">
        <f t="shared" si="186"/>
        <v>2.2438977181257359E-3</v>
      </c>
      <c r="AB169" s="5">
        <f t="shared" si="187"/>
        <v>2.3870957914534849E-3</v>
      </c>
      <c r="AC169" s="5">
        <f t="shared" si="188"/>
        <v>9.7817215093415913E-5</v>
      </c>
      <c r="AD169" s="5">
        <f t="shared" si="189"/>
        <v>6.5864907335599965E-2</v>
      </c>
      <c r="AE169" s="5">
        <f t="shared" si="190"/>
        <v>2.8618521795457579E-2</v>
      </c>
      <c r="AF169" s="5">
        <f t="shared" si="191"/>
        <v>6.2174215594348872E-3</v>
      </c>
      <c r="AG169" s="5">
        <f t="shared" si="192"/>
        <v>9.0049679770349287E-4</v>
      </c>
      <c r="AH169" s="5">
        <f t="shared" si="193"/>
        <v>1.1456168491840329E-4</v>
      </c>
      <c r="AI169" s="5">
        <f t="shared" si="194"/>
        <v>2.4374525961812744E-4</v>
      </c>
      <c r="AJ169" s="5">
        <f t="shared" si="195"/>
        <v>2.5930026966967387E-4</v>
      </c>
      <c r="AK169" s="5">
        <f t="shared" si="196"/>
        <v>1.838986324112978E-4</v>
      </c>
      <c r="AL169" s="5">
        <f t="shared" si="197"/>
        <v>3.6171388807500655E-6</v>
      </c>
      <c r="AM169" s="5">
        <f t="shared" si="198"/>
        <v>2.8027274476059551E-2</v>
      </c>
      <c r="AN169" s="5">
        <f t="shared" si="199"/>
        <v>1.2177944187691095E-2</v>
      </c>
      <c r="AO169" s="5">
        <f t="shared" si="200"/>
        <v>2.645678672130549E-3</v>
      </c>
      <c r="AP169" s="5">
        <f t="shared" si="201"/>
        <v>3.8318540076966113E-4</v>
      </c>
      <c r="AQ169" s="5">
        <f t="shared" si="202"/>
        <v>4.1623833492059223E-5</v>
      </c>
      <c r="AR169" s="5">
        <f t="shared" si="203"/>
        <v>9.9554867968047505E-6</v>
      </c>
      <c r="AS169" s="5">
        <f t="shared" si="204"/>
        <v>2.1181625563907904E-5</v>
      </c>
      <c r="AT169" s="5">
        <f t="shared" si="205"/>
        <v>2.2533366307793027E-5</v>
      </c>
      <c r="AU169" s="5">
        <f t="shared" si="206"/>
        <v>1.598091376034767E-5</v>
      </c>
      <c r="AV169" s="5">
        <f t="shared" si="207"/>
        <v>8.5003812056039128E-6</v>
      </c>
      <c r="AW169" s="5">
        <f t="shared" si="208"/>
        <v>9.2886496329310596E-8</v>
      </c>
      <c r="AX169" s="5">
        <f t="shared" si="209"/>
        <v>9.9386272388559613E-3</v>
      </c>
      <c r="AY169" s="5">
        <f t="shared" si="210"/>
        <v>4.3183666653151724E-3</v>
      </c>
      <c r="AZ169" s="5">
        <f t="shared" si="211"/>
        <v>9.3817235559444823E-4</v>
      </c>
      <c r="BA169" s="5">
        <f t="shared" si="212"/>
        <v>1.358796719557698E-4</v>
      </c>
      <c r="BB169" s="5">
        <f t="shared" si="213"/>
        <v>1.4760042603612665E-5</v>
      </c>
      <c r="BC169" s="5">
        <f t="shared" si="214"/>
        <v>1.2826575426609876E-6</v>
      </c>
      <c r="BD169" s="5">
        <f t="shared" si="215"/>
        <v>7.2094869990743508E-7</v>
      </c>
      <c r="BE169" s="5">
        <f t="shared" si="216"/>
        <v>1.5339144859422379E-6</v>
      </c>
      <c r="BF169" s="5">
        <f t="shared" si="217"/>
        <v>1.6318037958078961E-6</v>
      </c>
      <c r="BG169" s="5">
        <f t="shared" si="218"/>
        <v>1.1572933834389028E-6</v>
      </c>
      <c r="BH169" s="5">
        <f t="shared" si="219"/>
        <v>6.1557399492153911E-7</v>
      </c>
      <c r="BI169" s="5">
        <f t="shared" si="220"/>
        <v>2.6194315021324406E-7</v>
      </c>
      <c r="BJ169" s="8">
        <f t="shared" si="221"/>
        <v>0.76413201575181122</v>
      </c>
      <c r="BK169" s="8">
        <f t="shared" si="222"/>
        <v>0.17104694315695895</v>
      </c>
      <c r="BL169" s="8">
        <f t="shared" si="223"/>
        <v>6.1808620927872336E-2</v>
      </c>
      <c r="BM169" s="8">
        <f t="shared" si="224"/>
        <v>0.46574801878504962</v>
      </c>
      <c r="BN169" s="8">
        <f t="shared" si="225"/>
        <v>0.52797593220730865</v>
      </c>
    </row>
    <row r="170" spans="1:66" x14ac:dyDescent="0.25">
      <c r="A170" t="s">
        <v>27</v>
      </c>
      <c r="B170" t="s">
        <v>328</v>
      </c>
      <c r="C170" t="s">
        <v>188</v>
      </c>
      <c r="D170" t="s">
        <v>495</v>
      </c>
      <c r="E170">
        <f>VLOOKUP(A170,home!$A$2:$E$405,3,FALSE)</f>
        <v>1.2916666670000001</v>
      </c>
      <c r="F170">
        <f>VLOOKUP(B170,home!$B$2:$E$405,3,FALSE)</f>
        <v>1.29</v>
      </c>
      <c r="G170">
        <f>VLOOKUP(C170,away!$B$2:$E$405,4,FALSE)</f>
        <v>0.66</v>
      </c>
      <c r="H170">
        <f>VLOOKUP(A170,away!$A$2:$E$405,3,FALSE)</f>
        <v>1.129166667</v>
      </c>
      <c r="I170">
        <f>VLOOKUP(C170,away!$B$2:$E$405,3,FALSE)</f>
        <v>0.89</v>
      </c>
      <c r="J170">
        <f>VLOOKUP(B170,home!$B$2:$E$405,4,FALSE)</f>
        <v>0.81</v>
      </c>
      <c r="K170" s="3">
        <f t="shared" si="170"/>
        <v>1.0997250002838002</v>
      </c>
      <c r="L170" s="3">
        <f t="shared" si="171"/>
        <v>0.81401625024030011</v>
      </c>
      <c r="M170" s="5">
        <f t="shared" si="172"/>
        <v>0.14752741581760159</v>
      </c>
      <c r="N170" s="5">
        <f t="shared" si="173"/>
        <v>0.16223958740188019</v>
      </c>
      <c r="O170" s="5">
        <f t="shared" si="174"/>
        <v>0.12008971383148558</v>
      </c>
      <c r="P170" s="5">
        <f t="shared" si="175"/>
        <v>0.13206566057741193</v>
      </c>
      <c r="Q170" s="5">
        <f t="shared" si="176"/>
        <v>8.9209465150788148E-2</v>
      </c>
      <c r="R170" s="5">
        <f t="shared" si="177"/>
        <v>4.887748927276829E-2</v>
      </c>
      <c r="S170" s="5">
        <f t="shared" si="178"/>
        <v>2.9556097432954627E-2</v>
      </c>
      <c r="T170" s="5">
        <f t="shared" si="179"/>
        <v>7.2617954307987287E-2</v>
      </c>
      <c r="U170" s="5">
        <f t="shared" si="180"/>
        <v>5.3751796904366538E-2</v>
      </c>
      <c r="V170" s="5">
        <f t="shared" si="181"/>
        <v>2.9398268563176253E-3</v>
      </c>
      <c r="W170" s="5">
        <f t="shared" si="182"/>
        <v>3.2701959696089397E-2</v>
      </c>
      <c r="X170" s="5">
        <f t="shared" si="183"/>
        <v>2.6619926607320109E-2</v>
      </c>
      <c r="Y170" s="5">
        <f t="shared" si="184"/>
        <v>1.0834526419281355E-2</v>
      </c>
      <c r="Z170" s="5">
        <f t="shared" si="185"/>
        <v>1.3262356846326449E-2</v>
      </c>
      <c r="AA170" s="5">
        <f t="shared" si="186"/>
        <v>1.4584945386590211E-2</v>
      </c>
      <c r="AB170" s="5">
        <f t="shared" si="187"/>
        <v>8.0197145347035634E-3</v>
      </c>
      <c r="AC170" s="5">
        <f t="shared" si="188"/>
        <v>1.6448221403929763E-4</v>
      </c>
      <c r="AD170" s="5">
        <f t="shared" si="189"/>
        <v>8.9907906590156808E-3</v>
      </c>
      <c r="AE170" s="5">
        <f t="shared" si="190"/>
        <v>7.3186496989474598E-3</v>
      </c>
      <c r="AF170" s="5">
        <f t="shared" si="191"/>
        <v>2.9787498923797562E-3</v>
      </c>
      <c r="AG170" s="5">
        <f t="shared" si="192"/>
        <v>8.0825027259955582E-4</v>
      </c>
      <c r="AH170" s="5">
        <f t="shared" si="193"/>
        <v>2.6989434973488562E-3</v>
      </c>
      <c r="AI170" s="5">
        <f t="shared" si="194"/>
        <v>2.9680956383879306E-3</v>
      </c>
      <c r="AJ170" s="5">
        <f t="shared" si="195"/>
        <v>1.6320444883842565E-3</v>
      </c>
      <c r="AK170" s="5">
        <f t="shared" si="196"/>
        <v>5.9826670848385055E-4</v>
      </c>
      <c r="AL170" s="5">
        <f t="shared" si="197"/>
        <v>5.8897397829274251E-6</v>
      </c>
      <c r="AM170" s="5">
        <f t="shared" si="198"/>
        <v>1.977479452007522E-3</v>
      </c>
      <c r="AN170" s="5">
        <f t="shared" si="199"/>
        <v>1.6097004084504062E-3</v>
      </c>
      <c r="AO170" s="5">
        <f t="shared" si="200"/>
        <v>6.5516114524853957E-4</v>
      </c>
      <c r="AP170" s="5">
        <f t="shared" si="201"/>
        <v>1.7777060625278566E-4</v>
      </c>
      <c r="AQ170" s="5">
        <f t="shared" si="202"/>
        <v>3.6177040576209347E-5</v>
      </c>
      <c r="AR170" s="5">
        <f t="shared" si="203"/>
        <v>4.3939677306447159E-4</v>
      </c>
      <c r="AS170" s="5">
        <f t="shared" si="204"/>
        <v>4.8321561638302681E-4</v>
      </c>
      <c r="AT170" s="5">
        <f t="shared" si="205"/>
        <v>2.657021469319804E-4</v>
      </c>
      <c r="AU170" s="5">
        <f t="shared" si="206"/>
        <v>9.7399764536726185E-5</v>
      </c>
      <c r="AV170" s="5">
        <f t="shared" si="207"/>
        <v>2.6778239020698311E-5</v>
      </c>
      <c r="AW170" s="5">
        <f t="shared" si="208"/>
        <v>1.4645721775218698E-7</v>
      </c>
      <c r="AX170" s="5">
        <f t="shared" si="209"/>
        <v>3.624472651533633E-4</v>
      </c>
      <c r="AY170" s="5">
        <f t="shared" si="210"/>
        <v>2.9503796368999261E-4</v>
      </c>
      <c r="AZ170" s="5">
        <f t="shared" si="211"/>
        <v>1.2008284844073079E-4</v>
      </c>
      <c r="BA170" s="5">
        <f t="shared" si="212"/>
        <v>3.2583130001965989E-5</v>
      </c>
      <c r="BB170" s="5">
        <f t="shared" si="213"/>
        <v>6.6307993263231418E-6</v>
      </c>
      <c r="BC170" s="5">
        <f t="shared" si="214"/>
        <v>1.0795156807418947E-6</v>
      </c>
      <c r="BD170" s="5">
        <f t="shared" si="215"/>
        <v>5.9612685596271532E-5</v>
      </c>
      <c r="BE170" s="5">
        <f t="shared" si="216"/>
        <v>6.5557560684277783E-5</v>
      </c>
      <c r="BF170" s="5">
        <f t="shared" si="217"/>
        <v>3.6047644221061312E-5</v>
      </c>
      <c r="BG170" s="5">
        <f t="shared" si="218"/>
        <v>1.3214165183745665E-5</v>
      </c>
      <c r="BH170" s="5">
        <f t="shared" si="219"/>
        <v>3.6329869526112197E-6</v>
      </c>
      <c r="BI170" s="5">
        <f t="shared" si="220"/>
        <v>7.9905731549828339E-7</v>
      </c>
      <c r="BJ170" s="8">
        <f t="shared" si="221"/>
        <v>0.4195940102811177</v>
      </c>
      <c r="BK170" s="8">
        <f t="shared" si="222"/>
        <v>0.31255441060179801</v>
      </c>
      <c r="BL170" s="8">
        <f t="shared" si="223"/>
        <v>0.2547123669024095</v>
      </c>
      <c r="BM170" s="8">
        <f t="shared" si="224"/>
        <v>0.29981892107324365</v>
      </c>
      <c r="BN170" s="8">
        <f t="shared" si="225"/>
        <v>0.70000933205193572</v>
      </c>
    </row>
    <row r="171" spans="1:66" x14ac:dyDescent="0.25">
      <c r="A171" t="s">
        <v>27</v>
      </c>
      <c r="B171" t="s">
        <v>186</v>
      </c>
      <c r="C171" t="s">
        <v>297</v>
      </c>
      <c r="D171" t="s">
        <v>495</v>
      </c>
      <c r="E171">
        <f>VLOOKUP(A171,home!$A$2:$E$405,3,FALSE)</f>
        <v>1.2916666670000001</v>
      </c>
      <c r="F171">
        <f>VLOOKUP(B171,home!$B$2:$E$405,3,FALSE)</f>
        <v>1.23</v>
      </c>
      <c r="G171">
        <f>VLOOKUP(C171,away!$B$2:$E$405,4,FALSE)</f>
        <v>0.97</v>
      </c>
      <c r="H171">
        <f>VLOOKUP(A171,away!$A$2:$E$405,3,FALSE)</f>
        <v>1.129166667</v>
      </c>
      <c r="I171">
        <f>VLOOKUP(C171,away!$B$2:$E$405,3,FALSE)</f>
        <v>0.84</v>
      </c>
      <c r="J171">
        <f>VLOOKUP(B171,home!$B$2:$E$405,4,FALSE)</f>
        <v>0.81</v>
      </c>
      <c r="K171" s="3">
        <f t="shared" si="170"/>
        <v>1.5410875003977</v>
      </c>
      <c r="L171" s="3">
        <f t="shared" si="171"/>
        <v>0.76828500022680002</v>
      </c>
      <c r="M171" s="5">
        <f t="shared" si="172"/>
        <v>9.9323557479429114E-2</v>
      </c>
      <c r="N171" s="5">
        <f t="shared" si="173"/>
        <v>0.15306629292658072</v>
      </c>
      <c r="O171" s="5">
        <f t="shared" si="174"/>
        <v>7.6308799380609763E-2</v>
      </c>
      <c r="P171" s="5">
        <f t="shared" si="175"/>
        <v>0.11759853689581348</v>
      </c>
      <c r="Q171" s="5">
        <f t="shared" si="176"/>
        <v>0.11794427538068322</v>
      </c>
      <c r="R171" s="5">
        <f t="shared" si="177"/>
        <v>2.9313452974719312E-2</v>
      </c>
      <c r="S171" s="5">
        <f t="shared" si="178"/>
        <v>3.4809002594626701E-2</v>
      </c>
      <c r="T171" s="5">
        <f t="shared" si="179"/>
        <v>9.0614817637597961E-2</v>
      </c>
      <c r="U171" s="5">
        <f t="shared" si="180"/>
        <v>4.5174595972835713E-2</v>
      </c>
      <c r="V171" s="5">
        <f t="shared" si="181"/>
        <v>4.579296056704458E-3</v>
      </c>
      <c r="W171" s="5">
        <f t="shared" si="182"/>
        <v>6.0587482844211685E-2</v>
      </c>
      <c r="X171" s="5">
        <f t="shared" si="183"/>
        <v>4.6548454270706412E-2</v>
      </c>
      <c r="Y171" s="5">
        <f t="shared" si="184"/>
        <v>1.7881239599963437E-2</v>
      </c>
      <c r="Z171" s="5">
        <f t="shared" si="185"/>
        <v>7.5070287417768385E-3</v>
      </c>
      <c r="AA171" s="5">
        <f t="shared" si="186"/>
        <v>1.1568988159078562E-2</v>
      </c>
      <c r="AB171" s="5">
        <f t="shared" si="187"/>
        <v>8.9144115221024851E-3</v>
      </c>
      <c r="AC171" s="5">
        <f t="shared" si="188"/>
        <v>3.3886630847416608E-4</v>
      </c>
      <c r="AD171" s="5">
        <f t="shared" si="189"/>
        <v>2.3342653122943691E-2</v>
      </c>
      <c r="AE171" s="5">
        <f t="shared" si="190"/>
        <v>1.7933810259854906E-2</v>
      </c>
      <c r="AF171" s="5">
        <f t="shared" si="191"/>
        <v>6.8891387097800086E-3</v>
      </c>
      <c r="AG171" s="5">
        <f t="shared" si="192"/>
        <v>1.7642739784019302E-3</v>
      </c>
      <c r="AH171" s="5">
        <f t="shared" si="193"/>
        <v>1.4418843946446532E-3</v>
      </c>
      <c r="AI171" s="5">
        <f t="shared" si="194"/>
        <v>2.2220700176053799E-3</v>
      </c>
      <c r="AJ171" s="5">
        <f t="shared" si="195"/>
        <v>1.7122021645700741E-3</v>
      </c>
      <c r="AK171" s="5">
        <f t="shared" si="196"/>
        <v>8.7955111799094222E-4</v>
      </c>
      <c r="AL171" s="5">
        <f t="shared" si="197"/>
        <v>1.6048632606861941E-5</v>
      </c>
      <c r="AM171" s="5">
        <f t="shared" si="198"/>
        <v>7.1946141907775641E-3</v>
      </c>
      <c r="AN171" s="5">
        <f t="shared" si="199"/>
        <v>5.5275141651932791E-3</v>
      </c>
      <c r="AO171" s="5">
        <f t="shared" si="200"/>
        <v>2.1233531108295796E-3</v>
      </c>
      <c r="AP171" s="5">
        <f t="shared" si="201"/>
        <v>5.4378011507842672E-4</v>
      </c>
      <c r="AQ171" s="5">
        <f t="shared" si="202"/>
        <v>1.044445264590896E-4</v>
      </c>
      <c r="AR171" s="5">
        <f t="shared" si="203"/>
        <v>2.2155563049331743E-4</v>
      </c>
      <c r="AS171" s="5">
        <f t="shared" si="204"/>
        <v>3.4143661279598304E-4</v>
      </c>
      <c r="AT171" s="5">
        <f t="shared" si="205"/>
        <v>2.6309184807900944E-4</v>
      </c>
      <c r="AU171" s="5">
        <f t="shared" si="206"/>
        <v>1.3514918617703068E-4</v>
      </c>
      <c r="AV171" s="5">
        <f t="shared" si="207"/>
        <v>5.2069180376585927E-5</v>
      </c>
      <c r="AW171" s="5">
        <f t="shared" si="208"/>
        <v>5.2781920289383696E-7</v>
      </c>
      <c r="AX171" s="5">
        <f t="shared" si="209"/>
        <v>1.847921666598537E-3</v>
      </c>
      <c r="AY171" s="5">
        <f t="shared" si="210"/>
        <v>1.4197304980417655E-3</v>
      </c>
      <c r="AZ171" s="5">
        <f t="shared" si="211"/>
        <v>5.4537882300500649E-4</v>
      </c>
      <c r="BA171" s="5">
        <f t="shared" si="212"/>
        <v>1.3966878971869776E-4</v>
      </c>
      <c r="BB171" s="5">
        <f t="shared" si="213"/>
        <v>2.6826359035176647E-5</v>
      </c>
      <c r="BC171" s="5">
        <f t="shared" si="214"/>
        <v>4.1220578514849835E-6</v>
      </c>
      <c r="BD171" s="5">
        <f t="shared" si="215"/>
        <v>2.8369644603967855E-5</v>
      </c>
      <c r="BE171" s="5">
        <f t="shared" si="216"/>
        <v>4.3720104689899926E-5</v>
      </c>
      <c r="BF171" s="5">
        <f t="shared" si="217"/>
        <v>3.3688253426841822E-5</v>
      </c>
      <c r="BG171" s="5">
        <f t="shared" si="218"/>
        <v>1.7305515422111971E-5</v>
      </c>
      <c r="BH171" s="5">
        <f t="shared" si="219"/>
        <v>6.6673283762390989E-6</v>
      </c>
      <c r="BI171" s="5">
        <f t="shared" si="220"/>
        <v>2.0549872843337918E-6</v>
      </c>
      <c r="BJ171" s="8">
        <f t="shared" si="221"/>
        <v>0.55604979303331259</v>
      </c>
      <c r="BK171" s="8">
        <f t="shared" si="222"/>
        <v>0.25808503846569658</v>
      </c>
      <c r="BL171" s="8">
        <f t="shared" si="223"/>
        <v>0.17868106399588218</v>
      </c>
      <c r="BM171" s="8">
        <f t="shared" si="224"/>
        <v>0.40534880651999372</v>
      </c>
      <c r="BN171" s="8">
        <f t="shared" si="225"/>
        <v>0.59355491503783553</v>
      </c>
    </row>
    <row r="172" spans="1:66" x14ac:dyDescent="0.25">
      <c r="A172" t="s">
        <v>196</v>
      </c>
      <c r="B172" t="s">
        <v>303</v>
      </c>
      <c r="C172" t="s">
        <v>305</v>
      </c>
      <c r="D172" t="s">
        <v>495</v>
      </c>
      <c r="E172">
        <f>VLOOKUP(A172,home!$A$2:$E$405,3,FALSE)</f>
        <v>1.615763547</v>
      </c>
      <c r="F172">
        <f>VLOOKUP(B172,home!$B$2:$E$405,3,FALSE)</f>
        <v>0.83</v>
      </c>
      <c r="G172">
        <f>VLOOKUP(C172,away!$B$2:$E$405,4,FALSE)</f>
        <v>0.98</v>
      </c>
      <c r="H172">
        <f>VLOOKUP(A172,away!$A$2:$E$405,3,FALSE)</f>
        <v>1.492610837</v>
      </c>
      <c r="I172">
        <f>VLOOKUP(C172,away!$B$2:$E$405,3,FALSE)</f>
        <v>0.72</v>
      </c>
      <c r="J172">
        <f>VLOOKUP(B172,home!$B$2:$E$405,4,FALSE)</f>
        <v>0.95</v>
      </c>
      <c r="K172" s="3">
        <f t="shared" si="170"/>
        <v>1.3142620691297999</v>
      </c>
      <c r="L172" s="3">
        <f t="shared" si="171"/>
        <v>1.020945812508</v>
      </c>
      <c r="M172" s="5">
        <f t="shared" si="172"/>
        <v>9.6790359496473077E-2</v>
      </c>
      <c r="N172" s="5">
        <f t="shared" si="173"/>
        <v>0.12720789814365188</v>
      </c>
      <c r="O172" s="5">
        <f t="shared" si="174"/>
        <v>9.8817712219068127E-2</v>
      </c>
      <c r="P172" s="5">
        <f t="shared" si="175"/>
        <v>0.12987237092770559</v>
      </c>
      <c r="Q172" s="5">
        <f t="shared" si="176"/>
        <v>8.3592257711964393E-2</v>
      </c>
      <c r="R172" s="5">
        <f t="shared" si="177"/>
        <v>5.0443764745839115E-2</v>
      </c>
      <c r="S172" s="5">
        <f t="shared" si="178"/>
        <v>4.3565373705937507E-2</v>
      </c>
      <c r="T172" s="5">
        <f t="shared" si="179"/>
        <v>8.5343165469119603E-2</v>
      </c>
      <c r="U172" s="5">
        <f t="shared" si="180"/>
        <v>6.6296326629563376E-2</v>
      </c>
      <c r="V172" s="5">
        <f t="shared" si="181"/>
        <v>6.4950664772074835E-3</v>
      </c>
      <c r="W172" s="5">
        <f t="shared" si="182"/>
        <v>3.6620711194585945E-2</v>
      </c>
      <c r="X172" s="5">
        <f t="shared" si="183"/>
        <v>3.7387761745177356E-2</v>
      </c>
      <c r="Y172" s="5">
        <f t="shared" si="184"/>
        <v>1.908543939639281E-2</v>
      </c>
      <c r="Z172" s="5">
        <f t="shared" si="185"/>
        <v>1.7166783461467709E-2</v>
      </c>
      <c r="AA172" s="5">
        <f t="shared" si="186"/>
        <v>2.2561652352371779E-2</v>
      </c>
      <c r="AB172" s="5">
        <f t="shared" si="187"/>
        <v>1.4825961951807676E-2</v>
      </c>
      <c r="AC172" s="5">
        <f t="shared" si="188"/>
        <v>5.4468859755005662E-4</v>
      </c>
      <c r="AD172" s="5">
        <f t="shared" si="189"/>
        <v>1.2032302916900332E-2</v>
      </c>
      <c r="AE172" s="5">
        <f t="shared" si="190"/>
        <v>1.2284329277837187E-2</v>
      </c>
      <c r="AF172" s="5">
        <f t="shared" si="191"/>
        <v>6.2708172678386503E-3</v>
      </c>
      <c r="AG172" s="5">
        <f t="shared" si="192"/>
        <v>2.1340548768675762E-3</v>
      </c>
      <c r="AH172" s="5">
        <f t="shared" si="193"/>
        <v>4.3815889223042595E-3</v>
      </c>
      <c r="AI172" s="5">
        <f t="shared" si="194"/>
        <v>5.7585561231038064E-3</v>
      </c>
      <c r="AJ172" s="5">
        <f t="shared" si="195"/>
        <v>3.7841259427752439E-3</v>
      </c>
      <c r="AK172" s="5">
        <f t="shared" si="196"/>
        <v>1.6577777304665161E-3</v>
      </c>
      <c r="AL172" s="5">
        <f t="shared" si="197"/>
        <v>2.9234316288985554E-5</v>
      </c>
      <c r="AM172" s="5">
        <f t="shared" si="198"/>
        <v>3.1627198655923929E-3</v>
      </c>
      <c r="AN172" s="5">
        <f t="shared" si="199"/>
        <v>3.2289656029124178E-3</v>
      </c>
      <c r="AO172" s="5">
        <f t="shared" si="200"/>
        <v>1.6482994555129013E-3</v>
      </c>
      <c r="AP172" s="5">
        <f t="shared" si="201"/>
        <v>5.6094147562170437E-4</v>
      </c>
      <c r="AQ172" s="5">
        <f t="shared" si="202"/>
        <v>1.4317271264950931E-4</v>
      </c>
      <c r="AR172" s="5">
        <f t="shared" si="203"/>
        <v>8.9467297247159533E-4</v>
      </c>
      <c r="AS172" s="5">
        <f t="shared" si="204"/>
        <v>1.1758347519950274E-3</v>
      </c>
      <c r="AT172" s="5">
        <f t="shared" si="205"/>
        <v>7.7267750705585503E-4</v>
      </c>
      <c r="AU172" s="5">
        <f t="shared" si="206"/>
        <v>3.3850024639776129E-4</v>
      </c>
      <c r="AV172" s="5">
        <f t="shared" si="207"/>
        <v>1.1121950855791717E-4</v>
      </c>
      <c r="AW172" s="5">
        <f t="shared" si="208"/>
        <v>1.0896201017024208E-6</v>
      </c>
      <c r="AX172" s="5">
        <f t="shared" si="209"/>
        <v>6.9277379243856284E-4</v>
      </c>
      <c r="AY172" s="5">
        <f t="shared" si="210"/>
        <v>7.07284502405437E-4</v>
      </c>
      <c r="AZ172" s="5">
        <f t="shared" si="211"/>
        <v>3.6104957549131769E-4</v>
      </c>
      <c r="BA172" s="5">
        <f t="shared" si="212"/>
        <v>1.2287068406855063E-4</v>
      </c>
      <c r="BB172" s="5">
        <f t="shared" si="213"/>
        <v>3.136107759494503E-5</v>
      </c>
      <c r="BC172" s="5">
        <f t="shared" si="214"/>
        <v>6.4035921692595223E-6</v>
      </c>
      <c r="BD172" s="5">
        <f t="shared" si="215"/>
        <v>1.5223543746816E-4</v>
      </c>
      <c r="BE172" s="5">
        <f t="shared" si="216"/>
        <v>2.0007726104178422E-4</v>
      </c>
      <c r="BF172" s="5">
        <f t="shared" si="217"/>
        <v>1.3147697754129921E-4</v>
      </c>
      <c r="BG172" s="5">
        <f t="shared" si="218"/>
        <v>5.7598401515453399E-5</v>
      </c>
      <c r="BH172" s="5">
        <f t="shared" si="219"/>
        <v>1.8924848588567189E-5</v>
      </c>
      <c r="BI172" s="5">
        <f t="shared" si="220"/>
        <v>4.9744421327956995E-6</v>
      </c>
      <c r="BJ172" s="8">
        <f t="shared" si="221"/>
        <v>0.43262458033679269</v>
      </c>
      <c r="BK172" s="8">
        <f t="shared" si="222"/>
        <v>0.27800437802356814</v>
      </c>
      <c r="BL172" s="8">
        <f t="shared" si="223"/>
        <v>0.27238565897206612</v>
      </c>
      <c r="BM172" s="8">
        <f t="shared" si="224"/>
        <v>0.41275084266688872</v>
      </c>
      <c r="BN172" s="8">
        <f t="shared" si="225"/>
        <v>0.58672436324470223</v>
      </c>
    </row>
    <row r="173" spans="1:66" x14ac:dyDescent="0.25">
      <c r="A173" t="s">
        <v>196</v>
      </c>
      <c r="B173" t="s">
        <v>307</v>
      </c>
      <c r="C173" t="s">
        <v>200</v>
      </c>
      <c r="D173" t="s">
        <v>495</v>
      </c>
      <c r="E173">
        <f>VLOOKUP(A173,home!$A$2:$E$405,3,FALSE)</f>
        <v>1.615763547</v>
      </c>
      <c r="F173">
        <f>VLOOKUP(B173,home!$B$2:$E$405,3,FALSE)</f>
        <v>1.29</v>
      </c>
      <c r="G173">
        <f>VLOOKUP(C173,away!$B$2:$E$405,4,FALSE)</f>
        <v>0.93</v>
      </c>
      <c r="H173">
        <f>VLOOKUP(A173,away!$A$2:$E$405,3,FALSE)</f>
        <v>1.492610837</v>
      </c>
      <c r="I173">
        <f>VLOOKUP(C173,away!$B$2:$E$405,3,FALSE)</f>
        <v>1.39</v>
      </c>
      <c r="J173">
        <f>VLOOKUP(B173,home!$B$2:$E$405,4,FALSE)</f>
        <v>0.55000000000000004</v>
      </c>
      <c r="K173" s="3">
        <f t="shared" si="170"/>
        <v>1.9384315273359001</v>
      </c>
      <c r="L173" s="3">
        <f t="shared" si="171"/>
        <v>1.1411009848865001</v>
      </c>
      <c r="M173" s="5">
        <f t="shared" si="172"/>
        <v>4.5980747062656681E-2</v>
      </c>
      <c r="N173" s="5">
        <f t="shared" si="173"/>
        <v>8.9130529756711263E-2</v>
      </c>
      <c r="O173" s="5">
        <f t="shared" si="174"/>
        <v>5.2468675759014587E-2</v>
      </c>
      <c r="P173" s="5">
        <f t="shared" si="175"/>
        <v>0.10170693528883873</v>
      </c>
      <c r="Q173" s="5">
        <f t="shared" si="176"/>
        <v>8.6386714464279868E-2</v>
      </c>
      <c r="R173" s="5">
        <f t="shared" si="177"/>
        <v>2.9936028792150991E-2</v>
      </c>
      <c r="S173" s="5">
        <f t="shared" si="178"/>
        <v>5.6242565348884756E-2</v>
      </c>
      <c r="T173" s="5">
        <f t="shared" si="179"/>
        <v>9.857596495629864E-2</v>
      </c>
      <c r="U173" s="5">
        <f t="shared" si="180"/>
        <v>5.802894201394071E-2</v>
      </c>
      <c r="V173" s="5">
        <f t="shared" si="181"/>
        <v>1.3822836053587742E-2</v>
      </c>
      <c r="W173" s="5">
        <f t="shared" si="182"/>
        <v>5.5818243620174776E-2</v>
      </c>
      <c r="X173" s="5">
        <f t="shared" si="183"/>
        <v>6.3694252769616044E-2</v>
      </c>
      <c r="Y173" s="5">
        <f t="shared" si="184"/>
        <v>3.6340787283509278E-2</v>
      </c>
      <c r="Z173" s="5">
        <f t="shared" si="185"/>
        <v>1.1386677312771369E-2</v>
      </c>
      <c r="AA173" s="5">
        <f t="shared" si="186"/>
        <v>2.2072294294676442E-2</v>
      </c>
      <c r="AB173" s="5">
        <f t="shared" si="187"/>
        <v>2.1392815570718572E-2</v>
      </c>
      <c r="AC173" s="5">
        <f t="shared" si="188"/>
        <v>1.9109605403087601E-3</v>
      </c>
      <c r="AD173" s="5">
        <f t="shared" si="189"/>
        <v>2.7049960808465702E-2</v>
      </c>
      <c r="AE173" s="5">
        <f t="shared" si="190"/>
        <v>3.0866736919681441E-2</v>
      </c>
      <c r="AF173" s="5">
        <f t="shared" si="191"/>
        <v>1.7611031949640497E-2</v>
      </c>
      <c r="AG173" s="5">
        <f t="shared" si="192"/>
        <v>6.6986553008674607E-3</v>
      </c>
      <c r="AH173" s="5">
        <f t="shared" si="193"/>
        <v>3.2483371740470468E-3</v>
      </c>
      <c r="AI173" s="5">
        <f t="shared" si="194"/>
        <v>6.2966791895899968E-3</v>
      </c>
      <c r="AJ173" s="5">
        <f t="shared" si="195"/>
        <v>6.102840729310559E-3</v>
      </c>
      <c r="AK173" s="5">
        <f t="shared" si="196"/>
        <v>3.9433129586684016E-3</v>
      </c>
      <c r="AL173" s="5">
        <f t="shared" si="197"/>
        <v>1.6907767048487585E-4</v>
      </c>
      <c r="AM173" s="5">
        <f t="shared" si="198"/>
        <v>1.0486899368866077E-2</v>
      </c>
      <c r="AN173" s="5">
        <f t="shared" si="199"/>
        <v>1.1966611198218699E-2</v>
      </c>
      <c r="AO173" s="5">
        <f t="shared" si="200"/>
        <v>6.82755591202059E-3</v>
      </c>
      <c r="AP173" s="5">
        <f t="shared" si="201"/>
        <v>2.5969769251914464E-3</v>
      </c>
      <c r="AQ173" s="5">
        <f t="shared" si="202"/>
        <v>7.4085323176586917E-4</v>
      </c>
      <c r="AR173" s="5">
        <f t="shared" si="203"/>
        <v>7.4133614970970263E-4</v>
      </c>
      <c r="AS173" s="5">
        <f t="shared" si="204"/>
        <v>1.4370293649510939E-3</v>
      </c>
      <c r="AT173" s="5">
        <f t="shared" si="205"/>
        <v>1.3927915133643443E-3</v>
      </c>
      <c r="AU173" s="5">
        <f t="shared" si="206"/>
        <v>8.999436601704418E-4</v>
      </c>
      <c r="AV173" s="5">
        <f t="shared" si="207"/>
        <v>4.3611979092511262E-4</v>
      </c>
      <c r="AW173" s="5">
        <f t="shared" si="208"/>
        <v>1.0388630501370388E-5</v>
      </c>
      <c r="AX173" s="5">
        <f t="shared" si="209"/>
        <v>3.3880227267681575E-3</v>
      </c>
      <c r="AY173" s="5">
        <f t="shared" si="210"/>
        <v>3.8660760703329903E-3</v>
      </c>
      <c r="AZ173" s="5">
        <f t="shared" si="211"/>
        <v>2.205791605751553E-3</v>
      </c>
      <c r="BA173" s="5">
        <f t="shared" si="212"/>
        <v>8.3901032459249021E-4</v>
      </c>
      <c r="BB173" s="5">
        <f t="shared" si="213"/>
        <v>2.3934887693060838E-4</v>
      </c>
      <c r="BC173" s="5">
        <f t="shared" si="214"/>
        <v>5.4624247839398951E-5</v>
      </c>
      <c r="BD173" s="5">
        <f t="shared" si="215"/>
        <v>1.4098990176095107E-4</v>
      </c>
      <c r="BE173" s="5">
        <f t="shared" si="216"/>
        <v>2.7329927060941878E-4</v>
      </c>
      <c r="BF173" s="5">
        <f t="shared" si="217"/>
        <v>2.6488596127360165E-4</v>
      </c>
      <c r="BG173" s="5">
        <f t="shared" si="218"/>
        <v>1.7115443282714191E-4</v>
      </c>
      <c r="BH173" s="5">
        <f t="shared" si="219"/>
        <v>8.2942787158856644E-5</v>
      </c>
      <c r="BI173" s="5">
        <f t="shared" si="220"/>
        <v>3.2155782718767777E-5</v>
      </c>
      <c r="BJ173" s="8">
        <f t="shared" si="221"/>
        <v>0.55538464831752266</v>
      </c>
      <c r="BK173" s="8">
        <f t="shared" si="222"/>
        <v>0.22369919803509453</v>
      </c>
      <c r="BL173" s="8">
        <f t="shared" si="223"/>
        <v>0.20936257509758677</v>
      </c>
      <c r="BM173" s="8">
        <f t="shared" si="224"/>
        <v>0.59036778019949154</v>
      </c>
      <c r="BN173" s="8">
        <f t="shared" si="225"/>
        <v>0.40560963112365211</v>
      </c>
    </row>
    <row r="174" spans="1:66" x14ac:dyDescent="0.25">
      <c r="A174" t="s">
        <v>196</v>
      </c>
      <c r="B174" t="s">
        <v>301</v>
      </c>
      <c r="C174" t="s">
        <v>197</v>
      </c>
      <c r="D174" t="s">
        <v>495</v>
      </c>
      <c r="E174">
        <f>VLOOKUP(A174,home!$A$2:$E$405,3,FALSE)</f>
        <v>1.615763547</v>
      </c>
      <c r="F174">
        <f>VLOOKUP(B174,home!$B$2:$E$405,3,FALSE)</f>
        <v>0.84</v>
      </c>
      <c r="G174">
        <f>VLOOKUP(C174,away!$B$2:$E$405,4,FALSE)</f>
        <v>1.1299999999999999</v>
      </c>
      <c r="H174">
        <f>VLOOKUP(A174,away!$A$2:$E$405,3,FALSE)</f>
        <v>1.492610837</v>
      </c>
      <c r="I174">
        <f>VLOOKUP(C174,away!$B$2:$E$405,3,FALSE)</f>
        <v>0.23</v>
      </c>
      <c r="J174">
        <f>VLOOKUP(B174,home!$B$2:$E$405,4,FALSE)</f>
        <v>1.64</v>
      </c>
      <c r="K174" s="3">
        <f t="shared" si="170"/>
        <v>1.5336827588123998</v>
      </c>
      <c r="L174" s="3">
        <f t="shared" si="171"/>
        <v>0.56301280771639994</v>
      </c>
      <c r="M174" s="5">
        <f t="shared" si="172"/>
        <v>0.1228617466783349</v>
      </c>
      <c r="N174" s="5">
        <f t="shared" si="173"/>
        <v>0.18843094259813883</v>
      </c>
      <c r="O174" s="5">
        <f t="shared" si="174"/>
        <v>6.9172736958310416E-2</v>
      </c>
      <c r="P174" s="5">
        <f t="shared" si="175"/>
        <v>0.10608903405282595</v>
      </c>
      <c r="Q174" s="5">
        <f t="shared" si="176"/>
        <v>0.1444966439447673</v>
      </c>
      <c r="R174" s="5">
        <f t="shared" si="177"/>
        <v>1.9472568426163163E-2</v>
      </c>
      <c r="S174" s="5">
        <f t="shared" si="178"/>
        <v>2.29015203074724E-2</v>
      </c>
      <c r="T174" s="5">
        <f t="shared" si="179"/>
        <v>8.1353461212940389E-2</v>
      </c>
      <c r="U174" s="5">
        <f t="shared" si="180"/>
        <v>2.9864742465001145E-2</v>
      </c>
      <c r="V174" s="5">
        <f t="shared" si="181"/>
        <v>2.1972304764837068E-3</v>
      </c>
      <c r="W174" s="5">
        <f t="shared" si="182"/>
        <v>7.3870670508114591E-2</v>
      </c>
      <c r="X174" s="5">
        <f t="shared" si="183"/>
        <v>4.1590133610666664E-2</v>
      </c>
      <c r="Y174" s="5">
        <f t="shared" si="184"/>
        <v>1.1707888948720824E-2</v>
      </c>
      <c r="Z174" s="5">
        <f t="shared" si="185"/>
        <v>3.6544351410212803E-3</v>
      </c>
      <c r="AA174" s="5">
        <f t="shared" si="186"/>
        <v>5.6047441689824982E-3</v>
      </c>
      <c r="AB174" s="5">
        <f t="shared" si="187"/>
        <v>4.2979497497613959E-3</v>
      </c>
      <c r="AC174" s="5">
        <f t="shared" si="188"/>
        <v>1.1857945268955079E-4</v>
      </c>
      <c r="AD174" s="5">
        <f t="shared" si="189"/>
        <v>2.8323543435051744E-2</v>
      </c>
      <c r="AE174" s="5">
        <f t="shared" si="190"/>
        <v>1.5946517713845892E-2</v>
      </c>
      <c r="AF174" s="5">
        <f t="shared" si="191"/>
        <v>4.4890468556858408E-3</v>
      </c>
      <c r="AG174" s="5">
        <f t="shared" si="192"/>
        <v>8.4246362473005393E-4</v>
      </c>
      <c r="AH174" s="5">
        <f t="shared" si="193"/>
        <v>5.1437344734096726E-4</v>
      </c>
      <c r="AI174" s="5">
        <f t="shared" si="194"/>
        <v>7.8888568777773919E-4</v>
      </c>
      <c r="AJ174" s="5">
        <f t="shared" si="195"/>
        <v>6.0495018900929046E-4</v>
      </c>
      <c r="AK174" s="5">
        <f t="shared" si="196"/>
        <v>3.0926722494128376E-4</v>
      </c>
      <c r="AL174" s="5">
        <f t="shared" si="197"/>
        <v>4.0956538335021213E-6</v>
      </c>
      <c r="AM174" s="5">
        <f t="shared" si="198"/>
        <v>8.687866046962596E-3</v>
      </c>
      <c r="AN174" s="5">
        <f t="shared" si="199"/>
        <v>4.8913798561643924E-3</v>
      </c>
      <c r="AO174" s="5">
        <f t="shared" si="200"/>
        <v>1.3769547532132772E-3</v>
      </c>
      <c r="AP174" s="5">
        <f t="shared" si="201"/>
        <v>2.5841438723501662E-4</v>
      </c>
      <c r="AQ174" s="5">
        <f t="shared" si="202"/>
        <v>3.6372652427874926E-5</v>
      </c>
      <c r="AR174" s="5">
        <f t="shared" si="203"/>
        <v>5.7919767760440393E-5</v>
      </c>
      <c r="AS174" s="5">
        <f t="shared" si="204"/>
        <v>8.8830549208605692E-5</v>
      </c>
      <c r="AT174" s="5">
        <f t="shared" si="205"/>
        <v>6.8118940888537533E-5</v>
      </c>
      <c r="AU174" s="5">
        <f t="shared" si="206"/>
        <v>3.4824281729770349E-5</v>
      </c>
      <c r="AV174" s="5">
        <f t="shared" si="207"/>
        <v>1.335235011924361E-5</v>
      </c>
      <c r="AW174" s="5">
        <f t="shared" si="208"/>
        <v>9.8236877980999267E-8</v>
      </c>
      <c r="AX174" s="5">
        <f t="shared" si="209"/>
        <v>2.22073839451636E-3</v>
      </c>
      <c r="AY174" s="5">
        <f t="shared" si="210"/>
        <v>1.2503041587002663E-3</v>
      </c>
      <c r="AZ174" s="5">
        <f t="shared" si="211"/>
        <v>3.5196862744466407E-4</v>
      </c>
      <c r="BA174" s="5">
        <f t="shared" si="212"/>
        <v>6.6054281721902617E-5</v>
      </c>
      <c r="BB174" s="5">
        <f t="shared" si="213"/>
        <v>9.2973516534846172E-6</v>
      </c>
      <c r="BC174" s="5">
        <f t="shared" si="214"/>
        <v>1.0469056117510182E-6</v>
      </c>
      <c r="BD174" s="5">
        <f t="shared" si="215"/>
        <v>5.4349285115145564E-6</v>
      </c>
      <c r="BE174" s="5">
        <f t="shared" si="216"/>
        <v>8.3354561534878128E-6</v>
      </c>
      <c r="BF174" s="5">
        <f t="shared" si="217"/>
        <v>6.3919726947204941E-6</v>
      </c>
      <c r="BG174" s="5">
        <f t="shared" si="218"/>
        <v>3.2677527722308191E-6</v>
      </c>
      <c r="BH174" s="5">
        <f t="shared" si="219"/>
        <v>1.2529240217079577E-6</v>
      </c>
      <c r="BI174" s="5">
        <f t="shared" si="220"/>
        <v>3.8431759403907739E-7</v>
      </c>
      <c r="BJ174" s="8">
        <f t="shared" si="221"/>
        <v>0.61020170986831368</v>
      </c>
      <c r="BK174" s="8">
        <f t="shared" si="222"/>
        <v>0.25542251078034028</v>
      </c>
      <c r="BL174" s="8">
        <f t="shared" si="223"/>
        <v>0.13091833155874216</v>
      </c>
      <c r="BM174" s="8">
        <f t="shared" si="224"/>
        <v>0.3484231087680546</v>
      </c>
      <c r="BN174" s="8">
        <f t="shared" si="225"/>
        <v>0.65052367265854061</v>
      </c>
    </row>
    <row r="175" spans="1:66" x14ac:dyDescent="0.25">
      <c r="A175" t="s">
        <v>196</v>
      </c>
      <c r="B175" t="s">
        <v>205</v>
      </c>
      <c r="C175" t="s">
        <v>306</v>
      </c>
      <c r="D175" t="s">
        <v>495</v>
      </c>
      <c r="E175">
        <f>VLOOKUP(A175,home!$A$2:$E$405,3,FALSE)</f>
        <v>1.615763547</v>
      </c>
      <c r="F175">
        <f>VLOOKUP(B175,home!$B$2:$E$405,3,FALSE)</f>
        <v>1.18</v>
      </c>
      <c r="G175">
        <f>VLOOKUP(C175,away!$B$2:$E$405,4,FALSE)</f>
        <v>0.34</v>
      </c>
      <c r="H175">
        <f>VLOOKUP(A175,away!$A$2:$E$405,3,FALSE)</f>
        <v>1.492610837</v>
      </c>
      <c r="I175">
        <f>VLOOKUP(C175,away!$B$2:$E$405,3,FALSE)</f>
        <v>2.08</v>
      </c>
      <c r="J175">
        <f>VLOOKUP(B175,home!$B$2:$E$405,4,FALSE)</f>
        <v>0.91</v>
      </c>
      <c r="K175" s="3">
        <f t="shared" si="170"/>
        <v>0.6482443350564</v>
      </c>
      <c r="L175" s="3">
        <f t="shared" si="171"/>
        <v>2.8252137922736003</v>
      </c>
      <c r="M175" s="5">
        <f t="shared" si="172"/>
        <v>3.1009609851372879E-2</v>
      </c>
      <c r="N175" s="5">
        <f t="shared" si="173"/>
        <v>2.0101803918461607E-2</v>
      </c>
      <c r="O175" s="5">
        <f t="shared" si="174"/>
        <v>8.7608777445121952E-2</v>
      </c>
      <c r="P175" s="5">
        <f t="shared" si="175"/>
        <v>5.6791893680017219E-2</v>
      </c>
      <c r="Q175" s="5">
        <f t="shared" si="176"/>
        <v>6.5154402572786384E-3</v>
      </c>
      <c r="R175" s="5">
        <f t="shared" si="177"/>
        <v>0.12375676318109347</v>
      </c>
      <c r="S175" s="5">
        <f t="shared" si="178"/>
        <v>2.6002577936493989E-2</v>
      </c>
      <c r="T175" s="5">
        <f t="shared" si="179"/>
        <v>1.840751167759826E-2</v>
      </c>
      <c r="U175" s="5">
        <f t="shared" si="180"/>
        <v>8.0224620657060305E-2</v>
      </c>
      <c r="V175" s="5">
        <f t="shared" si="181"/>
        <v>5.2913190052790802E-3</v>
      </c>
      <c r="W175" s="5">
        <f t="shared" si="182"/>
        <v>1.4078657457264304E-3</v>
      </c>
      <c r="X175" s="5">
        <f t="shared" si="183"/>
        <v>3.9775217224958682E-3</v>
      </c>
      <c r="Y175" s="5">
        <f t="shared" si="184"/>
        <v>5.6186746147315883E-3</v>
      </c>
      <c r="Z175" s="5">
        <f t="shared" si="185"/>
        <v>0.11654643807545431</v>
      </c>
      <c r="AA175" s="5">
        <f t="shared" si="186"/>
        <v>7.5550568253414788E-2</v>
      </c>
      <c r="AB175" s="5">
        <f t="shared" si="187"/>
        <v>2.4487613940284012E-2</v>
      </c>
      <c r="AC175" s="5">
        <f t="shared" si="188"/>
        <v>6.0566713797585855E-4</v>
      </c>
      <c r="AD175" s="5">
        <f t="shared" si="189"/>
        <v>2.2816024854677814E-4</v>
      </c>
      <c r="AE175" s="5">
        <f t="shared" si="190"/>
        <v>6.4460148104293017E-4</v>
      </c>
      <c r="AF175" s="5">
        <f t="shared" si="191"/>
        <v>9.1056849738123825E-4</v>
      </c>
      <c r="AG175" s="5">
        <f t="shared" si="192"/>
        <v>8.5751689253710738E-4</v>
      </c>
      <c r="AH175" s="5">
        <f t="shared" si="193"/>
        <v>8.2317151072783645E-2</v>
      </c>
      <c r="AI175" s="5">
        <f t="shared" si="194"/>
        <v>5.3361626860913863E-2</v>
      </c>
      <c r="AJ175" s="5">
        <f t="shared" si="195"/>
        <v>1.7295686160990417E-2</v>
      </c>
      <c r="AK175" s="5">
        <f t="shared" si="196"/>
        <v>3.7372768582584711E-3</v>
      </c>
      <c r="AL175" s="5">
        <f t="shared" si="197"/>
        <v>4.4369450464250118E-5</v>
      </c>
      <c r="AM175" s="5">
        <f t="shared" si="198"/>
        <v>2.9580717721101834E-5</v>
      </c>
      <c r="AN175" s="5">
        <f t="shared" si="199"/>
        <v>8.3571851691008982E-5</v>
      </c>
      <c r="AO175" s="5">
        <f t="shared" si="200"/>
        <v>1.1805417402164123E-4</v>
      </c>
      <c r="AP175" s="5">
        <f t="shared" si="201"/>
        <v>1.1117609356046952E-4</v>
      </c>
      <c r="AQ175" s="5">
        <f t="shared" si="202"/>
        <v>7.8524058224534673E-5</v>
      </c>
      <c r="AR175" s="5">
        <f t="shared" si="203"/>
        <v>4.6512710110299588E-2</v>
      </c>
      <c r="AS175" s="5">
        <f t="shared" si="204"/>
        <v>3.0151600837122254E-2</v>
      </c>
      <c r="AT175" s="5">
        <f t="shared" si="205"/>
        <v>9.7728022177731525E-3</v>
      </c>
      <c r="AU175" s="5">
        <f t="shared" si="206"/>
        <v>2.1117212250993563E-3</v>
      </c>
      <c r="AV175" s="5">
        <f t="shared" si="207"/>
        <v>3.4222783034725467E-4</v>
      </c>
      <c r="AW175" s="5">
        <f t="shared" si="208"/>
        <v>2.2572080840278651E-6</v>
      </c>
      <c r="AX175" s="5">
        <f t="shared" si="209"/>
        <v>3.1959221149344541E-6</v>
      </c>
      <c r="AY175" s="5">
        <f t="shared" si="210"/>
        <v>9.0291632381450312E-6</v>
      </c>
      <c r="AZ175" s="5">
        <f t="shared" si="211"/>
        <v>1.2754658256548557E-5</v>
      </c>
      <c r="BA175" s="5">
        <f t="shared" si="212"/>
        <v>1.2011545474045778E-5</v>
      </c>
      <c r="BB175" s="5">
        <f t="shared" si="213"/>
        <v>8.4837959849489181E-6</v>
      </c>
      <c r="BC175" s="5">
        <f t="shared" si="214"/>
        <v>4.7937074855026153E-6</v>
      </c>
      <c r="BD175" s="5">
        <f t="shared" si="215"/>
        <v>2.1901391686607024E-2</v>
      </c>
      <c r="BE175" s="5">
        <f t="shared" si="216"/>
        <v>1.4197453090694338E-2</v>
      </c>
      <c r="BF175" s="5">
        <f t="shared" si="217"/>
        <v>4.6017092691357907E-3</v>
      </c>
      <c r="BG175" s="5">
        <f t="shared" si="218"/>
        <v>9.9434398843126779E-4</v>
      </c>
      <c r="BH175" s="5">
        <f t="shared" si="219"/>
        <v>1.6114446439948894E-4</v>
      </c>
      <c r="BI175" s="5">
        <f t="shared" si="220"/>
        <v>2.0892197234533291E-5</v>
      </c>
      <c r="BJ175" s="8">
        <f t="shared" si="221"/>
        <v>5.9140840743573342E-2</v>
      </c>
      <c r="BK175" s="8">
        <f t="shared" si="222"/>
        <v>0.11975446622484143</v>
      </c>
      <c r="BL175" s="8">
        <f t="shared" si="223"/>
        <v>0.6791080813470648</v>
      </c>
      <c r="BM175" s="8">
        <f t="shared" si="224"/>
        <v>0.6487587661024341</v>
      </c>
      <c r="BN175" s="8">
        <f t="shared" si="225"/>
        <v>0.32578428833334572</v>
      </c>
    </row>
    <row r="176" spans="1:66" x14ac:dyDescent="0.25">
      <c r="A176" t="s">
        <v>196</v>
      </c>
      <c r="B176" t="s">
        <v>206</v>
      </c>
      <c r="C176" t="s">
        <v>199</v>
      </c>
      <c r="D176" t="s">
        <v>495</v>
      </c>
      <c r="E176">
        <f>VLOOKUP(A176,home!$A$2:$E$405,3,FALSE)</f>
        <v>1.615763547</v>
      </c>
      <c r="F176">
        <f>VLOOKUP(B176,home!$B$2:$E$405,3,FALSE)</f>
        <v>0.62</v>
      </c>
      <c r="G176">
        <f>VLOOKUP(C176,away!$B$2:$E$405,4,FALSE)</f>
        <v>0.84</v>
      </c>
      <c r="H176">
        <f>VLOOKUP(A176,away!$A$2:$E$405,3,FALSE)</f>
        <v>1.492610837</v>
      </c>
      <c r="I176">
        <f>VLOOKUP(C176,away!$B$2:$E$405,3,FALSE)</f>
        <v>0.68</v>
      </c>
      <c r="J176">
        <f>VLOOKUP(B176,home!$B$2:$E$405,4,FALSE)</f>
        <v>1.4</v>
      </c>
      <c r="K176" s="3">
        <f t="shared" si="170"/>
        <v>0.84148965527759989</v>
      </c>
      <c r="L176" s="3">
        <f t="shared" si="171"/>
        <v>1.4209655168240001</v>
      </c>
      <c r="M176" s="5">
        <f t="shared" si="172"/>
        <v>0.10409460060415694</v>
      </c>
      <c r="N176" s="5">
        <f t="shared" si="173"/>
        <v>8.7594529578651464E-2</v>
      </c>
      <c r="O176" s="5">
        <f t="shared" si="174"/>
        <v>0.14791483794607374</v>
      </c>
      <c r="P176" s="5">
        <f t="shared" si="175"/>
        <v>0.12446880599368362</v>
      </c>
      <c r="Q176" s="5">
        <f t="shared" si="176"/>
        <v>3.6854945249671471E-2</v>
      </c>
      <c r="R176" s="5">
        <f t="shared" si="177"/>
        <v>0.10509094207399047</v>
      </c>
      <c r="S176" s="5">
        <f t="shared" si="178"/>
        <v>3.7207702358182104E-2</v>
      </c>
      <c r="T176" s="5">
        <f t="shared" si="179"/>
        <v>5.2369606324219643E-2</v>
      </c>
      <c r="U176" s="5">
        <f t="shared" si="180"/>
        <v>8.8432940618640446E-2</v>
      </c>
      <c r="V176" s="5">
        <f t="shared" si="181"/>
        <v>4.9433648275619612E-3</v>
      </c>
      <c r="W176" s="5">
        <f t="shared" si="182"/>
        <v>1.0337685057806956E-2</v>
      </c>
      <c r="X176" s="5">
        <f t="shared" si="183"/>
        <v>1.4689493990930403E-2</v>
      </c>
      <c r="Y176" s="5">
        <f t="shared" si="184"/>
        <v>1.0436632210352735E-2</v>
      </c>
      <c r="Z176" s="5">
        <f t="shared" si="185"/>
        <v>4.9776868272562988E-2</v>
      </c>
      <c r="AA176" s="5">
        <f t="shared" si="186"/>
        <v>4.1886719723477524E-2</v>
      </c>
      <c r="AB176" s="5">
        <f t="shared" si="187"/>
        <v>1.7623620670409273E-2</v>
      </c>
      <c r="AC176" s="5">
        <f t="shared" si="188"/>
        <v>3.6943241658710335E-4</v>
      </c>
      <c r="AD176" s="5">
        <f t="shared" si="189"/>
        <v>2.174763758915592E-3</v>
      </c>
      <c r="AE176" s="5">
        <f t="shared" si="190"/>
        <v>3.0902643086575992E-3</v>
      </c>
      <c r="AF176" s="5">
        <f t="shared" si="191"/>
        <v>2.1955795102372041E-3</v>
      </c>
      <c r="AG176" s="5">
        <f t="shared" si="192"/>
        <v>1.0399475911641314E-3</v>
      </c>
      <c r="AH176" s="5">
        <f t="shared" si="193"/>
        <v>1.7682803337700653E-2</v>
      </c>
      <c r="AI176" s="5">
        <f t="shared" si="194"/>
        <v>1.4879896084983314E-2</v>
      </c>
      <c r="AJ176" s="5">
        <f t="shared" si="195"/>
        <v>6.2606393135595578E-3</v>
      </c>
      <c r="AK176" s="5">
        <f t="shared" si="196"/>
        <v>1.756087739261541E-3</v>
      </c>
      <c r="AL176" s="5">
        <f t="shared" si="197"/>
        <v>1.76696241768842E-5</v>
      </c>
      <c r="AM176" s="5">
        <f t="shared" si="198"/>
        <v>3.6600824116001993E-4</v>
      </c>
      <c r="AN176" s="5">
        <f t="shared" si="199"/>
        <v>5.2008508956179103E-4</v>
      </c>
      <c r="AO176" s="5">
        <f t="shared" si="200"/>
        <v>3.6951148904081343E-4</v>
      </c>
      <c r="AP176" s="5">
        <f t="shared" si="201"/>
        <v>1.7502102799909515E-4</v>
      </c>
      <c r="AQ176" s="5">
        <f t="shared" si="202"/>
        <v>6.2174711376450481E-5</v>
      </c>
      <c r="AR176" s="5">
        <f t="shared" si="203"/>
        <v>5.0253307567305928E-3</v>
      </c>
      <c r="AS176" s="5">
        <f t="shared" si="204"/>
        <v>4.2287638461371464E-3</v>
      </c>
      <c r="AT176" s="5">
        <f t="shared" si="205"/>
        <v>1.7792305155681621E-3</v>
      </c>
      <c r="AU176" s="5">
        <f t="shared" si="206"/>
        <v>4.9906802440161308E-4</v>
      </c>
      <c r="AV176" s="5">
        <f t="shared" si="207"/>
        <v>1.0499014495344653E-4</v>
      </c>
      <c r="AW176" s="5">
        <f t="shared" si="208"/>
        <v>5.8689057060949985E-7</v>
      </c>
      <c r="AX176" s="5">
        <f t="shared" si="209"/>
        <v>5.1332024780417622E-5</v>
      </c>
      <c r="AY176" s="5">
        <f t="shared" si="210"/>
        <v>7.2941037121728507E-5</v>
      </c>
      <c r="AZ176" s="5">
        <f t="shared" si="211"/>
        <v>5.1823349255677772E-5</v>
      </c>
      <c r="BA176" s="5">
        <f t="shared" si="212"/>
        <v>2.4546397419548281E-5</v>
      </c>
      <c r="BB176" s="5">
        <f t="shared" si="213"/>
        <v>8.7198960738589285E-6</v>
      </c>
      <c r="BC176" s="5">
        <f t="shared" si="214"/>
        <v>2.4781343262485045E-6</v>
      </c>
      <c r="BD176" s="5">
        <f t="shared" si="215"/>
        <v>1.1901369526582041E-3</v>
      </c>
      <c r="BE176" s="5">
        <f t="shared" si="216"/>
        <v>1.0014879340254853E-3</v>
      </c>
      <c r="BF176" s="5">
        <f t="shared" si="217"/>
        <v>4.2137086818389068E-4</v>
      </c>
      <c r="BG176" s="5">
        <f t="shared" si="218"/>
        <v>1.1819307553736172E-4</v>
      </c>
      <c r="BH176" s="5">
        <f t="shared" si="219"/>
        <v>2.4864562597533455E-5</v>
      </c>
      <c r="BI176" s="5">
        <f t="shared" si="220"/>
        <v>4.1846544417653478E-6</v>
      </c>
      <c r="BJ176" s="8">
        <f t="shared" si="221"/>
        <v>0.22248808897872288</v>
      </c>
      <c r="BK176" s="8">
        <f t="shared" si="222"/>
        <v>0.27117451686147037</v>
      </c>
      <c r="BL176" s="8">
        <f t="shared" si="223"/>
        <v>0.45592610884333179</v>
      </c>
      <c r="BM176" s="8">
        <f t="shared" si="224"/>
        <v>0.39327456736330912</v>
      </c>
      <c r="BN176" s="8">
        <f t="shared" si="225"/>
        <v>0.60601866144622774</v>
      </c>
    </row>
    <row r="177" spans="1:66" x14ac:dyDescent="0.25">
      <c r="A177" t="s">
        <v>32</v>
      </c>
      <c r="B177" t="s">
        <v>209</v>
      </c>
      <c r="C177" t="s">
        <v>313</v>
      </c>
      <c r="D177" t="s">
        <v>495</v>
      </c>
      <c r="E177">
        <f>VLOOKUP(A177,home!$A$2:$E$405,3,FALSE)</f>
        <v>1.25</v>
      </c>
      <c r="F177">
        <f>VLOOKUP(B177,home!$B$2:$E$405,3,FALSE)</f>
        <v>0.88</v>
      </c>
      <c r="G177">
        <f>VLOOKUP(C177,away!$B$2:$E$405,4,FALSE)</f>
        <v>1.28</v>
      </c>
      <c r="H177">
        <f>VLOOKUP(A177,away!$A$2:$E$405,3,FALSE)</f>
        <v>1.127777778</v>
      </c>
      <c r="I177">
        <f>VLOOKUP(C177,away!$B$2:$E$405,3,FALSE)</f>
        <v>0.96</v>
      </c>
      <c r="J177">
        <f>VLOOKUP(B177,home!$B$2:$E$405,4,FALSE)</f>
        <v>1.33</v>
      </c>
      <c r="K177" s="3">
        <f t="shared" si="170"/>
        <v>1.4080000000000001</v>
      </c>
      <c r="L177" s="3">
        <f t="shared" si="171"/>
        <v>1.4399466669504002</v>
      </c>
      <c r="M177" s="5">
        <f t="shared" si="172"/>
        <v>5.7963216555063486E-2</v>
      </c>
      <c r="N177" s="5">
        <f t="shared" si="173"/>
        <v>8.1612208909529388E-2</v>
      </c>
      <c r="O177" s="5">
        <f t="shared" si="174"/>
        <v>8.3463940484187926E-2</v>
      </c>
      <c r="P177" s="5">
        <f t="shared" si="175"/>
        <v>0.1175172282017366</v>
      </c>
      <c r="Q177" s="5">
        <f t="shared" si="176"/>
        <v>5.7454995072308709E-2</v>
      </c>
      <c r="R177" s="5">
        <f t="shared" si="177"/>
        <v>6.0091811455376495E-2</v>
      </c>
      <c r="S177" s="5">
        <f t="shared" si="178"/>
        <v>5.956492645253577E-2</v>
      </c>
      <c r="T177" s="5">
        <f t="shared" si="179"/>
        <v>8.2732128654022588E-2</v>
      </c>
      <c r="U177" s="5">
        <f t="shared" si="180"/>
        <v>8.4609270529170111E-2</v>
      </c>
      <c r="V177" s="5">
        <f t="shared" si="181"/>
        <v>1.3418289641773804E-2</v>
      </c>
      <c r="W177" s="5">
        <f t="shared" si="182"/>
        <v>2.6965544353936888E-2</v>
      </c>
      <c r="X177" s="5">
        <f t="shared" si="183"/>
        <v>3.8828945714954606E-2</v>
      </c>
      <c r="Y177" s="5">
        <f t="shared" si="184"/>
        <v>2.7955805481723457E-2</v>
      </c>
      <c r="Z177" s="5">
        <f t="shared" si="185"/>
        <v>2.8843001205393747E-2</v>
      </c>
      <c r="AA177" s="5">
        <f t="shared" si="186"/>
        <v>4.0610945697194395E-2</v>
      </c>
      <c r="AB177" s="5">
        <f t="shared" si="187"/>
        <v>2.8590105770824863E-2</v>
      </c>
      <c r="AC177" s="5">
        <f t="shared" si="188"/>
        <v>1.7003026872345606E-3</v>
      </c>
      <c r="AD177" s="5">
        <f t="shared" si="189"/>
        <v>9.4918716125857866E-3</v>
      </c>
      <c r="AE177" s="5">
        <f t="shared" si="190"/>
        <v>1.3667788891664022E-2</v>
      </c>
      <c r="AF177" s="5">
        <f t="shared" si="191"/>
        <v>9.8404435295666587E-3</v>
      </c>
      <c r="AG177" s="5">
        <f t="shared" si="192"/>
        <v>4.723237953904379E-3</v>
      </c>
      <c r="AH177" s="5">
        <f t="shared" si="193"/>
        <v>1.038309586263828E-2</v>
      </c>
      <c r="AI177" s="5">
        <f t="shared" si="194"/>
        <v>1.4619398974594699E-2</v>
      </c>
      <c r="AJ177" s="5">
        <f t="shared" si="195"/>
        <v>1.029205687811467E-2</v>
      </c>
      <c r="AK177" s="5">
        <f t="shared" si="196"/>
        <v>4.8304053614618191E-3</v>
      </c>
      <c r="AL177" s="5">
        <f t="shared" si="197"/>
        <v>1.378908009481847E-4</v>
      </c>
      <c r="AM177" s="5">
        <f t="shared" si="198"/>
        <v>2.672911046104157E-3</v>
      </c>
      <c r="AN177" s="5">
        <f t="shared" si="199"/>
        <v>3.8488493518925881E-3</v>
      </c>
      <c r="AO177" s="5">
        <f t="shared" si="200"/>
        <v>2.7710688979259704E-3</v>
      </c>
      <c r="AP177" s="5">
        <f t="shared" si="201"/>
        <v>1.330063807819473E-3</v>
      </c>
      <c r="AQ177" s="5">
        <f t="shared" si="202"/>
        <v>4.7880523672525215E-4</v>
      </c>
      <c r="AR177" s="5">
        <f t="shared" si="203"/>
        <v>2.9902208560064931E-3</v>
      </c>
      <c r="AS177" s="5">
        <f t="shared" si="204"/>
        <v>4.2102309652571421E-3</v>
      </c>
      <c r="AT177" s="5">
        <f t="shared" si="205"/>
        <v>2.9640025995410291E-3</v>
      </c>
      <c r="AU177" s="5">
        <f t="shared" si="206"/>
        <v>1.3911052200512564E-3</v>
      </c>
      <c r="AV177" s="5">
        <f t="shared" si="207"/>
        <v>4.8966903745804229E-4</v>
      </c>
      <c r="AW177" s="5">
        <f t="shared" si="208"/>
        <v>7.7657222809353136E-6</v>
      </c>
      <c r="AX177" s="5">
        <f t="shared" si="209"/>
        <v>6.2724312548577605E-4</v>
      </c>
      <c r="AY177" s="5">
        <f t="shared" si="210"/>
        <v>9.0319664791079478E-4</v>
      </c>
      <c r="AZ177" s="5">
        <f t="shared" si="211"/>
        <v>6.5027750137996163E-4</v>
      </c>
      <c r="BA177" s="5">
        <f t="shared" si="212"/>
        <v>3.1212164023496991E-4</v>
      </c>
      <c r="BB177" s="5">
        <f t="shared" si="213"/>
        <v>1.1235962888485927E-4</v>
      </c>
      <c r="BC177" s="5">
        <f t="shared" si="214"/>
        <v>3.235837462250737E-5</v>
      </c>
      <c r="BD177" s="5">
        <f t="shared" si="215"/>
        <v>7.1762642584202003E-4</v>
      </c>
      <c r="BE177" s="5">
        <f t="shared" si="216"/>
        <v>1.0104180075855642E-3</v>
      </c>
      <c r="BF177" s="5">
        <f t="shared" si="217"/>
        <v>7.1133427734023746E-4</v>
      </c>
      <c r="BG177" s="5">
        <f t="shared" si="218"/>
        <v>3.3385288749835149E-4</v>
      </c>
      <c r="BH177" s="5">
        <f t="shared" si="219"/>
        <v>1.1751621639941972E-4</v>
      </c>
      <c r="BI177" s="5">
        <f t="shared" si="220"/>
        <v>3.3092566538076591E-5</v>
      </c>
      <c r="BJ177" s="8">
        <f t="shared" si="221"/>
        <v>0.36701222543318279</v>
      </c>
      <c r="BK177" s="8">
        <f t="shared" si="222"/>
        <v>0.25120505098720314</v>
      </c>
      <c r="BL177" s="8">
        <f t="shared" si="223"/>
        <v>0.35246010007308098</v>
      </c>
      <c r="BM177" s="8">
        <f t="shared" si="224"/>
        <v>0.54052154609502834</v>
      </c>
      <c r="BN177" s="8">
        <f t="shared" si="225"/>
        <v>0.45810340067820265</v>
      </c>
    </row>
    <row r="178" spans="1:66" x14ac:dyDescent="0.25">
      <c r="A178" t="s">
        <v>340</v>
      </c>
      <c r="B178" t="s">
        <v>385</v>
      </c>
      <c r="C178" t="s">
        <v>341</v>
      </c>
      <c r="D178" t="s">
        <v>495</v>
      </c>
      <c r="E178">
        <f>VLOOKUP(A178,home!$A$2:$E$405,3,FALSE)</f>
        <v>1.3628691980000001</v>
      </c>
      <c r="F178">
        <f>VLOOKUP(B178,home!$B$2:$E$405,3,FALSE)</f>
        <v>0.55000000000000004</v>
      </c>
      <c r="G178">
        <f>VLOOKUP(C178,away!$B$2:$E$405,4,FALSE)</f>
        <v>1.41</v>
      </c>
      <c r="H178">
        <f>VLOOKUP(A178,away!$A$2:$E$405,3,FALSE)</f>
        <v>1.1434599160000001</v>
      </c>
      <c r="I178">
        <f>VLOOKUP(C178,away!$B$2:$E$405,3,FALSE)</f>
        <v>0.61</v>
      </c>
      <c r="J178">
        <f>VLOOKUP(B178,home!$B$2:$E$405,4,FALSE)</f>
        <v>0.66</v>
      </c>
      <c r="K178" s="3">
        <f t="shared" si="170"/>
        <v>1.056905063049</v>
      </c>
      <c r="L178" s="3">
        <f t="shared" si="171"/>
        <v>0.46035696218160005</v>
      </c>
      <c r="M178" s="5">
        <f t="shared" si="172"/>
        <v>0.21931153511662463</v>
      </c>
      <c r="N178" s="5">
        <f t="shared" si="173"/>
        <v>0.23179147184980917</v>
      </c>
      <c r="O178" s="5">
        <f t="shared" si="174"/>
        <v>0.10096159207767262</v>
      </c>
      <c r="P178" s="5">
        <f t="shared" si="175"/>
        <v>0.10670681784038</v>
      </c>
      <c r="Q178" s="5">
        <f t="shared" si="176"/>
        <v>0.12249079008482153</v>
      </c>
      <c r="R178" s="5">
        <f t="shared" si="177"/>
        <v>2.3239185912947626E-2</v>
      </c>
      <c r="S178" s="5">
        <f t="shared" si="178"/>
        <v>1.2979646701625897E-2</v>
      </c>
      <c r="T178" s="5">
        <f t="shared" si="179"/>
        <v>5.6389488018672489E-2</v>
      </c>
      <c r="U178" s="5">
        <f t="shared" si="180"/>
        <v>2.4561613252531346E-2</v>
      </c>
      <c r="V178" s="5">
        <f t="shared" si="181"/>
        <v>7.0169932034829169E-4</v>
      </c>
      <c r="W178" s="5">
        <f t="shared" si="182"/>
        <v>4.3153712072506713E-2</v>
      </c>
      <c r="X178" s="5">
        <f t="shared" si="183"/>
        <v>1.986611179655863E-2</v>
      </c>
      <c r="Y178" s="5">
        <f t="shared" si="184"/>
        <v>4.572751438511889E-3</v>
      </c>
      <c r="Z178" s="5">
        <f t="shared" si="185"/>
        <v>3.566107010152668E-3</v>
      </c>
      <c r="AA178" s="5">
        <f t="shared" si="186"/>
        <v>3.7690365544048865E-3</v>
      </c>
      <c r="AB178" s="5">
        <f t="shared" si="187"/>
        <v>1.991756908583641E-3</v>
      </c>
      <c r="AC178" s="5">
        <f t="shared" si="188"/>
        <v>2.133839583361012E-5</v>
      </c>
      <c r="AD178" s="5">
        <f t="shared" si="189"/>
        <v>1.140234419469777E-2</v>
      </c>
      <c r="AE178" s="5">
        <f t="shared" si="190"/>
        <v>5.2491485352200683E-3</v>
      </c>
      <c r="AF178" s="5">
        <f t="shared" si="191"/>
        <v>1.2082410368569529E-3</v>
      </c>
      <c r="AG178" s="5">
        <f t="shared" si="192"/>
        <v>1.8540739110353783E-4</v>
      </c>
      <c r="AH178" s="5">
        <f t="shared" si="193"/>
        <v>4.1042054750209758E-4</v>
      </c>
      <c r="AI178" s="5">
        <f t="shared" si="194"/>
        <v>4.3377555463430958E-4</v>
      </c>
      <c r="AJ178" s="5">
        <f t="shared" si="195"/>
        <v>2.2922978995994493E-4</v>
      </c>
      <c r="AK178" s="5">
        <f t="shared" si="196"/>
        <v>8.0758041870108226E-5</v>
      </c>
      <c r="AL178" s="5">
        <f t="shared" si="197"/>
        <v>4.1529093597600908E-7</v>
      </c>
      <c r="AM178" s="5">
        <f t="shared" si="198"/>
        <v>2.4102390620006904E-3</v>
      </c>
      <c r="AN178" s="5">
        <f t="shared" si="199"/>
        <v>1.1095703327140668E-3</v>
      </c>
      <c r="AO178" s="5">
        <f t="shared" si="200"/>
        <v>2.5539921384753751E-4</v>
      </c>
      <c r="AP178" s="5">
        <f t="shared" si="201"/>
        <v>3.9191602076807069E-5</v>
      </c>
      <c r="AQ178" s="5">
        <f t="shared" si="202"/>
        <v>4.5105317187772462E-6</v>
      </c>
      <c r="AR178" s="5">
        <f t="shared" si="203"/>
        <v>3.7787991292994965E-5</v>
      </c>
      <c r="AS178" s="5">
        <f t="shared" si="204"/>
        <v>3.9938319320017906E-5</v>
      </c>
      <c r="AT178" s="5">
        <f t="shared" si="205"/>
        <v>2.110550594949731E-5</v>
      </c>
      <c r="AU178" s="5">
        <f t="shared" si="206"/>
        <v>7.4355053654115006E-6</v>
      </c>
      <c r="AV178" s="5">
        <f t="shared" si="207"/>
        <v>1.9646558167578542E-6</v>
      </c>
      <c r="AW178" s="5">
        <f t="shared" si="208"/>
        <v>5.6128139351564091E-9</v>
      </c>
      <c r="AX178" s="5">
        <f t="shared" si="209"/>
        <v>4.2456564463116687E-4</v>
      </c>
      <c r="AY178" s="5">
        <f t="shared" si="210"/>
        <v>1.9545175040907672E-4</v>
      </c>
      <c r="AZ178" s="5">
        <f t="shared" si="211"/>
        <v>4.4988787035699426E-5</v>
      </c>
      <c r="BA178" s="5">
        <f t="shared" si="212"/>
        <v>6.9036337773298459E-6</v>
      </c>
      <c r="BB178" s="5">
        <f t="shared" si="213"/>
        <v>7.94533968436463E-7</v>
      </c>
      <c r="BC178" s="5">
        <f t="shared" si="214"/>
        <v>7.3153848811900322E-8</v>
      </c>
      <c r="BD178" s="5">
        <f t="shared" si="215"/>
        <v>2.8993274797646499E-6</v>
      </c>
      <c r="BE178" s="5">
        <f t="shared" si="216"/>
        <v>3.0643138928003555E-6</v>
      </c>
      <c r="BF178" s="5">
        <f t="shared" si="217"/>
        <v>1.6193444340360431E-6</v>
      </c>
      <c r="BG178" s="5">
        <f t="shared" si="218"/>
        <v>5.7049777705097059E-7</v>
      </c>
      <c r="BH178" s="5">
        <f t="shared" si="219"/>
        <v>1.5074049725584256E-7</v>
      </c>
      <c r="BI178" s="5">
        <f t="shared" si="220"/>
        <v>3.186367895124479E-8</v>
      </c>
      <c r="BJ178" s="8">
        <f t="shared" si="221"/>
        <v>0.50080115466478703</v>
      </c>
      <c r="BK178" s="8">
        <f t="shared" si="222"/>
        <v>0.33991690441615752</v>
      </c>
      <c r="BL178" s="8">
        <f t="shared" si="223"/>
        <v>0.15579393670561112</v>
      </c>
      <c r="BM178" s="8">
        <f t="shared" si="224"/>
        <v>0.19538126377685769</v>
      </c>
      <c r="BN178" s="8">
        <f t="shared" si="225"/>
        <v>0.80450139288225564</v>
      </c>
    </row>
    <row r="179" spans="1:66" x14ac:dyDescent="0.25">
      <c r="A179" t="s">
        <v>340</v>
      </c>
      <c r="B179" t="s">
        <v>361</v>
      </c>
      <c r="C179" t="s">
        <v>353</v>
      </c>
      <c r="D179" t="s">
        <v>495</v>
      </c>
      <c r="E179">
        <f>VLOOKUP(A179,home!$A$2:$E$405,3,FALSE)</f>
        <v>1.3628691980000001</v>
      </c>
      <c r="F179">
        <f>VLOOKUP(B179,home!$B$2:$E$405,3,FALSE)</f>
        <v>0.67</v>
      </c>
      <c r="G179">
        <f>VLOOKUP(C179,away!$B$2:$E$405,4,FALSE)</f>
        <v>0.6</v>
      </c>
      <c r="H179">
        <f>VLOOKUP(A179,away!$A$2:$E$405,3,FALSE)</f>
        <v>1.1434599160000001</v>
      </c>
      <c r="I179">
        <f>VLOOKUP(C179,away!$B$2:$E$405,3,FALSE)</f>
        <v>1.27</v>
      </c>
      <c r="J179">
        <f>VLOOKUP(B179,home!$B$2:$E$405,4,FALSE)</f>
        <v>1.53</v>
      </c>
      <c r="K179" s="3">
        <f t="shared" si="170"/>
        <v>0.54787341759600006</v>
      </c>
      <c r="L179" s="3">
        <f t="shared" si="171"/>
        <v>2.2218569627796003</v>
      </c>
      <c r="M179" s="5">
        <f t="shared" si="172"/>
        <v>6.2678901926139702E-2</v>
      </c>
      <c r="N179" s="5">
        <f t="shared" si="173"/>
        <v>3.4340104209438657E-2</v>
      </c>
      <c r="O179" s="5">
        <f t="shared" si="174"/>
        <v>0.13926355466397319</v>
      </c>
      <c r="P179" s="5">
        <f t="shared" si="175"/>
        <v>7.6298799640318354E-2</v>
      </c>
      <c r="Q179" s="5">
        <f t="shared" si="176"/>
        <v>9.4070151269139736E-3</v>
      </c>
      <c r="R179" s="5">
        <f t="shared" si="177"/>
        <v>0.15471184929579318</v>
      </c>
      <c r="S179" s="5">
        <f t="shared" si="178"/>
        <v>2.3219562913743531E-2</v>
      </c>
      <c r="T179" s="5">
        <f t="shared" si="179"/>
        <v>2.090104205870684E-2</v>
      </c>
      <c r="U179" s="5">
        <f t="shared" si="180"/>
        <v>8.476250961628351E-2</v>
      </c>
      <c r="V179" s="5">
        <f t="shared" si="181"/>
        <v>3.1405655102593874E-3</v>
      </c>
      <c r="W179" s="5">
        <f t="shared" si="182"/>
        <v>1.71795117565321E-3</v>
      </c>
      <c r="X179" s="5">
        <f t="shared" si="183"/>
        <v>3.8170417813404851E-3</v>
      </c>
      <c r="Y179" s="5">
        <f t="shared" si="184"/>
        <v>4.2404604295460026E-3</v>
      </c>
      <c r="Z179" s="5">
        <f t="shared" si="185"/>
        <v>0.11458253319412209</v>
      </c>
      <c r="AA179" s="5">
        <f t="shared" si="186"/>
        <v>6.2776724057870784E-2</v>
      </c>
      <c r="AB179" s="5">
        <f t="shared" si="187"/>
        <v>1.7196849177533353E-2</v>
      </c>
      <c r="AC179" s="5">
        <f t="shared" si="188"/>
        <v>2.3893743674201467E-4</v>
      </c>
      <c r="AD179" s="5">
        <f t="shared" si="189"/>
        <v>2.3530494546704754E-4</v>
      </c>
      <c r="AE179" s="5">
        <f t="shared" si="190"/>
        <v>5.2281393146243378E-4</v>
      </c>
      <c r="AF179" s="5">
        <f t="shared" si="191"/>
        <v>5.8080888692899264E-4</v>
      </c>
      <c r="AG179" s="5">
        <f t="shared" si="192"/>
        <v>4.3015808982248402E-4</v>
      </c>
      <c r="AH179" s="5">
        <f t="shared" si="193"/>
        <v>6.3646499797571213E-2</v>
      </c>
      <c r="AI179" s="5">
        <f t="shared" si="194"/>
        <v>3.4870225362118458E-2</v>
      </c>
      <c r="AJ179" s="5">
        <f t="shared" si="195"/>
        <v>9.5522347707432797E-3</v>
      </c>
      <c r="AK179" s="5">
        <f t="shared" si="196"/>
        <v>1.7444718365088219E-3</v>
      </c>
      <c r="AL179" s="5">
        <f t="shared" si="197"/>
        <v>1.1634306953260318E-5</v>
      </c>
      <c r="AM179" s="5">
        <f t="shared" si="198"/>
        <v>2.5783464930054356E-5</v>
      </c>
      <c r="AN179" s="5">
        <f t="shared" si="199"/>
        <v>5.7287171079424914E-5</v>
      </c>
      <c r="AO179" s="5">
        <f t="shared" si="200"/>
        <v>6.3641949970383196E-5</v>
      </c>
      <c r="AP179" s="5">
        <f t="shared" si="201"/>
        <v>4.7134436555522302E-5</v>
      </c>
      <c r="AQ179" s="5">
        <f t="shared" si="202"/>
        <v>2.6181494011895135E-5</v>
      </c>
      <c r="AR179" s="5">
        <f t="shared" si="203"/>
        <v>2.8282683746356792E-2</v>
      </c>
      <c r="AS179" s="5">
        <f t="shared" si="204"/>
        <v>1.5495330602903335E-2</v>
      </c>
      <c r="AT179" s="5">
        <f t="shared" si="205"/>
        <v>4.2447398670962689E-3</v>
      </c>
      <c r="AU179" s="5">
        <f t="shared" si="206"/>
        <v>7.751933792640082E-4</v>
      </c>
      <c r="AV179" s="5">
        <f t="shared" si="207"/>
        <v>1.0617696149879108E-4</v>
      </c>
      <c r="AW179" s="5">
        <f t="shared" si="208"/>
        <v>3.9339998871763323E-7</v>
      </c>
      <c r="AX179" s="5">
        <f t="shared" si="209"/>
        <v>2.3543458414492487E-6</v>
      </c>
      <c r="AY179" s="5">
        <f t="shared" si="210"/>
        <v>5.2310197006152096E-6</v>
      </c>
      <c r="AZ179" s="5">
        <f t="shared" si="211"/>
        <v>5.8112887721245825E-6</v>
      </c>
      <c r="BA179" s="5">
        <f t="shared" si="212"/>
        <v>4.3039508070226401E-6</v>
      </c>
      <c r="BB179" s="5">
        <f t="shared" si="213"/>
        <v>2.3906907670110329E-6</v>
      </c>
      <c r="BC179" s="5">
        <f t="shared" si="214"/>
        <v>1.0623545853072729E-6</v>
      </c>
      <c r="BD179" s="5">
        <f t="shared" si="215"/>
        <v>1.0473346301322713E-2</v>
      </c>
      <c r="BE179" s="5">
        <f t="shared" si="216"/>
        <v>5.7380680317721004E-3</v>
      </c>
      <c r="BF179" s="5">
        <f t="shared" si="217"/>
        <v>1.5718674714826669E-3</v>
      </c>
      <c r="BG179" s="5">
        <f t="shared" si="218"/>
        <v>2.8706146786973072E-4</v>
      </c>
      <c r="BH179" s="5">
        <f t="shared" si="219"/>
        <v>3.9318336865478422E-5</v>
      </c>
      <c r="BI179" s="5">
        <f t="shared" si="220"/>
        <v>4.3082943185360929E-6</v>
      </c>
      <c r="BJ179" s="8">
        <f t="shared" si="221"/>
        <v>7.6433882802300929E-2</v>
      </c>
      <c r="BK179" s="8">
        <f t="shared" si="222"/>
        <v>0.16559363275385686</v>
      </c>
      <c r="BL179" s="8">
        <f t="shared" si="223"/>
        <v>0.63554301303914618</v>
      </c>
      <c r="BM179" s="8">
        <f t="shared" si="224"/>
        <v>0.51544799930713714</v>
      </c>
      <c r="BN179" s="8">
        <f t="shared" si="225"/>
        <v>0.47670022486257713</v>
      </c>
    </row>
    <row r="180" spans="1:66" x14ac:dyDescent="0.25">
      <c r="A180" t="s">
        <v>340</v>
      </c>
      <c r="B180" t="s">
        <v>387</v>
      </c>
      <c r="C180" t="s">
        <v>365</v>
      </c>
      <c r="D180" t="s">
        <v>495</v>
      </c>
      <c r="E180">
        <f>VLOOKUP(A180,home!$A$2:$E$405,3,FALSE)</f>
        <v>1.3628691980000001</v>
      </c>
      <c r="F180">
        <f>VLOOKUP(B180,home!$B$2:$E$405,3,FALSE)</f>
        <v>1.04</v>
      </c>
      <c r="G180">
        <f>VLOOKUP(C180,away!$B$2:$E$405,4,FALSE)</f>
        <v>1.02</v>
      </c>
      <c r="H180">
        <f>VLOOKUP(A180,away!$A$2:$E$405,3,FALSE)</f>
        <v>1.1434599160000001</v>
      </c>
      <c r="I180">
        <f>VLOOKUP(C180,away!$B$2:$E$405,3,FALSE)</f>
        <v>0.62</v>
      </c>
      <c r="J180">
        <f>VLOOKUP(B180,home!$B$2:$E$405,4,FALSE)</f>
        <v>1.0900000000000001</v>
      </c>
      <c r="K180" s="3">
        <f t="shared" si="170"/>
        <v>1.4457316452384001</v>
      </c>
      <c r="L180" s="3">
        <f t="shared" si="171"/>
        <v>0.77275021123280019</v>
      </c>
      <c r="M180" s="5">
        <f t="shared" si="172"/>
        <v>0.10877411826300232</v>
      </c>
      <c r="N180" s="5">
        <f t="shared" si="173"/>
        <v>0.15725818495572663</v>
      </c>
      <c r="O180" s="5">
        <f t="shared" si="174"/>
        <v>8.4055222864396636E-2</v>
      </c>
      <c r="P180" s="5">
        <f t="shared" si="175"/>
        <v>0.12152129564262452</v>
      </c>
      <c r="Q180" s="5">
        <f t="shared" si="176"/>
        <v>0.11367656723162367</v>
      </c>
      <c r="R180" s="5">
        <f t="shared" si="177"/>
        <v>3.247684561184129E-2</v>
      </c>
      <c r="S180" s="5">
        <f t="shared" si="178"/>
        <v>3.3940576881892885E-2</v>
      </c>
      <c r="T180" s="5">
        <f t="shared" si="179"/>
        <v>8.7843591340456814E-2</v>
      </c>
      <c r="U180" s="5">
        <f t="shared" si="180"/>
        <v>4.6952803438560821E-2</v>
      </c>
      <c r="V180" s="5">
        <f t="shared" si="181"/>
        <v>4.2131170982882323E-3</v>
      </c>
      <c r="W180" s="5">
        <f t="shared" si="182"/>
        <v>5.4781936856276282E-2</v>
      </c>
      <c r="X180" s="5">
        <f t="shared" si="183"/>
        <v>4.2332753277429427E-2</v>
      </c>
      <c r="Y180" s="5">
        <f t="shared" si="184"/>
        <v>1.6356322018599798E-2</v>
      </c>
      <c r="Z180" s="5">
        <f t="shared" si="185"/>
        <v>8.3654964355751333E-3</v>
      </c>
      <c r="AA180" s="5">
        <f t="shared" si="186"/>
        <v>1.2094262925040008E-2</v>
      </c>
      <c r="AB180" s="5">
        <f t="shared" si="187"/>
        <v>8.7425293182819414E-3</v>
      </c>
      <c r="AC180" s="5">
        <f t="shared" si="188"/>
        <v>2.9417811921500037E-4</v>
      </c>
      <c r="AD180" s="5">
        <f t="shared" si="189"/>
        <v>1.9799994925142624E-2</v>
      </c>
      <c r="AE180" s="5">
        <f t="shared" si="190"/>
        <v>1.5300450260812335E-2</v>
      </c>
      <c r="AF180" s="5">
        <f t="shared" si="191"/>
        <v>5.9117130854998406E-3</v>
      </c>
      <c r="AG180" s="5">
        <f t="shared" si="192"/>
        <v>1.5227591785225705E-3</v>
      </c>
      <c r="AH180" s="5">
        <f t="shared" si="193"/>
        <v>1.6161097844144801E-3</v>
      </c>
      <c r="AI180" s="5">
        <f t="shared" si="194"/>
        <v>2.3364610575074222E-3</v>
      </c>
      <c r="AJ180" s="5">
        <f t="shared" si="195"/>
        <v>1.6889478443528293E-3</v>
      </c>
      <c r="AK180" s="5">
        <f t="shared" si="196"/>
        <v>8.1392178191268824E-4</v>
      </c>
      <c r="AL180" s="5">
        <f t="shared" si="197"/>
        <v>1.314610746290984E-5</v>
      </c>
      <c r="AM180" s="5">
        <f t="shared" si="198"/>
        <v>5.7250958477676811E-3</v>
      </c>
      <c r="AN180" s="5">
        <f t="shared" si="199"/>
        <v>4.4240690256905036E-3</v>
      </c>
      <c r="AO180" s="5">
        <f t="shared" si="200"/>
        <v>1.709350137055412E-3</v>
      </c>
      <c r="AP180" s="5">
        <f t="shared" si="201"/>
        <v>4.4030022649346192E-4</v>
      </c>
      <c r="AQ180" s="5">
        <f t="shared" si="202"/>
        <v>8.5060523257168106E-5</v>
      </c>
      <c r="AR180" s="5">
        <f t="shared" si="203"/>
        <v>2.4976983545633703E-4</v>
      </c>
      <c r="AS180" s="5">
        <f t="shared" si="204"/>
        <v>3.6110015514521465E-4</v>
      </c>
      <c r="AT180" s="5">
        <f t="shared" si="205"/>
        <v>2.610269606969664E-4</v>
      </c>
      <c r="AU180" s="5">
        <f t="shared" si="206"/>
        <v>1.2579164578000146E-4</v>
      </c>
      <c r="AV180" s="5">
        <f t="shared" si="207"/>
        <v>4.5465240752691904E-5</v>
      </c>
      <c r="AW180" s="5">
        <f t="shared" si="208"/>
        <v>4.0796367663883236E-7</v>
      </c>
      <c r="AX180" s="5">
        <f t="shared" si="209"/>
        <v>1.3794920398567828E-3</v>
      </c>
      <c r="AY180" s="5">
        <f t="shared" si="210"/>
        <v>1.0660027651932954E-3</v>
      </c>
      <c r="AZ180" s="5">
        <f t="shared" si="211"/>
        <v>4.1187693098893399E-4</v>
      </c>
      <c r="BA180" s="5">
        <f t="shared" si="212"/>
        <v>1.0609266180787208E-4</v>
      </c>
      <c r="BB180" s="5">
        <f t="shared" si="213"/>
        <v>2.0495781705570794E-5</v>
      </c>
      <c r="BC180" s="5">
        <f t="shared" si="214"/>
        <v>3.1676239284722399E-6</v>
      </c>
      <c r="BD180" s="5">
        <f t="shared" si="215"/>
        <v>3.2168282184744343E-5</v>
      </c>
      <c r="BE180" s="5">
        <f t="shared" si="216"/>
        <v>4.6506703527443555E-5</v>
      </c>
      <c r="BF180" s="5">
        <f t="shared" si="217"/>
        <v>3.3618106502672745E-5</v>
      </c>
      <c r="BG180" s="5">
        <f t="shared" si="218"/>
        <v>1.6200920141302938E-5</v>
      </c>
      <c r="BH180" s="5">
        <f t="shared" si="219"/>
        <v>5.8555457325654601E-6</v>
      </c>
      <c r="BI180" s="5">
        <f t="shared" si="220"/>
        <v>1.6931095531421103E-6</v>
      </c>
      <c r="BJ180" s="8">
        <f t="shared" si="221"/>
        <v>0.53015527669383533</v>
      </c>
      <c r="BK180" s="8">
        <f t="shared" si="222"/>
        <v>0.26982243487767921</v>
      </c>
      <c r="BL180" s="8">
        <f t="shared" si="223"/>
        <v>0.19195630113178117</v>
      </c>
      <c r="BM180" s="8">
        <f t="shared" si="224"/>
        <v>0.38147167976813895</v>
      </c>
      <c r="BN180" s="8">
        <f t="shared" si="225"/>
        <v>0.61776223456921509</v>
      </c>
    </row>
    <row r="181" spans="1:66" x14ac:dyDescent="0.25">
      <c r="A181" t="s">
        <v>340</v>
      </c>
      <c r="B181" t="s">
        <v>354</v>
      </c>
      <c r="C181" t="s">
        <v>352</v>
      </c>
      <c r="D181" t="s">
        <v>495</v>
      </c>
      <c r="E181">
        <f>VLOOKUP(A181,home!$A$2:$E$405,3,FALSE)</f>
        <v>1.3628691980000001</v>
      </c>
      <c r="F181">
        <f>VLOOKUP(B181,home!$B$2:$E$405,3,FALSE)</f>
        <v>1.77</v>
      </c>
      <c r="G181">
        <f>VLOOKUP(C181,away!$B$2:$E$405,4,FALSE)</f>
        <v>1.07</v>
      </c>
      <c r="H181">
        <f>VLOOKUP(A181,away!$A$2:$E$405,3,FALSE)</f>
        <v>1.1434599160000001</v>
      </c>
      <c r="I181">
        <f>VLOOKUP(C181,away!$B$2:$E$405,3,FALSE)</f>
        <v>0.87</v>
      </c>
      <c r="J181">
        <f>VLOOKUP(B181,home!$B$2:$E$405,4,FALSE)</f>
        <v>0.95</v>
      </c>
      <c r="K181" s="3">
        <f t="shared" si="170"/>
        <v>2.5811379740922002</v>
      </c>
      <c r="L181" s="3">
        <f t="shared" si="171"/>
        <v>0.94506962057400001</v>
      </c>
      <c r="M181" s="5">
        <f t="shared" si="172"/>
        <v>2.941626298953947E-2</v>
      </c>
      <c r="N181" s="5">
        <f t="shared" si="173"/>
        <v>7.5927433458183285E-2</v>
      </c>
      <c r="O181" s="5">
        <f t="shared" si="174"/>
        <v>2.7800416502229069E-2</v>
      </c>
      <c r="P181" s="5">
        <f t="shared" si="175"/>
        <v>7.175671072948292E-2</v>
      </c>
      <c r="Q181" s="5">
        <f t="shared" si="176"/>
        <v>9.7989590887137795E-2</v>
      </c>
      <c r="R181" s="5">
        <f t="shared" si="177"/>
        <v>1.3136664537780394E-2</v>
      </c>
      <c r="S181" s="5">
        <f t="shared" si="178"/>
        <v>4.376002431499966E-2</v>
      </c>
      <c r="T181" s="5">
        <f t="shared" si="179"/>
        <v>9.260698547990881E-2</v>
      </c>
      <c r="U181" s="5">
        <f t="shared" si="180"/>
        <v>3.3907543691375337E-2</v>
      </c>
      <c r="V181" s="5">
        <f t="shared" si="181"/>
        <v>1.1860693096510713E-2</v>
      </c>
      <c r="W181" s="5">
        <f t="shared" si="182"/>
        <v>8.4308218034850113E-2</v>
      </c>
      <c r="X181" s="5">
        <f t="shared" si="183"/>
        <v>7.9677135629465864E-2</v>
      </c>
      <c r="Y181" s="5">
        <f t="shared" si="184"/>
        <v>3.7650220168881213E-2</v>
      </c>
      <c r="Z181" s="5">
        <f t="shared" si="185"/>
        <v>4.138354190109347E-3</v>
      </c>
      <c r="AA181" s="5">
        <f t="shared" si="186"/>
        <v>1.068166315033481E-2</v>
      </c>
      <c r="AB181" s="5">
        <f t="shared" si="187"/>
        <v>1.3785423191895251E-2</v>
      </c>
      <c r="AC181" s="5">
        <f t="shared" si="188"/>
        <v>1.8082776266485285E-3</v>
      </c>
      <c r="AD181" s="5">
        <f t="shared" si="189"/>
        <v>5.4402785774449146E-2</v>
      </c>
      <c r="AE181" s="5">
        <f t="shared" si="190"/>
        <v>5.141442011002726E-2</v>
      </c>
      <c r="AF181" s="5">
        <f t="shared" si="191"/>
        <v>2.4295103252707843E-2</v>
      </c>
      <c r="AG181" s="5">
        <f t="shared" si="192"/>
        <v>7.6535213376142542E-3</v>
      </c>
      <c r="AH181" s="5">
        <f t="shared" si="193"/>
        <v>9.7775820606186572E-4</v>
      </c>
      <c r="AI181" s="5">
        <f t="shared" si="194"/>
        <v>2.5237288351465481E-3</v>
      </c>
      <c r="AJ181" s="5">
        <f t="shared" si="195"/>
        <v>3.2570461663541154E-3</v>
      </c>
      <c r="AK181" s="5">
        <f t="shared" si="196"/>
        <v>2.8022951811160096E-3</v>
      </c>
      <c r="AL181" s="5">
        <f t="shared" si="197"/>
        <v>1.764412490059068E-4</v>
      </c>
      <c r="AM181" s="5">
        <f t="shared" si="198"/>
        <v>2.8084219251766716E-2</v>
      </c>
      <c r="AN181" s="5">
        <f t="shared" si="199"/>
        <v>2.6541542432384199E-2</v>
      </c>
      <c r="AO181" s="5">
        <f t="shared" si="200"/>
        <v>1.2541802718011023E-2</v>
      </c>
      <c r="AP181" s="5">
        <f t="shared" si="201"/>
        <v>3.9509589120082147E-3</v>
      </c>
      <c r="AQ181" s="5">
        <f t="shared" si="202"/>
        <v>9.3348280996876656E-4</v>
      </c>
      <c r="AR181" s="5">
        <f t="shared" si="203"/>
        <v>1.8480991536320055E-4</v>
      </c>
      <c r="AS181" s="5">
        <f t="shared" si="204"/>
        <v>4.7701989053272246E-4</v>
      </c>
      <c r="AT181" s="5">
        <f t="shared" si="205"/>
        <v>6.1562707692565724E-4</v>
      </c>
      <c r="AU181" s="5">
        <f t="shared" si="206"/>
        <v>5.2967280871073132E-4</v>
      </c>
      <c r="AV181" s="5">
        <f t="shared" si="207"/>
        <v>3.4178965010183576E-4</v>
      </c>
      <c r="AW181" s="5">
        <f t="shared" si="208"/>
        <v>1.1955634947549394E-5</v>
      </c>
      <c r="AX181" s="5">
        <f t="shared" si="209"/>
        <v>1.2081540797244383E-2</v>
      </c>
      <c r="AY181" s="5">
        <f t="shared" si="210"/>
        <v>1.1417897177201052E-2</v>
      </c>
      <c r="AZ181" s="5">
        <f t="shared" si="211"/>
        <v>5.39535387650517E-3</v>
      </c>
      <c r="BA181" s="5">
        <f t="shared" si="212"/>
        <v>1.699661680310401E-3</v>
      </c>
      <c r="BB181" s="5">
        <f t="shared" si="213"/>
        <v>4.0157465482877939E-4</v>
      </c>
      <c r="BC181" s="5">
        <f t="shared" si="214"/>
        <v>7.5903201334233934E-5</v>
      </c>
      <c r="BD181" s="5">
        <f t="shared" si="215"/>
        <v>2.9109706098435484E-5</v>
      </c>
      <c r="BE181" s="5">
        <f t="shared" si="216"/>
        <v>7.5136167825335138E-5</v>
      </c>
      <c r="BF181" s="5">
        <f t="shared" si="217"/>
        <v>9.6968408000868561E-5</v>
      </c>
      <c r="BG181" s="5">
        <f t="shared" si="218"/>
        <v>8.3429613392769253E-5</v>
      </c>
      <c r="BH181" s="5">
        <f t="shared" si="219"/>
        <v>5.3835835822976994E-5</v>
      </c>
      <c r="BI181" s="5">
        <f t="shared" si="220"/>
        <v>2.7791544041935815E-5</v>
      </c>
      <c r="BJ181" s="8">
        <f t="shared" si="221"/>
        <v>0.70904935164478855</v>
      </c>
      <c r="BK181" s="8">
        <f t="shared" si="222"/>
        <v>0.17019630718338824</v>
      </c>
      <c r="BL181" s="8">
        <f t="shared" si="223"/>
        <v>0.11138773007910988</v>
      </c>
      <c r="BM181" s="8">
        <f t="shared" si="224"/>
        <v>0.66733872245078951</v>
      </c>
      <c r="BN181" s="8">
        <f t="shared" si="225"/>
        <v>0.3160270791043529</v>
      </c>
    </row>
    <row r="182" spans="1:66" x14ac:dyDescent="0.25">
      <c r="A182" t="s">
        <v>342</v>
      </c>
      <c r="B182" t="s">
        <v>420</v>
      </c>
      <c r="C182" t="s">
        <v>363</v>
      </c>
      <c r="D182" t="s">
        <v>495</v>
      </c>
      <c r="E182">
        <f>VLOOKUP(A182,home!$A$2:$E$405,3,FALSE)</f>
        <v>1.153846154</v>
      </c>
      <c r="F182">
        <f>VLOOKUP(B182,home!$B$2:$E$405,3,FALSE)</f>
        <v>1.07</v>
      </c>
      <c r="G182">
        <f>VLOOKUP(C182,away!$B$2:$E$405,4,FALSE)</f>
        <v>1.33</v>
      </c>
      <c r="H182">
        <f>VLOOKUP(A182,away!$A$2:$E$405,3,FALSE)</f>
        <v>0.85314685300000004</v>
      </c>
      <c r="I182">
        <f>VLOOKUP(C182,away!$B$2:$E$405,3,FALSE)</f>
        <v>0.67</v>
      </c>
      <c r="J182">
        <f>VLOOKUP(B182,home!$B$2:$E$405,4,FALSE)</f>
        <v>0.54</v>
      </c>
      <c r="K182" s="3">
        <f t="shared" si="170"/>
        <v>1.6420384617574002</v>
      </c>
      <c r="L182" s="3">
        <f t="shared" si="171"/>
        <v>0.30866853141540007</v>
      </c>
      <c r="M182" s="5">
        <f t="shared" si="172"/>
        <v>0.14217352033794683</v>
      </c>
      <c r="N182" s="5">
        <f t="shared" si="173"/>
        <v>0.23345438863835663</v>
      </c>
      <c r="O182" s="5">
        <f t="shared" si="174"/>
        <v>4.3884491728871565E-2</v>
      </c>
      <c r="P182" s="5">
        <f t="shared" si="175"/>
        <v>7.2060023293481601E-2</v>
      </c>
      <c r="Q182" s="5">
        <f t="shared" si="176"/>
        <v>0.19167054260512076</v>
      </c>
      <c r="R182" s="5">
        <f t="shared" si="177"/>
        <v>6.7728808069310283E-3</v>
      </c>
      <c r="S182" s="5">
        <f t="shared" si="178"/>
        <v>9.1308264448861105E-3</v>
      </c>
      <c r="T182" s="5">
        <f t="shared" si="179"/>
        <v>5.9162664901515498E-2</v>
      </c>
      <c r="U182" s="5">
        <f t="shared" si="180"/>
        <v>1.1121330781879244E-2</v>
      </c>
      <c r="V182" s="5">
        <f t="shared" si="181"/>
        <v>5.1421324585403387E-4</v>
      </c>
      <c r="W182" s="5">
        <f t="shared" si="182"/>
        <v>0.10491013431450626</v>
      </c>
      <c r="X182" s="5">
        <f t="shared" si="183"/>
        <v>3.2382457089451019E-2</v>
      </c>
      <c r="Y182" s="5">
        <f t="shared" si="184"/>
        <v>4.9977227367115273E-3</v>
      </c>
      <c r="Z182" s="5">
        <f t="shared" si="185"/>
        <v>6.9685839070898357E-4</v>
      </c>
      <c r="AA182" s="5">
        <f t="shared" si="186"/>
        <v>1.1442682799425166E-3</v>
      </c>
      <c r="AB182" s="5">
        <f t="shared" si="187"/>
        <v>9.3946626311729837E-4</v>
      </c>
      <c r="AC182" s="5">
        <f t="shared" si="188"/>
        <v>1.6289170086833201E-5</v>
      </c>
      <c r="AD182" s="5">
        <f t="shared" si="189"/>
        <v>4.3066618893138536E-2</v>
      </c>
      <c r="AE182" s="5">
        <f t="shared" si="190"/>
        <v>1.3293310006771796E-2</v>
      </c>
      <c r="AF182" s="5">
        <f t="shared" si="191"/>
        <v>2.051613238719946E-3</v>
      </c>
      <c r="AG182" s="5">
        <f t="shared" si="192"/>
        <v>2.110894818093595E-4</v>
      </c>
      <c r="AH182" s="5">
        <f t="shared" si="193"/>
        <v>5.3774564016160257E-5</v>
      </c>
      <c r="AI182" s="5">
        <f t="shared" si="194"/>
        <v>8.8299902378770627E-5</v>
      </c>
      <c r="AJ182" s="5">
        <f t="shared" si="195"/>
        <v>7.2495917937682574E-5</v>
      </c>
      <c r="AK182" s="5">
        <f t="shared" si="196"/>
        <v>3.9680361858027679E-5</v>
      </c>
      <c r="AL182" s="5">
        <f t="shared" si="197"/>
        <v>3.302437677842014E-7</v>
      </c>
      <c r="AM182" s="5">
        <f t="shared" si="198"/>
        <v>1.4143408928076272E-2</v>
      </c>
      <c r="AN182" s="5">
        <f t="shared" si="199"/>
        <v>4.3656252630367605E-3</v>
      </c>
      <c r="AO182" s="5">
        <f t="shared" si="200"/>
        <v>6.7376556932576329E-4</v>
      </c>
      <c r="AP182" s="5">
        <f t="shared" si="201"/>
        <v>6.9323409600681443E-5</v>
      </c>
      <c r="AQ182" s="5">
        <f t="shared" si="202"/>
        <v>5.3494887585376468E-6</v>
      </c>
      <c r="AR182" s="5">
        <f t="shared" si="203"/>
        <v>3.3197031404743208E-6</v>
      </c>
      <c r="AS182" s="5">
        <f t="shared" si="204"/>
        <v>5.4510802382756642E-6</v>
      </c>
      <c r="AT182" s="5">
        <f t="shared" si="205"/>
        <v>4.4754417046871682E-6</v>
      </c>
      <c r="AU182" s="5">
        <f t="shared" si="206"/>
        <v>2.4496158041498117E-6</v>
      </c>
      <c r="AV182" s="5">
        <f t="shared" si="207"/>
        <v>1.0055908417356937E-6</v>
      </c>
      <c r="AW182" s="5">
        <f t="shared" si="208"/>
        <v>4.6495166888887823E-9</v>
      </c>
      <c r="AX182" s="5">
        <f t="shared" si="209"/>
        <v>3.8706702400440412E-3</v>
      </c>
      <c r="AY182" s="5">
        <f t="shared" si="210"/>
        <v>1.1947540985876883E-3</v>
      </c>
      <c r="AZ182" s="5">
        <f t="shared" si="211"/>
        <v>1.8439149650679591E-4</v>
      </c>
      <c r="BA182" s="5">
        <f t="shared" si="212"/>
        <v>1.8971950810746863E-5</v>
      </c>
      <c r="BB182" s="5">
        <f t="shared" si="213"/>
        <v>1.4640110487096107E-6</v>
      </c>
      <c r="BC182" s="5">
        <f t="shared" si="214"/>
        <v>9.0378828076223042E-8</v>
      </c>
      <c r="BD182" s="5">
        <f t="shared" si="215"/>
        <v>1.7078131551755E-7</v>
      </c>
      <c r="BE182" s="5">
        <f t="shared" si="216"/>
        <v>2.8042948862934302E-7</v>
      </c>
      <c r="BF182" s="5">
        <f t="shared" si="217"/>
        <v>2.3023800307017042E-7</v>
      </c>
      <c r="BG182" s="5">
        <f t="shared" si="218"/>
        <v>1.2601988546647943E-7</v>
      </c>
      <c r="BH182" s="5">
        <f t="shared" si="219"/>
        <v>5.1732374720555427E-8</v>
      </c>
      <c r="BI182" s="5">
        <f t="shared" si="220"/>
        <v>1.698930980183964E-8</v>
      </c>
      <c r="BJ182" s="8">
        <f t="shared" si="221"/>
        <v>0.70972835674072554</v>
      </c>
      <c r="BK182" s="8">
        <f t="shared" si="222"/>
        <v>0.22508995683461089</v>
      </c>
      <c r="BL182" s="8">
        <f t="shared" si="223"/>
        <v>6.4134266229038825E-2</v>
      </c>
      <c r="BM182" s="8">
        <f t="shared" si="224"/>
        <v>0.30843884133530475</v>
      </c>
      <c r="BN182" s="8">
        <f t="shared" si="225"/>
        <v>0.69001584741070843</v>
      </c>
    </row>
    <row r="183" spans="1:66" x14ac:dyDescent="0.25">
      <c r="A183" t="s">
        <v>342</v>
      </c>
      <c r="B183" t="s">
        <v>380</v>
      </c>
      <c r="C183" t="s">
        <v>430</v>
      </c>
      <c r="D183" t="s">
        <v>495</v>
      </c>
      <c r="E183">
        <f>VLOOKUP(A183,home!$A$2:$E$405,3,FALSE)</f>
        <v>1.153846154</v>
      </c>
      <c r="F183">
        <f>VLOOKUP(B183,home!$B$2:$E$405,3,FALSE)</f>
        <v>1.47</v>
      </c>
      <c r="G183">
        <f>VLOOKUP(C183,away!$B$2:$E$405,4,FALSE)</f>
        <v>0.99</v>
      </c>
      <c r="H183">
        <f>VLOOKUP(A183,away!$A$2:$E$405,3,FALSE)</f>
        <v>0.85314685300000004</v>
      </c>
      <c r="I183">
        <f>VLOOKUP(C183,away!$B$2:$E$405,3,FALSE)</f>
        <v>0.74</v>
      </c>
      <c r="J183">
        <f>VLOOKUP(B183,home!$B$2:$E$405,4,FALSE)</f>
        <v>0.63</v>
      </c>
      <c r="K183" s="3">
        <f t="shared" si="170"/>
        <v>1.6791923079161999</v>
      </c>
      <c r="L183" s="3">
        <f t="shared" si="171"/>
        <v>0.3977370628686</v>
      </c>
      <c r="M183" s="5">
        <f t="shared" si="172"/>
        <v>0.12531441613004821</v>
      </c>
      <c r="N183" s="5">
        <f t="shared" si="173"/>
        <v>0.21042700363658667</v>
      </c>
      <c r="O183" s="5">
        <f t="shared" si="174"/>
        <v>4.9842187806658882E-2</v>
      </c>
      <c r="P183" s="5">
        <f t="shared" si="175"/>
        <v>8.3694618374656193E-2</v>
      </c>
      <c r="Q183" s="5">
        <f t="shared" si="176"/>
        <v>0.17667370294220533</v>
      </c>
      <c r="R183" s="5">
        <f t="shared" si="177"/>
        <v>9.9120426925828238E-3</v>
      </c>
      <c r="S183" s="5">
        <f t="shared" si="178"/>
        <v>1.3974428005174486E-2</v>
      </c>
      <c r="T183" s="5">
        <f t="shared" si="179"/>
        <v>7.0269679694352286E-2</v>
      </c>
      <c r="U183" s="5">
        <f t="shared" si="180"/>
        <v>1.6644225845122054E-2</v>
      </c>
      <c r="V183" s="5">
        <f t="shared" si="181"/>
        <v>1.037022142664311E-3</v>
      </c>
      <c r="W183" s="5">
        <f t="shared" si="182"/>
        <v>9.8889707663874282E-2</v>
      </c>
      <c r="X183" s="5">
        <f t="shared" si="183"/>
        <v>3.933210187416384E-2</v>
      </c>
      <c r="Y183" s="5">
        <f t="shared" si="184"/>
        <v>7.8219173379392402E-3</v>
      </c>
      <c r="Z183" s="5">
        <f t="shared" si="185"/>
        <v>1.3141289158586878E-3</v>
      </c>
      <c r="AA183" s="5">
        <f t="shared" si="186"/>
        <v>2.2066751671201632E-3</v>
      </c>
      <c r="AB183" s="5">
        <f t="shared" si="187"/>
        <v>1.8527159833489372E-3</v>
      </c>
      <c r="AC183" s="5">
        <f t="shared" si="188"/>
        <v>4.3287703420673293E-5</v>
      </c>
      <c r="AD183" s="5">
        <f t="shared" si="189"/>
        <v>4.1513709110314871E-2</v>
      </c>
      <c r="AE183" s="5">
        <f t="shared" si="190"/>
        <v>1.6511540730318078E-2</v>
      </c>
      <c r="AF183" s="5">
        <f t="shared" si="191"/>
        <v>3.2836258567559844E-3</v>
      </c>
      <c r="AG183" s="5">
        <f t="shared" si="192"/>
        <v>4.3533990127517203E-4</v>
      </c>
      <c r="AH183" s="5">
        <f t="shared" si="193"/>
        <v>1.3066944380608298E-4</v>
      </c>
      <c r="AI183" s="5">
        <f t="shared" si="194"/>
        <v>2.1941912491886263E-4</v>
      </c>
      <c r="AJ183" s="5">
        <f t="shared" si="195"/>
        <v>1.8422345338672903E-4</v>
      </c>
      <c r="AK183" s="5">
        <f t="shared" si="196"/>
        <v>1.031155352882513E-4</v>
      </c>
      <c r="AL183" s="5">
        <f t="shared" si="197"/>
        <v>1.1564344885424016E-6</v>
      </c>
      <c r="AM183" s="5">
        <f t="shared" si="198"/>
        <v>1.3941900202222267E-2</v>
      </c>
      <c r="AN183" s="5">
        <f t="shared" si="199"/>
        <v>5.5452104372390246E-3</v>
      </c>
      <c r="AO183" s="5">
        <f t="shared" si="200"/>
        <v>1.1027678561478771E-3</v>
      </c>
      <c r="AP183" s="5">
        <f t="shared" si="201"/>
        <v>1.4620388271005321E-4</v>
      </c>
      <c r="AQ183" s="5">
        <f t="shared" si="202"/>
        <v>1.4537675722270461E-5</v>
      </c>
      <c r="AR183" s="5">
        <f t="shared" si="203"/>
        <v>1.039441615722101E-5</v>
      </c>
      <c r="AS183" s="5">
        <f t="shared" si="204"/>
        <v>1.745422365648538E-5</v>
      </c>
      <c r="AT183" s="5">
        <f t="shared" si="205"/>
        <v>1.4654499052309615E-5</v>
      </c>
      <c r="AU183" s="5">
        <f t="shared" si="206"/>
        <v>8.2025740283345131E-6</v>
      </c>
      <c r="AV183" s="5">
        <f t="shared" si="207"/>
        <v>3.4434248033731301E-6</v>
      </c>
      <c r="AW183" s="5">
        <f t="shared" si="208"/>
        <v>2.1454333778725807E-8</v>
      </c>
      <c r="AX183" s="5">
        <f t="shared" si="209"/>
        <v>3.9018552628844899E-3</v>
      </c>
      <c r="AY183" s="5">
        <f t="shared" si="210"/>
        <v>1.5519124519980661E-3</v>
      </c>
      <c r="AZ183" s="5">
        <f t="shared" si="211"/>
        <v>3.0862655024345892E-4</v>
      </c>
      <c r="BA183" s="5">
        <f t="shared" si="212"/>
        <v>4.0917405872367272E-5</v>
      </c>
      <c r="BB183" s="5">
        <f t="shared" si="213"/>
        <v>4.0685922079694399E-6</v>
      </c>
      <c r="BC183" s="5">
        <f t="shared" si="214"/>
        <v>3.2364598296156758E-7</v>
      </c>
      <c r="BD183" s="5">
        <f t="shared" si="215"/>
        <v>6.8904075876783392E-7</v>
      </c>
      <c r="BE183" s="5">
        <f t="shared" si="216"/>
        <v>1.1570319419636885E-6</v>
      </c>
      <c r="BF183" s="5">
        <f t="shared" si="217"/>
        <v>9.7143956847938453E-7</v>
      </c>
      <c r="BG183" s="5">
        <f t="shared" si="218"/>
        <v>5.4374461699867158E-7</v>
      </c>
      <c r="BH183" s="5">
        <f t="shared" si="219"/>
        <v>2.2826294458375252E-7</v>
      </c>
      <c r="BI183" s="5">
        <f t="shared" si="220"/>
        <v>7.6659476145467749E-8</v>
      </c>
      <c r="BJ183" s="8">
        <f t="shared" si="221"/>
        <v>0.69171665271101646</v>
      </c>
      <c r="BK183" s="8">
        <f t="shared" si="222"/>
        <v>0.22561684124245049</v>
      </c>
      <c r="BL183" s="8">
        <f t="shared" si="223"/>
        <v>8.1153090369237471E-2</v>
      </c>
      <c r="BM183" s="8">
        <f t="shared" si="224"/>
        <v>0.34238485065816082</v>
      </c>
      <c r="BN183" s="8">
        <f t="shared" si="225"/>
        <v>0.65586397158273813</v>
      </c>
    </row>
    <row r="184" spans="1:66" x14ac:dyDescent="0.25">
      <c r="A184" t="s">
        <v>342</v>
      </c>
      <c r="B184" t="s">
        <v>402</v>
      </c>
      <c r="C184" t="s">
        <v>392</v>
      </c>
      <c r="D184" t="s">
        <v>495</v>
      </c>
      <c r="E184">
        <f>VLOOKUP(A184,home!$A$2:$E$405,3,FALSE)</f>
        <v>1.153846154</v>
      </c>
      <c r="F184">
        <f>VLOOKUP(B184,home!$B$2:$E$405,3,FALSE)</f>
        <v>0.87</v>
      </c>
      <c r="G184">
        <f>VLOOKUP(C184,away!$B$2:$E$405,4,FALSE)</f>
        <v>1.27</v>
      </c>
      <c r="H184">
        <f>VLOOKUP(A184,away!$A$2:$E$405,3,FALSE)</f>
        <v>0.85314685300000004</v>
      </c>
      <c r="I184">
        <f>VLOOKUP(C184,away!$B$2:$E$405,3,FALSE)</f>
        <v>0.53</v>
      </c>
      <c r="J184">
        <f>VLOOKUP(B184,home!$B$2:$E$405,4,FALSE)</f>
        <v>0.99</v>
      </c>
      <c r="K184" s="3">
        <f t="shared" si="170"/>
        <v>1.2748846155546001</v>
      </c>
      <c r="L184" s="3">
        <f t="shared" si="171"/>
        <v>0.44764615376910005</v>
      </c>
      <c r="M184" s="5">
        <f t="shared" si="172"/>
        <v>0.17861354575484117</v>
      </c>
      <c r="N184" s="5">
        <f t="shared" si="173"/>
        <v>0.22771166161250467</v>
      </c>
      <c r="O184" s="5">
        <f t="shared" si="174"/>
        <v>7.9955666768215833E-2</v>
      </c>
      <c r="P184" s="5">
        <f t="shared" si="175"/>
        <v>0.10193424948920855</v>
      </c>
      <c r="Q184" s="5">
        <f t="shared" si="176"/>
        <v>0.14515304708607862</v>
      </c>
      <c r="R184" s="5">
        <f t="shared" si="177"/>
        <v>1.7895923350417831E-2</v>
      </c>
      <c r="S184" s="5">
        <f t="shared" si="178"/>
        <v>1.4543397555622657E-2</v>
      </c>
      <c r="T184" s="5">
        <f t="shared" si="179"/>
        <v>6.4977203235948175E-2</v>
      </c>
      <c r="U184" s="5">
        <f t="shared" si="180"/>
        <v>2.2815237360592024E-2</v>
      </c>
      <c r="V184" s="5">
        <f t="shared" si="181"/>
        <v>9.2220846507873756E-4</v>
      </c>
      <c r="W184" s="5">
        <f t="shared" si="182"/>
        <v>6.1684462210304707E-2</v>
      </c>
      <c r="X184" s="5">
        <f t="shared" si="183"/>
        <v>2.7612812255758307E-2</v>
      </c>
      <c r="Y184" s="5">
        <f t="shared" si="184"/>
        <v>6.1803846005192347E-3</v>
      </c>
      <c r="Z184" s="5">
        <f t="shared" si="185"/>
        <v>2.6703470853203905E-3</v>
      </c>
      <c r="AA184" s="5">
        <f t="shared" si="186"/>
        <v>3.4043844172660328E-3</v>
      </c>
      <c r="AB184" s="5">
        <f t="shared" si="187"/>
        <v>2.1700986595031388E-3</v>
      </c>
      <c r="AC184" s="5">
        <f t="shared" si="188"/>
        <v>3.289386149407152E-5</v>
      </c>
      <c r="AD184" s="5">
        <f t="shared" si="189"/>
        <v>1.9660142972669131E-2</v>
      </c>
      <c r="AE184" s="5">
        <f t="shared" si="190"/>
        <v>8.8007873842659394E-3</v>
      </c>
      <c r="AF184" s="5">
        <f t="shared" si="191"/>
        <v>1.9698193113531328E-3</v>
      </c>
      <c r="AG184" s="5">
        <f t="shared" si="192"/>
        <v>2.9392734611577588E-4</v>
      </c>
      <c r="AH184" s="5">
        <f t="shared" si="193"/>
        <v>2.9884265049304984E-4</v>
      </c>
      <c r="AI184" s="5">
        <f t="shared" si="194"/>
        <v>3.8098989758514958E-4</v>
      </c>
      <c r="AJ184" s="5">
        <f t="shared" si="195"/>
        <v>2.4285907955651494E-4</v>
      </c>
      <c r="AK184" s="5">
        <f t="shared" si="196"/>
        <v>1.0320576809145055E-4</v>
      </c>
      <c r="AL184" s="5">
        <f t="shared" si="197"/>
        <v>7.5089737903806778E-7</v>
      </c>
      <c r="AM184" s="5">
        <f t="shared" si="198"/>
        <v>5.0128827630919505E-3</v>
      </c>
      <c r="AN184" s="5">
        <f t="shared" si="199"/>
        <v>2.243997688193531E-3</v>
      </c>
      <c r="AO184" s="5">
        <f t="shared" si="200"/>
        <v>5.0225846709329297E-4</v>
      </c>
      <c r="AP184" s="5">
        <f t="shared" si="201"/>
        <v>7.4944690330758939E-5</v>
      </c>
      <c r="AQ184" s="5">
        <f t="shared" si="202"/>
        <v>8.3871755929951234E-6</v>
      </c>
      <c r="AR184" s="5">
        <f t="shared" si="203"/>
        <v>2.6755152615075448E-5</v>
      </c>
      <c r="AS184" s="5">
        <f t="shared" si="204"/>
        <v>3.4109732455775111E-5</v>
      </c>
      <c r="AT184" s="5">
        <f t="shared" si="205"/>
        <v>2.1742986574275562E-5</v>
      </c>
      <c r="AU184" s="5">
        <f t="shared" si="206"/>
        <v>9.2399330265847115E-6</v>
      </c>
      <c r="AV184" s="5">
        <f t="shared" si="207"/>
        <v>2.9449621160869242E-6</v>
      </c>
      <c r="AW184" s="5">
        <f t="shared" si="208"/>
        <v>1.190375076913545E-8</v>
      </c>
      <c r="AX184" s="5">
        <f t="shared" si="209"/>
        <v>1.0651411857074608E-3</v>
      </c>
      <c r="AY184" s="5">
        <f t="shared" si="210"/>
        <v>4.7680635500300369E-4</v>
      </c>
      <c r="AZ184" s="5">
        <f t="shared" si="211"/>
        <v>1.0672026545487932E-4</v>
      </c>
      <c r="BA184" s="5">
        <f t="shared" si="212"/>
        <v>1.5924305453364701E-5</v>
      </c>
      <c r="BB184" s="5">
        <f t="shared" si="213"/>
        <v>1.782113521910753E-6</v>
      </c>
      <c r="BC184" s="5">
        <f t="shared" si="214"/>
        <v>1.5955125273265071E-7</v>
      </c>
      <c r="BD184" s="5">
        <f t="shared" si="215"/>
        <v>1.9961401936073004E-6</v>
      </c>
      <c r="BE184" s="5">
        <f t="shared" si="216"/>
        <v>2.5448484233201282E-6</v>
      </c>
      <c r="BF184" s="5">
        <f t="shared" si="217"/>
        <v>1.622194051904606E-6</v>
      </c>
      <c r="BG184" s="5">
        <f t="shared" si="218"/>
        <v>6.8937008007245426E-7</v>
      </c>
      <c r="BH184" s="5">
        <f t="shared" si="219"/>
        <v>2.1971682737700355E-7</v>
      </c>
      <c r="BI184" s="5">
        <f t="shared" si="220"/>
        <v>5.6022720600281511E-8</v>
      </c>
      <c r="BJ184" s="8">
        <f t="shared" si="221"/>
        <v>0.5735532525762137</v>
      </c>
      <c r="BK184" s="8">
        <f t="shared" si="222"/>
        <v>0.29652385237862727</v>
      </c>
      <c r="BL184" s="8">
        <f t="shared" si="223"/>
        <v>0.12736912901080569</v>
      </c>
      <c r="BM184" s="8">
        <f t="shared" si="224"/>
        <v>0.24837569253844791</v>
      </c>
      <c r="BN184" s="8">
        <f t="shared" si="225"/>
        <v>0.7512640940612666</v>
      </c>
    </row>
    <row r="185" spans="1:66" x14ac:dyDescent="0.25">
      <c r="A185" t="s">
        <v>342</v>
      </c>
      <c r="B185" t="s">
        <v>426</v>
      </c>
      <c r="C185" t="s">
        <v>384</v>
      </c>
      <c r="D185" t="s">
        <v>495</v>
      </c>
      <c r="E185">
        <f>VLOOKUP(A185,home!$A$2:$E$405,3,FALSE)</f>
        <v>1.153846154</v>
      </c>
      <c r="F185">
        <f>VLOOKUP(B185,home!$B$2:$E$405,3,FALSE)</f>
        <v>0.93</v>
      </c>
      <c r="G185">
        <f>VLOOKUP(C185,away!$B$2:$E$405,4,FALSE)</f>
        <v>1.2</v>
      </c>
      <c r="H185">
        <f>VLOOKUP(A185,away!$A$2:$E$405,3,FALSE)</f>
        <v>0.85314685300000004</v>
      </c>
      <c r="I185">
        <f>VLOOKUP(C185,away!$B$2:$E$405,3,FALSE)</f>
        <v>1.2</v>
      </c>
      <c r="J185">
        <f>VLOOKUP(B185,home!$B$2:$E$405,4,FALSE)</f>
        <v>0.63</v>
      </c>
      <c r="K185" s="3">
        <f t="shared" si="170"/>
        <v>1.2876923078640001</v>
      </c>
      <c r="L185" s="3">
        <f t="shared" si="171"/>
        <v>0.64497902086800007</v>
      </c>
      <c r="M185" s="5">
        <f t="shared" si="172"/>
        <v>0.14476097735834254</v>
      </c>
      <c r="N185" s="5">
        <f t="shared" si="173"/>
        <v>0.18640759702321238</v>
      </c>
      <c r="O185" s="5">
        <f t="shared" si="174"/>
        <v>9.3367793436478497E-2</v>
      </c>
      <c r="P185" s="5">
        <f t="shared" si="175"/>
        <v>0.12022898941038825</v>
      </c>
      <c r="Q185" s="5">
        <f t="shared" si="176"/>
        <v>0.12001781440710144</v>
      </c>
      <c r="R185" s="5">
        <f t="shared" si="177"/>
        <v>3.0110133995632785E-2</v>
      </c>
      <c r="S185" s="5">
        <f t="shared" si="178"/>
        <v>2.4963581619895384E-2</v>
      </c>
      <c r="T185" s="5">
        <f t="shared" si="179"/>
        <v>7.7408972423009634E-2</v>
      </c>
      <c r="U185" s="5">
        <f t="shared" si="180"/>
        <v>3.8772587934930672E-2</v>
      </c>
      <c r="V185" s="5">
        <f t="shared" si="181"/>
        <v>2.3036795972947621E-3</v>
      </c>
      <c r="W185" s="5">
        <f t="shared" si="182"/>
        <v>5.1515338806224553E-2</v>
      </c>
      <c r="X185" s="5">
        <f t="shared" si="183"/>
        <v>3.3226312782921999E-2</v>
      </c>
      <c r="Y185" s="5">
        <f t="shared" si="184"/>
        <v>1.0715137342891472E-2</v>
      </c>
      <c r="Z185" s="5">
        <f t="shared" si="185"/>
        <v>6.4734682475691731E-3</v>
      </c>
      <c r="AA185" s="5">
        <f t="shared" si="186"/>
        <v>8.3358352675966738E-3</v>
      </c>
      <c r="AB185" s="5">
        <f t="shared" si="187"/>
        <v>5.3669954768528431E-3</v>
      </c>
      <c r="AC185" s="5">
        <f t="shared" si="188"/>
        <v>1.1958033984810867E-4</v>
      </c>
      <c r="AD185" s="5">
        <f t="shared" si="189"/>
        <v>1.6583976379445801E-2</v>
      </c>
      <c r="AE185" s="5">
        <f t="shared" si="190"/>
        <v>1.0696316847312993E-2</v>
      </c>
      <c r="AF185" s="5">
        <f t="shared" si="191"/>
        <v>3.4494499835369132E-3</v>
      </c>
      <c r="AG185" s="5">
        <f t="shared" si="192"/>
        <v>7.4160762430492593E-4</v>
      </c>
      <c r="AH185" s="5">
        <f t="shared" si="193"/>
        <v>1.0438128029843132E-3</v>
      </c>
      <c r="AI185" s="5">
        <f t="shared" si="194"/>
        <v>1.3441097172528613E-3</v>
      </c>
      <c r="AJ185" s="5">
        <f t="shared" si="195"/>
        <v>8.653998719158829E-4</v>
      </c>
      <c r="AK185" s="5">
        <f t="shared" si="196"/>
        <v>3.7145625276419108E-4</v>
      </c>
      <c r="AL185" s="5">
        <f t="shared" si="197"/>
        <v>3.97262402496769E-6</v>
      </c>
      <c r="AM185" s="5">
        <f t="shared" si="198"/>
        <v>4.2710117635221239E-3</v>
      </c>
      <c r="AN185" s="5">
        <f t="shared" si="199"/>
        <v>2.7547129853522099E-3</v>
      </c>
      <c r="AO185" s="5">
        <f t="shared" si="200"/>
        <v>8.8836604203241674E-4</v>
      </c>
      <c r="AP185" s="5">
        <f t="shared" si="201"/>
        <v>1.9099248665414961E-4</v>
      </c>
      <c r="AQ185" s="5">
        <f t="shared" si="202"/>
        <v>3.079653675883449E-5</v>
      </c>
      <c r="AR185" s="5">
        <f t="shared" si="203"/>
        <v>1.3464747192766104E-4</v>
      </c>
      <c r="AS185" s="5">
        <f t="shared" si="204"/>
        <v>1.7338451387458303E-4</v>
      </c>
      <c r="AT185" s="5">
        <f t="shared" si="205"/>
        <v>1.116329524095198E-4</v>
      </c>
      <c r="AU185" s="5">
        <f t="shared" si="206"/>
        <v>4.7916298040628872E-5</v>
      </c>
      <c r="AV185" s="5">
        <f t="shared" si="207"/>
        <v>1.5425362102059168E-5</v>
      </c>
      <c r="AW185" s="5">
        <f t="shared" si="208"/>
        <v>9.1650038978655709E-8</v>
      </c>
      <c r="AX185" s="5">
        <f t="shared" si="209"/>
        <v>9.1662483244734933E-4</v>
      </c>
      <c r="AY185" s="5">
        <f t="shared" si="210"/>
        <v>5.9120378693518607E-4</v>
      </c>
      <c r="AZ185" s="5">
        <f t="shared" si="211"/>
        <v>1.90657019815455E-4</v>
      </c>
      <c r="BA185" s="5">
        <f t="shared" si="212"/>
        <v>4.098992598739435E-5</v>
      </c>
      <c r="BB185" s="5">
        <f t="shared" si="213"/>
        <v>6.609410582200349E-6</v>
      </c>
      <c r="BC185" s="5">
        <f t="shared" si="214"/>
        <v>8.5258623316443613E-7</v>
      </c>
      <c r="BD185" s="5">
        <f t="shared" si="215"/>
        <v>1.4474132434375719E-5</v>
      </c>
      <c r="BE185" s="5">
        <f t="shared" si="216"/>
        <v>1.863822899875045E-5</v>
      </c>
      <c r="BF185" s="5">
        <f t="shared" si="217"/>
        <v>1.200015205694935E-5</v>
      </c>
      <c r="BG185" s="5">
        <f t="shared" si="218"/>
        <v>5.150834498977345E-6</v>
      </c>
      <c r="BH185" s="5">
        <f t="shared" si="219"/>
        <v>1.6581724908534124E-6</v>
      </c>
      <c r="BI185" s="5">
        <f t="shared" si="220"/>
        <v>4.270431923167255E-7</v>
      </c>
      <c r="BJ185" s="8">
        <f t="shared" si="221"/>
        <v>0.52064534099628279</v>
      </c>
      <c r="BK185" s="8">
        <f t="shared" si="222"/>
        <v>0.29297198473672914</v>
      </c>
      <c r="BL185" s="8">
        <f t="shared" si="223"/>
        <v>0.18011347991843538</v>
      </c>
      <c r="BM185" s="8">
        <f t="shared" si="224"/>
        <v>0.30471985613096431</v>
      </c>
      <c r="BN185" s="8">
        <f t="shared" si="225"/>
        <v>0.69489330563115592</v>
      </c>
    </row>
    <row r="186" spans="1:66" x14ac:dyDescent="0.25">
      <c r="A186" t="s">
        <v>40</v>
      </c>
      <c r="B186" t="s">
        <v>335</v>
      </c>
      <c r="C186" t="s">
        <v>333</v>
      </c>
      <c r="D186" t="s">
        <v>495</v>
      </c>
      <c r="E186">
        <f>VLOOKUP(A186,home!$A$2:$E$405,3,FALSE)</f>
        <v>1.4692307689999999</v>
      </c>
      <c r="F186">
        <f>VLOOKUP(B186,home!$B$2:$E$405,3,FALSE)</f>
        <v>0.57999999999999996</v>
      </c>
      <c r="G186">
        <f>VLOOKUP(C186,away!$B$2:$E$405,4,FALSE)</f>
        <v>1.25</v>
      </c>
      <c r="H186">
        <f>VLOOKUP(A186,away!$A$2:$E$405,3,FALSE)</f>
        <v>1.180769231</v>
      </c>
      <c r="I186">
        <f>VLOOKUP(C186,away!$B$2:$E$405,3,FALSE)</f>
        <v>0.62</v>
      </c>
      <c r="J186">
        <f>VLOOKUP(B186,home!$B$2:$E$405,4,FALSE)</f>
        <v>1.24</v>
      </c>
      <c r="K186" s="3">
        <f t="shared" si="170"/>
        <v>1.0651923075249998</v>
      </c>
      <c r="L186" s="3">
        <f t="shared" si="171"/>
        <v>0.90777538479279996</v>
      </c>
      <c r="M186" s="5">
        <f t="shared" si="172"/>
        <v>0.1390436046792001</v>
      </c>
      <c r="N186" s="5">
        <f t="shared" si="173"/>
        <v>0.14810817811483104</v>
      </c>
      <c r="O186" s="5">
        <f t="shared" si="174"/>
        <v>0.12622036174063883</v>
      </c>
      <c r="P186" s="5">
        <f t="shared" si="175"/>
        <v>0.1344489583791513</v>
      </c>
      <c r="Q186" s="5">
        <f t="shared" si="176"/>
        <v>7.8881846004730263E-2</v>
      </c>
      <c r="R186" s="5">
        <f t="shared" si="177"/>
        <v>5.7289868723897394E-2</v>
      </c>
      <c r="S186" s="5">
        <f t="shared" si="178"/>
        <v>3.2501535131631371E-2</v>
      </c>
      <c r="T186" s="5">
        <f t="shared" si="179"/>
        <v>7.1606998110110398E-2</v>
      </c>
      <c r="U186" s="5">
        <f t="shared" si="180"/>
        <v>6.1024727463812593E-2</v>
      </c>
      <c r="V186" s="5">
        <f t="shared" si="181"/>
        <v>3.4919481667904603E-3</v>
      </c>
      <c r="W186" s="5">
        <f t="shared" si="182"/>
        <v>2.800811185587011E-2</v>
      </c>
      <c r="X186" s="5">
        <f t="shared" si="183"/>
        <v>2.5425074517282268E-2</v>
      </c>
      <c r="Y186" s="5">
        <f t="shared" si="184"/>
        <v>1.1540128401655759E-2</v>
      </c>
      <c r="Z186" s="5">
        <f t="shared" si="185"/>
        <v>1.7335444208521657E-2</v>
      </c>
      <c r="AA186" s="5">
        <f t="shared" si="186"/>
        <v>1.8465581818446083E-2</v>
      </c>
      <c r="AB186" s="5">
        <f t="shared" si="187"/>
        <v>9.8346978534911301E-3</v>
      </c>
      <c r="AC186" s="5">
        <f t="shared" si="188"/>
        <v>2.1103487410575417E-4</v>
      </c>
      <c r="AD186" s="5">
        <f t="shared" si="189"/>
        <v>7.4585063242931455E-3</v>
      </c>
      <c r="AE186" s="5">
        <f t="shared" si="190"/>
        <v>6.7706484485147416E-3</v>
      </c>
      <c r="AF186" s="5">
        <f t="shared" si="191"/>
        <v>3.073114000323621E-3</v>
      </c>
      <c r="AG186" s="5">
        <f t="shared" si="192"/>
        <v>9.2989908138530559E-4</v>
      </c>
      <c r="AH186" s="5">
        <f t="shared" si="193"/>
        <v>3.9341723842362146E-3</v>
      </c>
      <c r="AI186" s="5">
        <f t="shared" si="194"/>
        <v>4.1906501601657042E-3</v>
      </c>
      <c r="AJ186" s="5">
        <f t="shared" si="195"/>
        <v>2.2319241570684573E-3</v>
      </c>
      <c r="AK186" s="5">
        <f t="shared" si="196"/>
        <v>7.9247614769618023E-4</v>
      </c>
      <c r="AL186" s="5">
        <f t="shared" si="197"/>
        <v>8.1624520798800762E-6</v>
      </c>
      <c r="AM186" s="5">
        <f t="shared" si="198"/>
        <v>1.5889487124527246E-3</v>
      </c>
      <c r="AN186" s="5">
        <f t="shared" si="199"/>
        <v>1.4424085288627961E-3</v>
      </c>
      <c r="AO186" s="5">
        <f t="shared" si="200"/>
        <v>6.5469147865842041E-4</v>
      </c>
      <c r="AP186" s="5">
        <f t="shared" si="201"/>
        <v>1.9810426965323832E-4</v>
      </c>
      <c r="AQ186" s="5">
        <f t="shared" si="202"/>
        <v>4.495854490339124E-5</v>
      </c>
      <c r="AR186" s="5">
        <f t="shared" si="203"/>
        <v>7.1426896998824771E-4</v>
      </c>
      <c r="AS186" s="5">
        <f t="shared" si="204"/>
        <v>7.6083381233528653E-4</v>
      </c>
      <c r="AT186" s="5">
        <f t="shared" si="205"/>
        <v>4.0521716210223315E-4</v>
      </c>
      <c r="AU186" s="5">
        <f t="shared" si="206"/>
        <v>1.4387806798280323E-4</v>
      </c>
      <c r="AV186" s="5">
        <f t="shared" si="207"/>
        <v>3.8314452809210239E-5</v>
      </c>
      <c r="AW186" s="5">
        <f t="shared" si="208"/>
        <v>2.1924241010013412E-7</v>
      </c>
      <c r="AX186" s="5">
        <f t="shared" si="209"/>
        <v>2.8208932425939908E-4</v>
      </c>
      <c r="AY186" s="5">
        <f t="shared" si="210"/>
        <v>2.560737448755169E-4</v>
      </c>
      <c r="AZ186" s="5">
        <f t="shared" si="211"/>
        <v>1.1622872114485279E-4</v>
      </c>
      <c r="BA186" s="5">
        <f t="shared" si="212"/>
        <v>3.5169857353747941E-5</v>
      </c>
      <c r="BB186" s="5">
        <f t="shared" si="213"/>
        <v>7.981582698101603E-6</v>
      </c>
      <c r="BC186" s="5">
        <f t="shared" si="214"/>
        <v>1.4490968610049481E-6</v>
      </c>
      <c r="BD186" s="5">
        <f t="shared" si="215"/>
        <v>1.0806596484610635E-4</v>
      </c>
      <c r="BE186" s="5">
        <f t="shared" si="216"/>
        <v>1.1511103445933956E-4</v>
      </c>
      <c r="BF186" s="5">
        <f t="shared" si="217"/>
        <v>6.1307694208666817E-5</v>
      </c>
      <c r="BG186" s="5">
        <f t="shared" si="218"/>
        <v>2.1768161421055629E-5</v>
      </c>
      <c r="BH186" s="5">
        <f t="shared" si="219"/>
        <v>5.7968195236677304E-6</v>
      </c>
      <c r="BI186" s="5">
        <f t="shared" si="220"/>
        <v>1.2349455129443203E-6</v>
      </c>
      <c r="BJ186" s="8">
        <f t="shared" si="221"/>
        <v>0.38643060872071977</v>
      </c>
      <c r="BK186" s="8">
        <f t="shared" si="222"/>
        <v>0.30996131742783439</v>
      </c>
      <c r="BL186" s="8">
        <f t="shared" si="223"/>
        <v>0.28636025753464223</v>
      </c>
      <c r="BM186" s="8">
        <f t="shared" si="224"/>
        <v>0.31583895574680365</v>
      </c>
      <c r="BN186" s="8">
        <f t="shared" si="225"/>
        <v>0.6839928176424489</v>
      </c>
    </row>
    <row r="187" spans="1:66" x14ac:dyDescent="0.25">
      <c r="A187" t="s">
        <v>40</v>
      </c>
      <c r="B187" t="s">
        <v>316</v>
      </c>
      <c r="C187" t="s">
        <v>233</v>
      </c>
      <c r="D187" t="s">
        <v>495</v>
      </c>
      <c r="E187">
        <f>VLOOKUP(A187,home!$A$2:$E$405,3,FALSE)</f>
        <v>1.4692307689999999</v>
      </c>
      <c r="F187">
        <f>VLOOKUP(B187,home!$B$2:$E$405,3,FALSE)</f>
        <v>0.47</v>
      </c>
      <c r="G187">
        <f>VLOOKUP(C187,away!$B$2:$E$405,4,FALSE)</f>
        <v>0.89</v>
      </c>
      <c r="H187">
        <f>VLOOKUP(A187,away!$A$2:$E$405,3,FALSE)</f>
        <v>1.180769231</v>
      </c>
      <c r="I187">
        <f>VLOOKUP(C187,away!$B$2:$E$405,3,FALSE)</f>
        <v>0.63</v>
      </c>
      <c r="J187">
        <f>VLOOKUP(B187,home!$B$2:$E$405,4,FALSE)</f>
        <v>0.98</v>
      </c>
      <c r="K187" s="3">
        <f t="shared" si="170"/>
        <v>0.61457923067270004</v>
      </c>
      <c r="L187" s="3">
        <f t="shared" si="171"/>
        <v>0.72900692321939997</v>
      </c>
      <c r="M187" s="5">
        <f t="shared" si="172"/>
        <v>0.26090833143898773</v>
      </c>
      <c r="N187" s="5">
        <f t="shared" si="173"/>
        <v>0.16034884161187093</v>
      </c>
      <c r="O187" s="5">
        <f t="shared" si="174"/>
        <v>0.19020397994464389</v>
      </c>
      <c r="P187" s="5">
        <f t="shared" si="175"/>
        <v>0.11689541566526492</v>
      </c>
      <c r="Q187" s="5">
        <f t="shared" si="176"/>
        <v>4.9273533858541121E-2</v>
      </c>
      <c r="R187" s="5">
        <f t="shared" si="177"/>
        <v>6.9330009101764636E-2</v>
      </c>
      <c r="S187" s="5">
        <f t="shared" si="178"/>
        <v>1.3093236739692279E-2</v>
      </c>
      <c r="T187" s="5">
        <f t="shared" si="179"/>
        <v>3.5920747314361991E-2</v>
      </c>
      <c r="U187" s="5">
        <f t="shared" si="180"/>
        <v>4.2608783656293808E-2</v>
      </c>
      <c r="V187" s="5">
        <f t="shared" si="181"/>
        <v>6.5179953035981108E-4</v>
      </c>
      <c r="W187" s="5">
        <f t="shared" si="182"/>
        <v>1.0094163510435815E-2</v>
      </c>
      <c r="X187" s="5">
        <f t="shared" si="183"/>
        <v>7.3587150832163497E-3</v>
      </c>
      <c r="Y187" s="5">
        <f t="shared" si="184"/>
        <v>2.6822771208318708E-3</v>
      </c>
      <c r="Z187" s="5">
        <f t="shared" si="185"/>
        <v>1.6847352207350147E-2</v>
      </c>
      <c r="AA187" s="5">
        <f t="shared" si="186"/>
        <v>1.0354032758465269E-2</v>
      </c>
      <c r="AB187" s="5">
        <f t="shared" si="187"/>
        <v>3.1816867435287589E-3</v>
      </c>
      <c r="AC187" s="5">
        <f t="shared" si="188"/>
        <v>1.825171138930547E-5</v>
      </c>
      <c r="AD187" s="5">
        <f t="shared" si="189"/>
        <v>1.5509158111320209E-3</v>
      </c>
      <c r="AE187" s="5">
        <f t="shared" si="190"/>
        <v>1.1306283636456744E-3</v>
      </c>
      <c r="AF187" s="5">
        <f t="shared" si="191"/>
        <v>4.1211795234295898E-4</v>
      </c>
      <c r="AG187" s="5">
        <f t="shared" si="192"/>
        <v>1.0014561348033996E-4</v>
      </c>
      <c r="AH187" s="5">
        <f t="shared" si="193"/>
        <v>3.0704590992684739E-3</v>
      </c>
      <c r="AI187" s="5">
        <f t="shared" si="194"/>
        <v>1.8870403910404103E-3</v>
      </c>
      <c r="AJ187" s="5">
        <f t="shared" si="195"/>
        <v>5.7986791588696314E-4</v>
      </c>
      <c r="AK187" s="5">
        <f t="shared" si="196"/>
        <v>1.1879159254586392E-4</v>
      </c>
      <c r="AL187" s="5">
        <f t="shared" si="197"/>
        <v>3.2709440556201376E-7</v>
      </c>
      <c r="AM187" s="5">
        <f t="shared" si="198"/>
        <v>1.906321292087288E-4</v>
      </c>
      <c r="AN187" s="5">
        <f t="shared" si="199"/>
        <v>1.3897214198121849E-4</v>
      </c>
      <c r="AO187" s="5">
        <f t="shared" si="200"/>
        <v>5.0655826819468843E-5</v>
      </c>
      <c r="AP187" s="5">
        <f t="shared" si="201"/>
        <v>1.2309482817598583E-5</v>
      </c>
      <c r="AQ187" s="5">
        <f t="shared" si="202"/>
        <v>2.243424548819903E-6</v>
      </c>
      <c r="AR187" s="5">
        <f t="shared" si="203"/>
        <v>4.4767718816574433E-4</v>
      </c>
      <c r="AS187" s="5">
        <f t="shared" si="204"/>
        <v>2.7513310189262075E-4</v>
      </c>
      <c r="AT187" s="5">
        <f t="shared" si="205"/>
        <v>8.4545545046880199E-5</v>
      </c>
      <c r="AU187" s="5">
        <f t="shared" si="206"/>
        <v>1.7319978677238583E-5</v>
      </c>
      <c r="AV187" s="5">
        <f t="shared" si="207"/>
        <v>2.6611247926812139E-6</v>
      </c>
      <c r="AW187" s="5">
        <f t="shared" si="208"/>
        <v>4.0708035791166144E-9</v>
      </c>
      <c r="AX187" s="5">
        <f t="shared" si="209"/>
        <v>1.9526424551766544E-5</v>
      </c>
      <c r="AY187" s="5">
        <f t="shared" si="210"/>
        <v>1.4234898683959079E-5</v>
      </c>
      <c r="AZ187" s="5">
        <f t="shared" si="211"/>
        <v>5.1886698459664466E-6</v>
      </c>
      <c r="BA187" s="5">
        <f t="shared" si="212"/>
        <v>1.2608587466697593E-6</v>
      </c>
      <c r="BB187" s="5">
        <f t="shared" si="213"/>
        <v>2.2979368888099749E-7</v>
      </c>
      <c r="BC187" s="5">
        <f t="shared" si="214"/>
        <v>3.350423802127442E-8</v>
      </c>
      <c r="BD187" s="5">
        <f t="shared" si="215"/>
        <v>5.4393294923370237E-5</v>
      </c>
      <c r="BE187" s="5">
        <f t="shared" si="216"/>
        <v>3.3428989347758163E-5</v>
      </c>
      <c r="BF187" s="5">
        <f t="shared" si="217"/>
        <v>1.0272381277755546E-5</v>
      </c>
      <c r="BG187" s="5">
        <f t="shared" si="218"/>
        <v>2.1043973942865506E-6</v>
      </c>
      <c r="BH187" s="5">
        <f t="shared" si="219"/>
        <v>3.2332973290256565E-7</v>
      </c>
      <c r="BI187" s="5">
        <f t="shared" si="220"/>
        <v>3.9742347700173681E-8</v>
      </c>
      <c r="BJ187" s="8">
        <f t="shared" si="221"/>
        <v>0.26930737339499011</v>
      </c>
      <c r="BK187" s="8">
        <f t="shared" si="222"/>
        <v>0.39158159707878354</v>
      </c>
      <c r="BL187" s="8">
        <f t="shared" si="223"/>
        <v>0.32226255027703699</v>
      </c>
      <c r="BM187" s="8">
        <f t="shared" si="224"/>
        <v>0.15302453050920728</v>
      </c>
      <c r="BN187" s="8">
        <f t="shared" si="225"/>
        <v>0.84696011162107332</v>
      </c>
    </row>
    <row r="188" spans="1:66" x14ac:dyDescent="0.25">
      <c r="A188" t="s">
        <v>40</v>
      </c>
      <c r="B188" t="s">
        <v>41</v>
      </c>
      <c r="C188" t="s">
        <v>238</v>
      </c>
      <c r="D188" t="s">
        <v>495</v>
      </c>
      <c r="E188">
        <f>VLOOKUP(A188,home!$A$2:$E$405,3,FALSE)</f>
        <v>1.4692307689999999</v>
      </c>
      <c r="F188">
        <f>VLOOKUP(B188,home!$B$2:$E$405,3,FALSE)</f>
        <v>0.79</v>
      </c>
      <c r="G188">
        <f>VLOOKUP(C188,away!$B$2:$E$405,4,FALSE)</f>
        <v>0.73</v>
      </c>
      <c r="H188">
        <f>VLOOKUP(A188,away!$A$2:$E$405,3,FALSE)</f>
        <v>1.180769231</v>
      </c>
      <c r="I188">
        <f>VLOOKUP(C188,away!$B$2:$E$405,3,FALSE)</f>
        <v>0.52</v>
      </c>
      <c r="J188">
        <f>VLOOKUP(B188,home!$B$2:$E$405,4,FALSE)</f>
        <v>1.55</v>
      </c>
      <c r="K188" s="3">
        <f t="shared" si="170"/>
        <v>0.84730538448229997</v>
      </c>
      <c r="L188" s="3">
        <f t="shared" si="171"/>
        <v>0.95170000018599998</v>
      </c>
      <c r="M188" s="5">
        <f t="shared" si="172"/>
        <v>0.16546337881899942</v>
      </c>
      <c r="N188" s="5">
        <f t="shared" si="173"/>
        <v>0.14019801180797276</v>
      </c>
      <c r="O188" s="5">
        <f t="shared" si="174"/>
        <v>0.15747149765281793</v>
      </c>
      <c r="P188" s="5">
        <f t="shared" si="175"/>
        <v>0.13342644786372451</v>
      </c>
      <c r="Q188" s="5">
        <f t="shared" si="176"/>
        <v>5.939526514930419E-2</v>
      </c>
      <c r="R188" s="5">
        <f t="shared" si="177"/>
        <v>7.4932812172738242E-2</v>
      </c>
      <c r="S188" s="5">
        <f t="shared" si="178"/>
        <v>2.6898122588511701E-2</v>
      </c>
      <c r="T188" s="5">
        <f t="shared" si="179"/>
        <v>5.6526473853640312E-2</v>
      </c>
      <c r="U188" s="5">
        <f t="shared" si="180"/>
        <v>6.3490975228361946E-2</v>
      </c>
      <c r="V188" s="5">
        <f t="shared" si="181"/>
        <v>2.410013607981936E-3</v>
      </c>
      <c r="W188" s="5">
        <f t="shared" si="182"/>
        <v>1.6775309324586447E-2</v>
      </c>
      <c r="X188" s="5">
        <f t="shared" si="183"/>
        <v>1.5965061887329126E-2</v>
      </c>
      <c r="Y188" s="5">
        <f t="shared" si="184"/>
        <v>7.5969747005703147E-3</v>
      </c>
      <c r="Z188" s="5">
        <f t="shared" si="185"/>
        <v>2.3771185786244171E-2</v>
      </c>
      <c r="AA188" s="5">
        <f t="shared" si="186"/>
        <v>2.0141453712213802E-2</v>
      </c>
      <c r="AB188" s="5">
        <f t="shared" si="187"/>
        <v>8.5329810908298803E-3</v>
      </c>
      <c r="AC188" s="5">
        <f t="shared" si="188"/>
        <v>1.2146175384525064E-4</v>
      </c>
      <c r="AD188" s="5">
        <f t="shared" si="189"/>
        <v>3.5534524792695575E-3</v>
      </c>
      <c r="AE188" s="5">
        <f t="shared" si="190"/>
        <v>3.3818207251817799E-3</v>
      </c>
      <c r="AF188" s="5">
        <f t="shared" si="191"/>
        <v>1.609239392392259E-3</v>
      </c>
      <c r="AG188" s="5">
        <f t="shared" si="192"/>
        <v>5.1050437667967731E-4</v>
      </c>
      <c r="AH188" s="5">
        <f t="shared" si="193"/>
        <v>5.6557593792975029E-3</v>
      </c>
      <c r="AI188" s="5">
        <f t="shared" si="194"/>
        <v>4.7921553754150447E-3</v>
      </c>
      <c r="AJ188" s="5">
        <f t="shared" si="195"/>
        <v>2.0302095264324821E-3</v>
      </c>
      <c r="AK188" s="5">
        <f t="shared" si="196"/>
        <v>5.7340248779116758E-4</v>
      </c>
      <c r="AL188" s="5">
        <f t="shared" si="197"/>
        <v>3.917775759818824E-6</v>
      </c>
      <c r="AM188" s="5">
        <f t="shared" si="198"/>
        <v>6.0217188383741513E-4</v>
      </c>
      <c r="AN188" s="5">
        <f t="shared" si="199"/>
        <v>5.7308698196007195E-4</v>
      </c>
      <c r="AO188" s="5">
        <f t="shared" si="200"/>
        <v>2.7270344041899729E-4</v>
      </c>
      <c r="AP188" s="5">
        <f t="shared" si="201"/>
        <v>8.6510621432494192E-5</v>
      </c>
      <c r="AQ188" s="5">
        <f t="shared" si="202"/>
        <v>2.0583039608348918E-5</v>
      </c>
      <c r="AR188" s="5">
        <f t="shared" si="203"/>
        <v>1.0765172404658813E-3</v>
      </c>
      <c r="AS188" s="5">
        <f t="shared" si="204"/>
        <v>9.1213885433476824E-4</v>
      </c>
      <c r="AT188" s="5">
        <f t="shared" si="205"/>
        <v>3.8643008133668267E-4</v>
      </c>
      <c r="AU188" s="5">
        <f t="shared" si="206"/>
        <v>1.0914142954750145E-4</v>
      </c>
      <c r="AV188" s="5">
        <f t="shared" si="207"/>
        <v>2.3119030231423393E-5</v>
      </c>
      <c r="AW188" s="5">
        <f t="shared" si="208"/>
        <v>8.7756058653493099E-8</v>
      </c>
      <c r="AX188" s="5">
        <f t="shared" si="209"/>
        <v>8.5037246593215281E-5</v>
      </c>
      <c r="AY188" s="5">
        <f t="shared" si="210"/>
        <v>8.0929947598579909E-5</v>
      </c>
      <c r="AZ188" s="5">
        <f t="shared" si="211"/>
        <v>3.8510515572310724E-5</v>
      </c>
      <c r="BA188" s="5">
        <f t="shared" si="212"/>
        <v>1.2216819225777027E-5</v>
      </c>
      <c r="BB188" s="5">
        <f t="shared" si="213"/>
        <v>2.9066867148610805E-6</v>
      </c>
      <c r="BC188" s="5">
        <f t="shared" si="214"/>
        <v>5.5325874941478709E-7</v>
      </c>
      <c r="BD188" s="5">
        <f t="shared" si="215"/>
        <v>1.7075357632526848E-4</v>
      </c>
      <c r="BE188" s="5">
        <f t="shared" si="216"/>
        <v>1.4468042464000936E-4</v>
      </c>
      <c r="BF188" s="5">
        <f t="shared" si="217"/>
        <v>6.1294251413332779E-5</v>
      </c>
      <c r="BG188" s="5">
        <f t="shared" si="218"/>
        <v>1.7311649753442894E-5</v>
      </c>
      <c r="BH188" s="5">
        <f t="shared" si="219"/>
        <v>3.6670635125909615E-6</v>
      </c>
      <c r="BI188" s="5">
        <f t="shared" si="220"/>
        <v>6.2142453189137982E-7</v>
      </c>
      <c r="BJ188" s="8">
        <f t="shared" si="221"/>
        <v>0.30728732413863785</v>
      </c>
      <c r="BK188" s="8">
        <f t="shared" si="222"/>
        <v>0.32840427235642117</v>
      </c>
      <c r="BL188" s="8">
        <f t="shared" si="223"/>
        <v>0.34052692165199078</v>
      </c>
      <c r="BM188" s="8">
        <f t="shared" si="224"/>
        <v>0.26902144827619701</v>
      </c>
      <c r="BN188" s="8">
        <f t="shared" si="225"/>
        <v>0.73088741346555708</v>
      </c>
    </row>
    <row r="189" spans="1:66" s="10" customFormat="1" x14ac:dyDescent="0.25">
      <c r="A189" s="10" t="s">
        <v>40</v>
      </c>
      <c r="B189" s="10" t="s">
        <v>320</v>
      </c>
      <c r="C189" s="10" t="s">
        <v>239</v>
      </c>
      <c r="D189" s="10" t="s">
        <v>495</v>
      </c>
      <c r="E189" s="10">
        <f>VLOOKUP(A189,home!$A$2:$E$405,3,FALSE)</f>
        <v>1.4692307689999999</v>
      </c>
      <c r="F189" s="10">
        <f>VLOOKUP(B189,home!$B$2:$E$405,3,FALSE)</f>
        <v>1.53</v>
      </c>
      <c r="G189" s="10">
        <f>VLOOKUP(C189,away!$B$2:$E$405,4,FALSE)</f>
        <v>0.47</v>
      </c>
      <c r="H189" s="10">
        <f>VLOOKUP(A189,away!$A$2:$E$405,3,FALSE)</f>
        <v>1.180769231</v>
      </c>
      <c r="I189" s="10">
        <f>VLOOKUP(C189,away!$B$2:$E$405,3,FALSE)</f>
        <v>0.79</v>
      </c>
      <c r="J189" s="10">
        <f>VLOOKUP(B189,home!$B$2:$E$405,4,FALSE)</f>
        <v>0.49</v>
      </c>
      <c r="K189" s="11">
        <f t="shared" si="170"/>
        <v>1.0565238459878998</v>
      </c>
      <c r="L189" s="11">
        <f t="shared" si="171"/>
        <v>0.45707576932010002</v>
      </c>
      <c r="M189" s="12">
        <f t="shared" si="172"/>
        <v>0.22011621649606183</v>
      </c>
      <c r="N189" s="12">
        <f t="shared" si="173"/>
        <v>0.23255803161672445</v>
      </c>
      <c r="O189" s="12">
        <f t="shared" si="174"/>
        <v>0.10060978899476716</v>
      </c>
      <c r="P189" s="12">
        <f t="shared" si="175"/>
        <v>0.10629664121278248</v>
      </c>
      <c r="Q189" s="12">
        <f t="shared" si="176"/>
        <v>0.12285155298953865</v>
      </c>
      <c r="R189" s="12">
        <f t="shared" si="177"/>
        <v>2.2993148352958064E-2</v>
      </c>
      <c r="S189" s="12">
        <f t="shared" si="178"/>
        <v>1.2832966276840803E-2</v>
      </c>
      <c r="T189" s="12">
        <f t="shared" si="179"/>
        <v>5.6152468094862421E-2</v>
      </c>
      <c r="U189" s="12">
        <f t="shared" si="180"/>
        <v>2.4292809529237597E-2</v>
      </c>
      <c r="V189" s="12">
        <f t="shared" si="181"/>
        <v>6.8857626098089942E-4</v>
      </c>
      <c r="W189" s="12">
        <f t="shared" si="182"/>
        <v>4.3265198416697889E-2</v>
      </c>
      <c r="X189" s="12">
        <f t="shared" si="183"/>
        <v>1.9775473851098964E-2</v>
      </c>
      <c r="Y189" s="12">
        <f t="shared" si="184"/>
        <v>4.5194449620802888E-3</v>
      </c>
      <c r="Z189" s="12">
        <f t="shared" si="185"/>
        <v>3.5032036575064992E-3</v>
      </c>
      <c r="AA189" s="12">
        <f t="shared" si="186"/>
        <v>3.7012182015076439E-3</v>
      </c>
      <c r="AB189" s="12">
        <f t="shared" si="187"/>
        <v>1.9552126445486367E-3</v>
      </c>
      <c r="AC189" s="12">
        <f t="shared" si="188"/>
        <v>2.0782585026633947E-5</v>
      </c>
      <c r="AD189" s="12">
        <f t="shared" si="189"/>
        <v>1.142767845715981E-2</v>
      </c>
      <c r="AE189" s="12">
        <f t="shared" si="190"/>
        <v>5.2233149223490545E-3</v>
      </c>
      <c r="AF189" s="12">
        <f t="shared" si="191"/>
        <v>1.193725343266926E-3</v>
      </c>
      <c r="AG189" s="12">
        <f t="shared" si="192"/>
        <v>1.818743098768769E-4</v>
      </c>
      <c r="AH189" s="12">
        <f t="shared" si="193"/>
        <v>4.0030737670994284E-4</v>
      </c>
      <c r="AI189" s="12">
        <f t="shared" si="194"/>
        <v>4.2293428921891588E-4</v>
      </c>
      <c r="AJ189" s="12">
        <f t="shared" si="195"/>
        <v>2.2342008092286384E-4</v>
      </c>
      <c r="AK189" s="12">
        <f t="shared" si="196"/>
        <v>7.8682881055850649E-5</v>
      </c>
      <c r="AL189" s="12">
        <f t="shared" si="197"/>
        <v>4.0144593055728435E-7</v>
      </c>
      <c r="AM189" s="12">
        <f t="shared" si="198"/>
        <v>2.4147229588543113E-3</v>
      </c>
      <c r="AN189" s="12">
        <f t="shared" si="199"/>
        <v>1.1037113541132427E-3</v>
      </c>
      <c r="AO189" s="12">
        <f t="shared" si="200"/>
        <v>2.5223985814431984E-4</v>
      </c>
      <c r="AP189" s="12">
        <f t="shared" si="201"/>
        <v>3.8430909071502628E-5</v>
      </c>
      <c r="AQ189" s="12">
        <f t="shared" si="202"/>
        <v>4.3914593323819692E-6</v>
      </c>
      <c r="AR189" s="12">
        <f t="shared" si="203"/>
        <v>3.6594160434841656E-5</v>
      </c>
      <c r="AS189" s="12">
        <f t="shared" si="204"/>
        <v>3.8662603123317141E-5</v>
      </c>
      <c r="AT189" s="12">
        <f t="shared" si="205"/>
        <v>2.0423981073875406E-5</v>
      </c>
      <c r="AU189" s="12">
        <f t="shared" si="206"/>
        <v>7.1928076781849743E-6</v>
      </c>
      <c r="AV189" s="12">
        <f t="shared" si="207"/>
        <v>1.8998432079018209E-6</v>
      </c>
      <c r="AW189" s="12">
        <f t="shared" si="208"/>
        <v>5.3850787862660566E-9</v>
      </c>
      <c r="AX189" s="12">
        <f t="shared" si="209"/>
        <v>4.2520206458067285E-4</v>
      </c>
      <c r="AY189" s="12">
        <f t="shared" si="210"/>
        <v>1.9434956078470594E-4</v>
      </c>
      <c r="AZ189" s="12">
        <f t="shared" si="211"/>
        <v>4.4416237506346495E-5</v>
      </c>
      <c r="BA189" s="12">
        <f t="shared" si="212"/>
        <v>6.7671953095058684E-6</v>
      </c>
      <c r="BB189" s="12">
        <f t="shared" si="213"/>
        <v>7.7328025055794188E-7</v>
      </c>
      <c r="BC189" s="12">
        <f t="shared" si="214"/>
        <v>7.0689533084762223E-8</v>
      </c>
      <c r="BD189" s="12">
        <f t="shared" si="215"/>
        <v>2.7877173388964014E-6</v>
      </c>
      <c r="BE189" s="12">
        <f t="shared" si="216"/>
        <v>2.9452898444179798E-6</v>
      </c>
      <c r="BF189" s="12">
        <f t="shared" si="217"/>
        <v>1.5558844769867934E-6</v>
      </c>
      <c r="BG189" s="12">
        <f t="shared" si="218"/>
        <v>5.47943017179653E-7</v>
      </c>
      <c r="BH189" s="12">
        <f t="shared" si="219"/>
        <v>1.447287159732152E-7</v>
      </c>
      <c r="BI189" s="12">
        <f t="shared" si="220"/>
        <v>3.0581867924982355E-8</v>
      </c>
      <c r="BJ189" s="13">
        <f t="shared" si="221"/>
        <v>0.50163383853113597</v>
      </c>
      <c r="BK189" s="13">
        <f t="shared" si="222"/>
        <v>0.34014993383840791</v>
      </c>
      <c r="BL189" s="13">
        <f t="shared" si="223"/>
        <v>0.1547903078917062</v>
      </c>
      <c r="BM189" s="13">
        <f t="shared" si="224"/>
        <v>0.19445756008021797</v>
      </c>
      <c r="BN189" s="13">
        <f t="shared" si="225"/>
        <v>0.80542537966283267</v>
      </c>
    </row>
    <row r="190" spans="1:66" x14ac:dyDescent="0.25">
      <c r="A190" t="s">
        <v>69</v>
      </c>
      <c r="B190" t="s">
        <v>258</v>
      </c>
      <c r="C190" t="s">
        <v>71</v>
      </c>
      <c r="D190" s="15">
        <v>44229</v>
      </c>
      <c r="E190" s="14">
        <f>VLOOKUP(A190,home!$A$2:$E$405,3,FALSE)</f>
        <v>1.3441295550000001</v>
      </c>
      <c r="F190" s="14">
        <f>VLOOKUP(B190,home!$B$2:$E$405,3,FALSE)</f>
        <v>0.56000000000000005</v>
      </c>
      <c r="G190" s="14">
        <f>VLOOKUP(C190,away!$B$2:$E$405,4,FALSE)</f>
        <v>1.32</v>
      </c>
      <c r="H190" s="14">
        <f>VLOOKUP(A190,away!$A$2:$E$405,3,FALSE)</f>
        <v>1.348178138</v>
      </c>
      <c r="I190" s="14">
        <f>VLOOKUP(C190,away!$B$2:$E$405,3,FALSE)</f>
        <v>0.63</v>
      </c>
      <c r="J190" s="14">
        <f>VLOOKUP(B190,home!$B$2:$E$405,4,FALSE)</f>
        <v>1.1100000000000001</v>
      </c>
      <c r="K190" s="16">
        <f t="shared" ref="K190:K197" si="226">E190*F190*G190</f>
        <v>0.99358056705600017</v>
      </c>
      <c r="L190" s="16">
        <f t="shared" ref="L190:L197" si="227">H190*I190*J190</f>
        <v>0.94278097190340004</v>
      </c>
      <c r="M190" s="17">
        <f t="shared" ref="M190:M253" si="228">_xlfn.POISSON.DIST(0,K190,FALSE) * _xlfn.POISSON.DIST(0,L190,FALSE)</f>
        <v>0.14422776336013454</v>
      </c>
      <c r="N190" s="17">
        <f t="shared" ref="N190:N253" si="229">_xlfn.POISSON.DIST(1,K190,FALSE) * _xlfn.POISSON.DIST(0,L190,FALSE)</f>
        <v>0.14330190290458109</v>
      </c>
      <c r="O190" s="17">
        <f t="shared" ref="O190:O253" si="230">_xlfn.POISSON.DIST(0,K190,FALSE) * _xlfn.POISSON.DIST(1,L190,FALSE)</f>
        <v>0.1359751909161212</v>
      </c>
      <c r="P190" s="17">
        <f t="shared" ref="P190:P253" si="231">_xlfn.POISSON.DIST(1,K190,FALSE) * _xlfn.POISSON.DIST(1,L190,FALSE)</f>
        <v>0.1351023072959876</v>
      </c>
      <c r="Q190" s="17">
        <f t="shared" ref="Q190:Q253" si="232">_xlfn.POISSON.DIST(2,K190,FALSE) * _xlfn.POISSON.DIST(0,L190,FALSE)</f>
        <v>7.1190992974068765E-2</v>
      </c>
      <c r="R190" s="17">
        <f t="shared" ref="R190:R253" si="233">_xlfn.POISSON.DIST(0,K190,FALSE) * _xlfn.POISSON.DIST(2,L190,FALSE)</f>
        <v>6.4097411323325568E-2</v>
      </c>
      <c r="S190" s="17">
        <f t="shared" ref="S190:S253" si="234">_xlfn.POISSON.DIST(2,K190,FALSE) * _xlfn.POISSON.DIST(2,L190,FALSE)</f>
        <v>3.1638557326724465E-2</v>
      </c>
      <c r="T190" s="17">
        <f t="shared" ref="T190:T253" si="235">_xlfn.POISSON.DIST(2,K190,FALSE) * _xlfn.POISSON.DIST(1,L190,FALSE)</f>
        <v>6.7117513546860672E-2</v>
      </c>
      <c r="U190" s="17">
        <f t="shared" ref="U190:U253" si="236">_xlfn.POISSON.DIST(1,K190,FALSE) * _xlfn.POISSON.DIST(2,L190,FALSE)</f>
        <v>6.3685942289451514E-2</v>
      </c>
      <c r="V190" s="17">
        <f t="shared" ref="V190:V253" si="237">_xlfn.POISSON.DIST(3,K190,FALSE) * _xlfn.POISSON.DIST(3,L190,FALSE)</f>
        <v>3.2929721672115332E-3</v>
      </c>
      <c r="W190" s="17">
        <f t="shared" ref="W190:W253" si="238">_xlfn.POISSON.DIST(3,K190,FALSE) * _xlfn.POISSON.DIST(0,L190,FALSE)</f>
        <v>2.3577995722818327E-2</v>
      </c>
      <c r="X190" s="17">
        <f t="shared" ref="X190:X253" si="239">_xlfn.POISSON.DIST(3,K190,FALSE) * _xlfn.POISSON.DIST(1,L190,FALSE)</f>
        <v>2.2228885723092867E-2</v>
      </c>
      <c r="Y190" s="17">
        <f t="shared" ref="Y190:Y253" si="240">_xlfn.POISSON.DIST(3,K190,FALSE) * _xlfn.POISSON.DIST(2,L190,FALSE)</f>
        <v>1.0478485243173555E-2</v>
      </c>
      <c r="Z190" s="17">
        <f t="shared" ref="Z190:Z253" si="241">_xlfn.POISSON.DIST(0,K190,FALSE) * _xlfn.POISSON.DIST(3,L190,FALSE)</f>
        <v>2.0143273247965627E-2</v>
      </c>
      <c r="AA190" s="17">
        <f t="shared" ref="AA190:AA253" si="242">_xlfn.POISSON.DIST(1,K190,FALSE) * _xlfn.POISSON.DIST(3,L190,FALSE)</f>
        <v>2.0013964856077645E-2</v>
      </c>
      <c r="AB190" s="17">
        <f t="shared" ref="AB190:AB253" si="243">_xlfn.POISSON.DIST(2,K190,FALSE) * _xlfn.POISSON.DIST(3,L190,FALSE)</f>
        <v>9.9427432753702426E-3</v>
      </c>
      <c r="AC190" s="17">
        <f t="shared" ref="AC190:AC253" si="244">_xlfn.POISSON.DIST(4,K190,FALSE) * _xlfn.POISSON.DIST(4,L190,FALSE)</f>
        <v>1.9278887750484101E-4</v>
      </c>
      <c r="AD190" s="17">
        <f t="shared" ref="AD190:AD253" si="245">_xlfn.POISSON.DIST(4,K190,FALSE) * _xlfn.POISSON.DIST(0,L190,FALSE)</f>
        <v>5.8566595900804447E-3</v>
      </c>
      <c r="AE190" s="17">
        <f t="shared" ref="AE190:AE253" si="246">_xlfn.POISSON.DIST(4,K190,FALSE) * _xlfn.POISSON.DIST(1,L190,FALSE)</f>
        <v>5.5215472204434091E-3</v>
      </c>
      <c r="AF190" s="17">
        <f t="shared" ref="AF190:AF253" si="247">_xlfn.POISSON.DIST(4,K190,FALSE) * _xlfn.POISSON.DIST(2,L190,FALSE)</f>
        <v>2.6028048274500774E-3</v>
      </c>
      <c r="AG190" s="17">
        <f t="shared" ref="AG190:AG253" si="248">_xlfn.POISSON.DIST(4,K190,FALSE) * _xlfn.POISSON.DIST(3,L190,FALSE)</f>
        <v>8.1795828829941519E-4</v>
      </c>
      <c r="AH190" s="17">
        <f t="shared" ref="AH190:AH253" si="249">_xlfn.POISSON.DIST(0,K190,FALSE) * _xlfn.POISSON.DIST(4,L190,FALSE)</f>
        <v>4.7476736825081975E-3</v>
      </c>
      <c r="AI190" s="17">
        <f t="shared" ref="AI190:AI253" si="250">_xlfn.POISSON.DIST(1,K190,FALSE) * _xlfn.POISSON.DIST(4,L190,FALSE)</f>
        <v>4.7171963096633426E-3</v>
      </c>
      <c r="AJ190" s="17">
        <f t="shared" ref="AJ190:AJ253" si="251">_xlfn.POISSON.DIST(2,K190,FALSE) * _xlfn.POISSON.DIST(4,L190,FALSE)</f>
        <v>2.3434572921348876E-3</v>
      </c>
      <c r="AK190" s="17">
        <f t="shared" ref="AK190:AK253" si="252">_xlfn.POISSON.DIST(3,K190,FALSE) * _xlfn.POISSON.DIST(4,L190,FALSE)</f>
        <v>7.7613787506363352E-4</v>
      </c>
      <c r="AL190" s="17">
        <f t="shared" ref="AL190:AL253" si="253">_xlfn.POISSON.DIST(5,K190,FALSE) * _xlfn.POISSON.DIST(5,L190,FALSE)</f>
        <v>7.2236361613319996E-6</v>
      </c>
      <c r="AM190" s="17">
        <f t="shared" ref="AM190:AM253" si="254">_xlfn.POISSON.DIST(5,K190,FALSE) * _xlfn.POISSON.DIST(0,L190,FALSE)</f>
        <v>1.1638126313132182E-3</v>
      </c>
      <c r="AN190" s="17">
        <f t="shared" ref="AN190:AN253" si="255">_xlfn.POISSON.DIST(5,K190,FALSE) * _xlfn.POISSON.DIST(1,L190,FALSE)</f>
        <v>1.0972204036629291E-3</v>
      </c>
      <c r="AO190" s="17">
        <f t="shared" ref="AO190:AO253" si="256">_xlfn.POISSON.DIST(5,K190,FALSE) * _xlfn.POISSON.DIST(2,L190,FALSE)</f>
        <v>5.1721925927878873E-4</v>
      </c>
      <c r="AP190" s="17">
        <f t="shared" ref="AP190:AP253" si="257">_xlfn.POISSON.DIST(5,K190,FALSE) * _xlfn.POISSON.DIST(3,L190,FALSE)</f>
        <v>1.6254149198333768E-4</v>
      </c>
      <c r="AQ190" s="17">
        <f t="shared" ref="AQ190:AQ253" si="258">_xlfn.POISSON.DIST(5,K190,FALSE) * _xlfn.POISSON.DIST(4,L190,FALSE)</f>
        <v>3.8310256446669948E-5</v>
      </c>
      <c r="AR190" s="17">
        <f t="shared" ref="AR190:AR253" si="259">_xlfn.POISSON.DIST(0,K190,FALSE) * _xlfn.POISSON.DIST(5,L190,FALSE)</f>
        <v>8.9520328173505468E-4</v>
      </c>
      <c r="AS190" s="17">
        <f t="shared" ref="AS190:AS253" si="260">_xlfn.POISSON.DIST(1,K190,FALSE) * _xlfn.POISSON.DIST(5,L190,FALSE)</f>
        <v>8.8945658429670786E-4</v>
      </c>
      <c r="AT190" s="17">
        <f t="shared" ref="AT190:AT253" si="261">_xlfn.POISSON.DIST(2,K190,FALSE) * _xlfn.POISSON.DIST(5,L190,FALSE)</f>
        <v>4.4187338869860798E-4</v>
      </c>
      <c r="AU190" s="17">
        <f t="shared" ref="AU190:AU253" si="262">_xlfn.POISSON.DIST(3,K190,FALSE) * _xlfn.POISSON.DIST(5,L190,FALSE)</f>
        <v>1.4634560403670646E-4</v>
      </c>
      <c r="AV190" s="17">
        <f t="shared" ref="AV190:AV253" si="263">_xlfn.POISSON.DIST(4,K190,FALSE) * _xlfn.POISSON.DIST(5,L190,FALSE)</f>
        <v>3.6351537061235915E-5</v>
      </c>
      <c r="AW190" s="17">
        <f t="shared" ref="AW190:AW253" si="264">_xlfn.POISSON.DIST(6,K190,FALSE) * _xlfn.POISSON.DIST(6,L190,FALSE)</f>
        <v>1.8796078926484746E-7</v>
      </c>
      <c r="AX190" s="17">
        <f t="shared" ref="AX190:AX253" si="265">_xlfn.POISSON.DIST(6,K190,FALSE) * _xlfn.POISSON.DIST(0,L190,FALSE)</f>
        <v>1.9272360236118708E-4</v>
      </c>
      <c r="AY190" s="17">
        <f t="shared" ref="AY190:AY253" si="266">_xlfn.POISSON.DIST(6,K190,FALSE) * _xlfn.POISSON.DIST(1,L190,FALSE)</f>
        <v>1.8169614514280434E-4</v>
      </c>
      <c r="AZ190" s="17">
        <f t="shared" ref="AZ190:AZ253" si="267">_xlfn.POISSON.DIST(6,K190,FALSE) * _xlfn.POISSON.DIST(2,L190,FALSE)</f>
        <v>8.5649834154417163E-5</v>
      </c>
      <c r="BA190" s="17">
        <f t="shared" ref="BA190:BA253" si="268">_xlfn.POISSON.DIST(6,K190,FALSE) * _xlfn.POISSON.DIST(3,L190,FALSE)</f>
        <v>2.6916344629155482E-5</v>
      </c>
      <c r="BB190" s="17">
        <f t="shared" ref="BB190:BB253" si="269">_xlfn.POISSON.DIST(6,K190,FALSE) * _xlfn.POISSON.DIST(4,L190,FALSE)</f>
        <v>6.3440543873905158E-6</v>
      </c>
      <c r="BC190" s="17">
        <f t="shared" ref="BC190:BC253" si="270">_xlfn.POISSON.DIST(6,K190,FALSE) * _xlfn.POISSON.DIST(5,L190,FALSE)</f>
        <v>1.1962107522304121E-6</v>
      </c>
      <c r="BD190" s="17">
        <f t="shared" ref="BD190:BD253" si="271">_xlfn.POISSON.DIST(0,K190,FALSE) * _xlfn.POISSON.DIST(6,L190,FALSE)</f>
        <v>1.4066343666754795E-4</v>
      </c>
      <c r="BE190" s="17">
        <f t="shared" ref="BE190:BE253" si="272">_xlfn.POISSON.DIST(1,K190,FALSE) * _xlfn.POISSON.DIST(6,L190,FALSE)</f>
        <v>1.3976045716818805E-4</v>
      </c>
      <c r="BF190" s="17">
        <f t="shared" ref="BF190:BF253" si="273">_xlfn.POISSON.DIST(2,K190,FALSE) * _xlfn.POISSON.DIST(6,L190,FALSE)</f>
        <v>6.9431637142587055E-5</v>
      </c>
      <c r="BG190" s="17">
        <f t="shared" ref="BG190:BG253" si="274">_xlfn.POISSON.DIST(3,K190,FALSE) * _xlfn.POISSON.DIST(6,L190,FALSE)</f>
        <v>2.2995308467919366E-5</v>
      </c>
      <c r="BH190" s="17">
        <f t="shared" ref="BH190:BH253" si="275">_xlfn.POISSON.DIST(4,K190,FALSE) * _xlfn.POISSON.DIST(6,L190,FALSE)</f>
        <v>5.7119229067957411E-6</v>
      </c>
      <c r="BI190" s="17">
        <f t="shared" ref="BI190:BI253" si="276">_xlfn.POISSON.DIST(5,K190,FALSE) * _xlfn.POISSON.DIST(6,L190,FALSE)</f>
        <v>1.1350511201428543E-6</v>
      </c>
      <c r="BJ190" s="18">
        <f t="shared" ref="BJ190:BJ253" si="277">SUM(N190,Q190,T190,W190,X190,Y190,AD190,AE190,AF190,AG190,AM190,AN190,AO190,AP190,AQ190,AX190,AY190,AZ190,BA190,BB190,BC190)</f>
        <v>0.35616837627498071</v>
      </c>
      <c r="BK190" s="18">
        <f t="shared" ref="BK190:BK253" si="278">SUM(M190,P190,S190,V190,AC190,AL190,AY190)</f>
        <v>0.31464330880886715</v>
      </c>
      <c r="BL190" s="18">
        <f t="shared" ref="BL190:BL253" si="279">SUM(O190,R190,U190,AA190,AB190,AH190,AI190,AJ190,AK190,AR190,AS190,AT190,AU190,AV190,BD190,BE190,BF190,BG190,BH190,BI190)</f>
        <v>0.3090886460290177</v>
      </c>
      <c r="BM190" s="18">
        <f t="shared" ref="BM190:BM253" si="280">SUM(S190:BI190)</f>
        <v>0.30596652740225883</v>
      </c>
      <c r="BN190" s="18">
        <f t="shared" ref="BN190:BN253" si="281">SUM(M190:R190)</f>
        <v>0.69389556877421876</v>
      </c>
    </row>
    <row r="191" spans="1:66" x14ac:dyDescent="0.25">
      <c r="A191" t="s">
        <v>69</v>
      </c>
      <c r="B191" t="s">
        <v>70</v>
      </c>
      <c r="C191" t="s">
        <v>324</v>
      </c>
      <c r="D191" s="15">
        <v>44229</v>
      </c>
      <c r="E191" s="14">
        <f>VLOOKUP(A191,home!$A$2:$E$405,3,FALSE)</f>
        <v>1.3441295550000001</v>
      </c>
      <c r="F191" s="14">
        <f>VLOOKUP(B191,home!$B$2:$E$405,3,FALSE)</f>
        <v>0.86</v>
      </c>
      <c r="G191" s="14">
        <f>VLOOKUP(C191,away!$B$2:$E$405,4,FALSE)</f>
        <v>0.74</v>
      </c>
      <c r="H191" s="14">
        <f>VLOOKUP(A191,away!$A$2:$E$405,3,FALSE)</f>
        <v>1.348178138</v>
      </c>
      <c r="I191" s="14">
        <f>VLOOKUP(C191,away!$B$2:$E$405,3,FALSE)</f>
        <v>0.93</v>
      </c>
      <c r="J191" s="14">
        <f>VLOOKUP(B191,home!$B$2:$E$405,4,FALSE)</f>
        <v>0.8</v>
      </c>
      <c r="K191" s="16">
        <f t="shared" si="226"/>
        <v>0.85540404880200005</v>
      </c>
      <c r="L191" s="16">
        <f t="shared" si="227"/>
        <v>1.0030445346720001</v>
      </c>
      <c r="M191" s="17">
        <f t="shared" si="228"/>
        <v>0.155914330900017</v>
      </c>
      <c r="N191" s="17">
        <f t="shared" si="229"/>
        <v>0.13336974991812933</v>
      </c>
      <c r="O191" s="17">
        <f t="shared" si="230"/>
        <v>0.15638901748630379</v>
      </c>
      <c r="P191" s="17">
        <f t="shared" si="231"/>
        <v>0.13377579874595105</v>
      </c>
      <c r="Q191" s="17">
        <f t="shared" si="232"/>
        <v>5.7042512033839025E-2</v>
      </c>
      <c r="R191" s="17">
        <f t="shared" si="233"/>
        <v>7.8432574636180433E-2</v>
      </c>
      <c r="S191" s="17">
        <f t="shared" si="234"/>
        <v>2.869518829156462E-2</v>
      </c>
      <c r="T191" s="17">
        <f t="shared" si="235"/>
        <v>5.7216179939504029E-2</v>
      </c>
      <c r="U191" s="17">
        <f t="shared" si="236"/>
        <v>6.7091541901753801E-2</v>
      </c>
      <c r="V191" s="17">
        <f t="shared" si="237"/>
        <v>2.7356345926285012E-3</v>
      </c>
      <c r="W191" s="17">
        <f t="shared" si="238"/>
        <v>1.6264798582527572E-2</v>
      </c>
      <c r="X191" s="17">
        <f t="shared" si="239"/>
        <v>1.6314317325745176E-2</v>
      </c>
      <c r="Y191" s="17">
        <f t="shared" si="240"/>
        <v>8.1819934152467071E-3</v>
      </c>
      <c r="Z191" s="17">
        <f t="shared" si="241"/>
        <v>2.622378844302484E-2</v>
      </c>
      <c r="AA191" s="17">
        <f t="shared" si="242"/>
        <v>2.2431934809090545E-2</v>
      </c>
      <c r="AB191" s="17">
        <f t="shared" si="243"/>
        <v>9.5941839290792866E-3</v>
      </c>
      <c r="AC191" s="17">
        <f t="shared" si="244"/>
        <v>1.4669983372976947E-4</v>
      </c>
      <c r="AD191" s="17">
        <f t="shared" si="245"/>
        <v>3.478243640110778E-3</v>
      </c>
      <c r="AE191" s="17">
        <f t="shared" si="246"/>
        <v>3.4888332734707593E-3</v>
      </c>
      <c r="AF191" s="17">
        <f t="shared" si="247"/>
        <v>1.7497275736683342E-3</v>
      </c>
      <c r="AG191" s="17">
        <f t="shared" si="248"/>
        <v>5.8501822664430735E-4</v>
      </c>
      <c r="AH191" s="17">
        <f t="shared" si="249"/>
        <v>6.5759069190427051E-3</v>
      </c>
      <c r="AI191" s="17">
        <f t="shared" si="250"/>
        <v>5.6250574030942161E-3</v>
      </c>
      <c r="AJ191" s="17">
        <f t="shared" si="251"/>
        <v>2.4058484386752284E-3</v>
      </c>
      <c r="AK191" s="17">
        <f t="shared" si="252"/>
        <v>6.8599083174892021E-4</v>
      </c>
      <c r="AL191" s="17">
        <f t="shared" si="253"/>
        <v>5.0347873270694956E-6</v>
      </c>
      <c r="AM191" s="17">
        <f t="shared" si="254"/>
        <v>5.9506073849411342E-4</v>
      </c>
      <c r="AN191" s="17">
        <f t="shared" si="255"/>
        <v>5.9687242154440477E-4</v>
      </c>
      <c r="AO191" s="17">
        <f t="shared" si="256"/>
        <v>2.9934481016327864E-4</v>
      </c>
      <c r="AP191" s="17">
        <f t="shared" si="257"/>
        <v>1.0008539193890135E-4</v>
      </c>
      <c r="AQ191" s="17">
        <f t="shared" si="258"/>
        <v>2.5097526346205011E-5</v>
      </c>
      <c r="AR191" s="17">
        <f t="shared" si="259"/>
        <v>1.3191854991315157E-3</v>
      </c>
      <c r="AS191" s="17">
        <f t="shared" si="260"/>
        <v>1.128436617077986E-3</v>
      </c>
      <c r="AT191" s="17">
        <f t="shared" si="261"/>
        <v>4.8263462553247062E-4</v>
      </c>
      <c r="AU191" s="17">
        <f t="shared" si="262"/>
        <v>1.3761587092417084E-4</v>
      </c>
      <c r="AV191" s="17">
        <f t="shared" si="263"/>
        <v>2.9429293291987291E-5</v>
      </c>
      <c r="AW191" s="17">
        <f t="shared" si="264"/>
        <v>1.1999693327075817E-7</v>
      </c>
      <c r="AX191" s="17">
        <f t="shared" si="265"/>
        <v>8.4836227498495437E-5</v>
      </c>
      <c r="AY191" s="17">
        <f t="shared" si="266"/>
        <v>8.5094514334556305E-5</v>
      </c>
      <c r="AZ191" s="17">
        <f t="shared" si="267"/>
        <v>4.2676793766922426E-5</v>
      </c>
      <c r="BA191" s="17">
        <f t="shared" si="268"/>
        <v>1.4268908248411873E-5</v>
      </c>
      <c r="BB191" s="17">
        <f t="shared" si="269"/>
        <v>3.5780876085764373E-6</v>
      </c>
      <c r="BC191" s="17">
        <f t="shared" si="270"/>
        <v>7.1779624407204064E-7</v>
      </c>
      <c r="BD191" s="17">
        <f t="shared" si="271"/>
        <v>2.2053363418707007E-4</v>
      </c>
      <c r="BE191" s="17">
        <f t="shared" si="272"/>
        <v>1.8864536358063894E-4</v>
      </c>
      <c r="BF191" s="17">
        <f t="shared" si="273"/>
        <v>8.0684003897301957E-5</v>
      </c>
      <c r="BG191" s="17">
        <f t="shared" si="274"/>
        <v>2.3005807869102816E-5</v>
      </c>
      <c r="BH191" s="17">
        <f t="shared" si="275"/>
        <v>4.9198152992978647E-6</v>
      </c>
      <c r="BI191" s="17">
        <f t="shared" si="276"/>
        <v>8.4168598527548371E-7</v>
      </c>
      <c r="BJ191" s="18">
        <f t="shared" si="277"/>
        <v>0.29953900714507403</v>
      </c>
      <c r="BK191" s="18">
        <f t="shared" si="278"/>
        <v>0.32135778166555262</v>
      </c>
      <c r="BL191" s="18">
        <f t="shared" si="279"/>
        <v>0.35284798857174587</v>
      </c>
      <c r="BM191" s="18">
        <f t="shared" si="280"/>
        <v>0.28495960758757533</v>
      </c>
      <c r="BN191" s="18">
        <f t="shared" si="281"/>
        <v>0.71492398372042065</v>
      </c>
    </row>
    <row r="192" spans="1:66" x14ac:dyDescent="0.25">
      <c r="A192" t="s">
        <v>69</v>
      </c>
      <c r="B192" t="s">
        <v>261</v>
      </c>
      <c r="C192" t="s">
        <v>79</v>
      </c>
      <c r="D192" s="15">
        <v>44229</v>
      </c>
      <c r="E192" s="14">
        <f>VLOOKUP(A192,home!$A$2:$E$405,3,FALSE)</f>
        <v>1.3441295550000001</v>
      </c>
      <c r="F192" s="14">
        <f>VLOOKUP(B192,home!$B$2:$E$405,3,FALSE)</f>
        <v>1.6</v>
      </c>
      <c r="G192" s="14">
        <f>VLOOKUP(C192,away!$B$2:$E$405,4,FALSE)</f>
        <v>1.62</v>
      </c>
      <c r="H192" s="14">
        <f>VLOOKUP(A192,away!$A$2:$E$405,3,FALSE)</f>
        <v>1.348178138</v>
      </c>
      <c r="I192" s="14">
        <f>VLOOKUP(C192,away!$B$2:$E$405,3,FALSE)</f>
        <v>0.95</v>
      </c>
      <c r="J192" s="14">
        <f>VLOOKUP(B192,home!$B$2:$E$405,4,FALSE)</f>
        <v>1.08</v>
      </c>
      <c r="K192" s="16">
        <f t="shared" si="226"/>
        <v>3.4839838065600004</v>
      </c>
      <c r="L192" s="16">
        <f t="shared" si="227"/>
        <v>1.383230769588</v>
      </c>
      <c r="M192" s="17">
        <f t="shared" si="228"/>
        <v>7.6947686574832591E-3</v>
      </c>
      <c r="N192" s="17">
        <f t="shared" si="229"/>
        <v>2.6808449397897109E-2</v>
      </c>
      <c r="O192" s="17">
        <f t="shared" si="230"/>
        <v>1.0643640771892188E-2</v>
      </c>
      <c r="P192" s="17">
        <f t="shared" si="231"/>
        <v>3.708227209211417E-2</v>
      </c>
      <c r="Q192" s="17">
        <f t="shared" si="232"/>
        <v>4.6700101790628376E-2</v>
      </c>
      <c r="R192" s="17">
        <f t="shared" si="233"/>
        <v>7.3613057080613251E-3</v>
      </c>
      <c r="S192" s="17">
        <f t="shared" si="234"/>
        <v>4.467629128057974E-2</v>
      </c>
      <c r="T192" s="17">
        <f t="shared" si="235"/>
        <v>6.4597017739688817E-2</v>
      </c>
      <c r="U192" s="17">
        <f t="shared" si="236"/>
        <v>2.5646669882023358E-2</v>
      </c>
      <c r="V192" s="17">
        <f t="shared" si="237"/>
        <v>2.392243444976876E-2</v>
      </c>
      <c r="W192" s="17">
        <f t="shared" si="238"/>
        <v>5.4234132801084307E-2</v>
      </c>
      <c r="X192" s="17">
        <f t="shared" si="239"/>
        <v>7.5018321252381628E-2</v>
      </c>
      <c r="Y192" s="17">
        <f t="shared" si="240"/>
        <v>5.1883825119565845E-2</v>
      </c>
      <c r="Z192" s="17">
        <f t="shared" si="241"/>
        <v>3.3941281865780687E-3</v>
      </c>
      <c r="AA192" s="17">
        <f t="shared" si="242"/>
        <v>1.1825087639426851E-2</v>
      </c>
      <c r="AB192" s="17">
        <f t="shared" si="243"/>
        <v>2.0599206923457992E-2</v>
      </c>
      <c r="AC192" s="17">
        <f t="shared" si="244"/>
        <v>7.2053678841710296E-3</v>
      </c>
      <c r="AD192" s="17">
        <f t="shared" si="245"/>
        <v>4.7237710110450568E-2</v>
      </c>
      <c r="AE192" s="17">
        <f t="shared" si="246"/>
        <v>6.5340654109653382E-2</v>
      </c>
      <c r="AF192" s="17">
        <f t="shared" si="247"/>
        <v>4.5190601634739591E-2</v>
      </c>
      <c r="AG192" s="17">
        <f t="shared" si="248"/>
        <v>2.0836343559121864E-2</v>
      </c>
      <c r="AH192" s="17">
        <f t="shared" si="249"/>
        <v>1.1737156359001768E-3</v>
      </c>
      <c r="AI192" s="17">
        <f t="shared" si="250"/>
        <v>4.0892062689824897E-3</v>
      </c>
      <c r="AJ192" s="17">
        <f t="shared" si="251"/>
        <v>7.1233642114093181E-3</v>
      </c>
      <c r="AK192" s="17">
        <f t="shared" si="252"/>
        <v>8.272561853593036E-3</v>
      </c>
      <c r="AL192" s="17">
        <f t="shared" si="253"/>
        <v>1.3889509837037852E-3</v>
      </c>
      <c r="AM192" s="17">
        <f t="shared" si="254"/>
        <v>3.2915083416757064E-2</v>
      </c>
      <c r="AN192" s="17">
        <f t="shared" si="255"/>
        <v>4.5529156165614086E-2</v>
      </c>
      <c r="AO192" s="17">
        <f t="shared" si="256"/>
        <v>3.1488664860827312E-2</v>
      </c>
      <c r="AP192" s="17">
        <f t="shared" si="257"/>
        <v>1.4518696709580262E-2</v>
      </c>
      <c r="AQ192" s="17">
        <f t="shared" si="258"/>
        <v>5.0206770057518698E-3</v>
      </c>
      <c r="AR192" s="17">
        <f t="shared" si="259"/>
        <v>3.2470391646473372E-4</v>
      </c>
      <c r="AS192" s="17">
        <f t="shared" si="260"/>
        <v>1.1312631868897435E-3</v>
      </c>
      <c r="AT192" s="17">
        <f t="shared" si="261"/>
        <v>1.9706513120406632E-3</v>
      </c>
      <c r="AU192" s="17">
        <f t="shared" si="262"/>
        <v>2.2885724198419628E-3</v>
      </c>
      <c r="AV192" s="17">
        <f t="shared" si="263"/>
        <v>1.9933373127173082E-3</v>
      </c>
      <c r="AW192" s="17">
        <f t="shared" si="264"/>
        <v>1.8593244822472029E-4</v>
      </c>
      <c r="AX192" s="17">
        <f t="shared" si="265"/>
        <v>1.9112602935925548E-2</v>
      </c>
      <c r="AY192" s="17">
        <f t="shared" si="266"/>
        <v>2.6437140467890159E-2</v>
      </c>
      <c r="AZ192" s="17">
        <f t="shared" si="267"/>
        <v>1.8284333077552888E-2</v>
      </c>
      <c r="BA192" s="17">
        <f t="shared" si="268"/>
        <v>8.4304840380889368E-3</v>
      </c>
      <c r="BB192" s="17">
        <f t="shared" si="269"/>
        <v>2.9153262310012791E-3</v>
      </c>
      <c r="BC192" s="17">
        <f t="shared" si="270"/>
        <v>8.0651378922159554E-4</v>
      </c>
      <c r="BD192" s="17">
        <f t="shared" si="271"/>
        <v>7.4856741376625214E-5</v>
      </c>
      <c r="BE192" s="17">
        <f t="shared" si="272"/>
        <v>2.6079967476801223E-4</v>
      </c>
      <c r="BF192" s="17">
        <f t="shared" si="273"/>
        <v>4.5431092182393476E-4</v>
      </c>
      <c r="BG192" s="17">
        <f t="shared" si="274"/>
        <v>5.2760396492597828E-4</v>
      </c>
      <c r="BH192" s="17">
        <f t="shared" si="275"/>
        <v>4.5954091751973969E-4</v>
      </c>
      <c r="BI192" s="17">
        <f t="shared" si="276"/>
        <v>3.2020662301809942E-4</v>
      </c>
      <c r="BJ192" s="18">
        <f t="shared" si="277"/>
        <v>0.70330583621342246</v>
      </c>
      <c r="BK192" s="18">
        <f t="shared" si="278"/>
        <v>0.14840722581571089</v>
      </c>
      <c r="BL192" s="18">
        <f t="shared" si="279"/>
        <v>0.10654060588613352</v>
      </c>
      <c r="BM192" s="18">
        <f t="shared" si="280"/>
        <v>0.79910604966410337</v>
      </c>
      <c r="BN192" s="18">
        <f t="shared" si="281"/>
        <v>0.13629053841807642</v>
      </c>
    </row>
    <row r="193" spans="1:66" x14ac:dyDescent="0.25">
      <c r="A193" t="s">
        <v>69</v>
      </c>
      <c r="B193" t="s">
        <v>325</v>
      </c>
      <c r="C193" t="s">
        <v>263</v>
      </c>
      <c r="D193" s="15">
        <v>44229</v>
      </c>
      <c r="E193" s="14">
        <f>VLOOKUP(A193,home!$A$2:$E$405,3,FALSE)</f>
        <v>1.3441295550000001</v>
      </c>
      <c r="F193" s="14">
        <f>VLOOKUP(B193,home!$B$2:$E$405,3,FALSE)</f>
        <v>0.93</v>
      </c>
      <c r="G193" s="14">
        <f>VLOOKUP(C193,away!$B$2:$E$405,4,FALSE)</f>
        <v>1.26</v>
      </c>
      <c r="H193" s="14">
        <f>VLOOKUP(A193,away!$A$2:$E$405,3,FALSE)</f>
        <v>1.348178138</v>
      </c>
      <c r="I193" s="14">
        <f>VLOOKUP(C193,away!$B$2:$E$405,3,FALSE)</f>
        <v>0.86</v>
      </c>
      <c r="J193" s="14">
        <f>VLOOKUP(B193,home!$B$2:$E$405,4,FALSE)</f>
        <v>1.3</v>
      </c>
      <c r="K193" s="16">
        <f t="shared" si="226"/>
        <v>1.575051012549</v>
      </c>
      <c r="L193" s="16">
        <f t="shared" si="227"/>
        <v>1.5072631582839999</v>
      </c>
      <c r="M193" s="17">
        <f t="shared" si="228"/>
        <v>4.5853022047719162E-2</v>
      </c>
      <c r="N193" s="17">
        <f t="shared" si="229"/>
        <v>7.2220848804691679E-2</v>
      </c>
      <c r="O193" s="17">
        <f t="shared" si="230"/>
        <v>6.9112570828511063E-2</v>
      </c>
      <c r="P193" s="17">
        <f t="shared" si="231"/>
        <v>0.10885582466331081</v>
      </c>
      <c r="Q193" s="17">
        <f t="shared" si="232"/>
        <v>5.6875760518488951E-2</v>
      </c>
      <c r="R193" s="17">
        <f t="shared" si="233"/>
        <v>5.2085415892054121E-2</v>
      </c>
      <c r="S193" s="17">
        <f t="shared" si="234"/>
        <v>6.4606377256866659E-2</v>
      </c>
      <c r="T193" s="17">
        <f t="shared" si="235"/>
        <v>8.5726738428902077E-2</v>
      </c>
      <c r="U193" s="17">
        <f t="shared" si="236"/>
        <v>8.2037187039815607E-2</v>
      </c>
      <c r="V193" s="17">
        <f t="shared" si="237"/>
        <v>1.7041844089205494E-2</v>
      </c>
      <c r="W193" s="17">
        <f t="shared" si="238"/>
        <v>2.9860741398046817E-2</v>
      </c>
      <c r="X193" s="17">
        <f t="shared" si="239"/>
        <v>4.5007995388321828E-2</v>
      </c>
      <c r="Y193" s="17">
        <f t="shared" si="240"/>
        <v>3.3919446638516836E-2</v>
      </c>
      <c r="Z193" s="17">
        <f t="shared" si="241"/>
        <v>2.6168809485997709E-2</v>
      </c>
      <c r="AA193" s="17">
        <f t="shared" si="242"/>
        <v>4.1217209878122565E-2</v>
      </c>
      <c r="AB193" s="17">
        <f t="shared" si="243"/>
        <v>3.2459604076490803E-2</v>
      </c>
      <c r="AC193" s="17">
        <f t="shared" si="244"/>
        <v>2.5286010458910281E-3</v>
      </c>
      <c r="AD193" s="17">
        <f t="shared" si="245"/>
        <v>1.1758047743614369E-2</v>
      </c>
      <c r="AE193" s="17">
        <f t="shared" si="246"/>
        <v>1.7722472177294252E-2</v>
      </c>
      <c r="AF193" s="17">
        <f t="shared" si="247"/>
        <v>1.3356214693274426E-2</v>
      </c>
      <c r="AG193" s="17">
        <f t="shared" si="248"/>
        <v>6.7104434471013255E-3</v>
      </c>
      <c r="AH193" s="17">
        <f t="shared" si="249"/>
        <v>9.8608206085992987E-3</v>
      </c>
      <c r="AI193" s="17">
        <f t="shared" si="250"/>
        <v>1.5531295484138371E-2</v>
      </c>
      <c r="AJ193" s="17">
        <f t="shared" si="251"/>
        <v>1.2231291339244929E-2</v>
      </c>
      <c r="AK193" s="17">
        <f t="shared" si="252"/>
        <v>6.4216359362198466E-3</v>
      </c>
      <c r="AL193" s="17">
        <f t="shared" si="253"/>
        <v>2.4011761040179457E-4</v>
      </c>
      <c r="AM193" s="17">
        <f t="shared" si="254"/>
        <v>3.7039050008358578E-3</v>
      </c>
      <c r="AN193" s="17">
        <f t="shared" si="255"/>
        <v>5.5827595495437565E-3</v>
      </c>
      <c r="AO193" s="17">
        <f t="shared" si="256"/>
        <v>4.2073438952927424E-3</v>
      </c>
      <c r="AP193" s="17">
        <f t="shared" si="257"/>
        <v>2.1138581492019482E-3</v>
      </c>
      <c r="AQ193" s="17">
        <f t="shared" si="258"/>
        <v>7.9653512753262467E-4</v>
      </c>
      <c r="AR193" s="17">
        <f t="shared" si="259"/>
        <v>2.9725703227578676E-3</v>
      </c>
      <c r="AS193" s="17">
        <f t="shared" si="260"/>
        <v>4.6819498967328862E-3</v>
      </c>
      <c r="AT193" s="17">
        <f t="shared" si="261"/>
        <v>3.6871549627764105E-3</v>
      </c>
      <c r="AU193" s="17">
        <f t="shared" si="262"/>
        <v>1.9358190525153517E-3</v>
      </c>
      <c r="AV193" s="17">
        <f t="shared" si="263"/>
        <v>7.6225343969398755E-4</v>
      </c>
      <c r="AW193" s="17">
        <f t="shared" si="264"/>
        <v>1.5834531563619959E-5</v>
      </c>
      <c r="AX193" s="17">
        <f t="shared" si="265"/>
        <v>9.7230655365863753E-4</v>
      </c>
      <c r="AY193" s="17">
        <f t="shared" si="266"/>
        <v>1.4655218468877494E-3</v>
      </c>
      <c r="AZ193" s="17">
        <f t="shared" si="267"/>
        <v>1.104463543737115E-3</v>
      </c>
      <c r="BA193" s="17">
        <f t="shared" si="268"/>
        <v>5.5490573638091421E-4</v>
      </c>
      <c r="BB193" s="17">
        <f t="shared" si="269"/>
        <v>2.0909724319185131E-4</v>
      </c>
      <c r="BC193" s="17">
        <f t="shared" si="270"/>
        <v>6.3032914232365501E-5</v>
      </c>
      <c r="BD193" s="17">
        <f t="shared" si="271"/>
        <v>7.4674095548355238E-4</v>
      </c>
      <c r="BE193" s="17">
        <f t="shared" si="272"/>
        <v>1.1761550980461768E-3</v>
      </c>
      <c r="BF193" s="17">
        <f t="shared" si="273"/>
        <v>9.2625213904614983E-4</v>
      </c>
      <c r="BG193" s="17">
        <f t="shared" si="274"/>
        <v>4.8629812316010513E-4</v>
      </c>
      <c r="BH193" s="17">
        <f t="shared" si="275"/>
        <v>1.9148608782100043E-4</v>
      </c>
      <c r="BI193" s="17">
        <f t="shared" si="276"/>
        <v>6.0320071302302677E-5</v>
      </c>
      <c r="BJ193" s="18">
        <f t="shared" si="277"/>
        <v>0.39393243879874806</v>
      </c>
      <c r="BK193" s="18">
        <f t="shared" si="278"/>
        <v>0.24059130856028271</v>
      </c>
      <c r="BL193" s="18">
        <f t="shared" si="279"/>
        <v>0.33858403123253233</v>
      </c>
      <c r="BM193" s="18">
        <f t="shared" si="280"/>
        <v>0.59282345800746117</v>
      </c>
      <c r="BN193" s="18">
        <f t="shared" si="281"/>
        <v>0.40500344275477579</v>
      </c>
    </row>
    <row r="194" spans="1:66" x14ac:dyDescent="0.25">
      <c r="A194" t="s">
        <v>80</v>
      </c>
      <c r="B194" t="s">
        <v>94</v>
      </c>
      <c r="C194" t="s">
        <v>90</v>
      </c>
      <c r="D194" s="15">
        <v>44229</v>
      </c>
      <c r="E194" s="14">
        <f>VLOOKUP(A194,home!$A$2:$E$405,3,FALSE)</f>
        <v>1.2158469949999999</v>
      </c>
      <c r="F194" s="14">
        <f>VLOOKUP(B194,home!$B$2:$E$405,3,FALSE)</f>
        <v>0.77</v>
      </c>
      <c r="G194" s="14">
        <f>VLOOKUP(C194,away!$B$2:$E$405,4,FALSE)</f>
        <v>0.82</v>
      </c>
      <c r="H194" s="14">
        <f>VLOOKUP(A194,away!$A$2:$E$405,3,FALSE)</f>
        <v>1.021857923</v>
      </c>
      <c r="I194" s="14">
        <f>VLOOKUP(C194,away!$B$2:$E$405,3,FALSE)</f>
        <v>1.1000000000000001</v>
      </c>
      <c r="J194" s="14">
        <f>VLOOKUP(B194,home!$B$2:$E$405,4,FALSE)</f>
        <v>0.8</v>
      </c>
      <c r="K194" s="16">
        <f t="shared" si="226"/>
        <v>0.76768579264299996</v>
      </c>
      <c r="L194" s="16">
        <f t="shared" si="227"/>
        <v>0.89923497224000004</v>
      </c>
      <c r="M194" s="17">
        <f t="shared" si="228"/>
        <v>0.18882761598071751</v>
      </c>
      <c r="N194" s="17">
        <f t="shared" si="229"/>
        <v>0.14496027804704512</v>
      </c>
      <c r="O194" s="17">
        <f t="shared" si="230"/>
        <v>0.16980039601456587</v>
      </c>
      <c r="P194" s="17">
        <f t="shared" si="231"/>
        <v>0.13035335160553729</v>
      </c>
      <c r="Q194" s="17">
        <f t="shared" si="232"/>
        <v>5.5641972977147736E-2</v>
      </c>
      <c r="R194" s="17">
        <f t="shared" si="233"/>
        <v>7.6345227198249571E-2</v>
      </c>
      <c r="S194" s="17">
        <f t="shared" si="234"/>
        <v>2.2496704449909487E-2</v>
      </c>
      <c r="T194" s="17">
        <f t="shared" si="235"/>
        <v>5.0035208025484272E-2</v>
      </c>
      <c r="U194" s="17">
        <f t="shared" si="236"/>
        <v>5.8609146256198147E-2</v>
      </c>
      <c r="V194" s="17">
        <f t="shared" si="237"/>
        <v>1.725572001445881E-3</v>
      </c>
      <c r="W194" s="17">
        <f t="shared" si="238"/>
        <v>1.4238517376394018E-2</v>
      </c>
      <c r="X194" s="17">
        <f t="shared" si="239"/>
        <v>1.2803772777700432E-2</v>
      </c>
      <c r="Y194" s="17">
        <f t="shared" si="240"/>
        <v>5.7568001291613572E-3</v>
      </c>
      <c r="Z194" s="17">
        <f t="shared" si="241"/>
        <v>2.2884099420091491E-2</v>
      </c>
      <c r="AA194" s="17">
        <f t="shared" si="242"/>
        <v>1.7567798002234149E-2</v>
      </c>
      <c r="AB194" s="17">
        <f t="shared" si="243"/>
        <v>6.7432744671686159E-3</v>
      </c>
      <c r="AC194" s="17">
        <f t="shared" si="244"/>
        <v>7.4450873041299201E-5</v>
      </c>
      <c r="AD194" s="17">
        <f t="shared" si="245"/>
        <v>2.7326768745395418E-3</v>
      </c>
      <c r="AE194" s="17">
        <f t="shared" si="246"/>
        <v>2.4573186134174549E-3</v>
      </c>
      <c r="AF194" s="17">
        <f t="shared" si="247"/>
        <v>1.10485341756064E-3</v>
      </c>
      <c r="AG194" s="17">
        <f t="shared" si="248"/>
        <v>3.3117427742313719E-4</v>
      </c>
      <c r="AH194" s="17">
        <f t="shared" si="249"/>
        <v>5.1445456266908419E-3</v>
      </c>
      <c r="AI194" s="17">
        <f t="shared" si="250"/>
        <v>3.9493945872142383E-3</v>
      </c>
      <c r="AJ194" s="17">
        <f t="shared" si="251"/>
        <v>1.5159470570727676E-3</v>
      </c>
      <c r="AK194" s="17">
        <f t="shared" si="252"/>
        <v>3.8792367270457697E-4</v>
      </c>
      <c r="AL194" s="17">
        <f t="shared" si="253"/>
        <v>2.0558265866964576E-6</v>
      </c>
      <c r="AM194" s="17">
        <f t="shared" si="254"/>
        <v>4.1956744249361692E-4</v>
      </c>
      <c r="AN194" s="17">
        <f t="shared" si="255"/>
        <v>3.7728971750355538E-4</v>
      </c>
      <c r="AO194" s="17">
        <f t="shared" si="256"/>
        <v>1.6963605432287351E-4</v>
      </c>
      <c r="AP194" s="17">
        <f t="shared" si="257"/>
        <v>5.0847557533310781E-5</v>
      </c>
      <c r="AQ194" s="17">
        <f t="shared" si="258"/>
        <v>1.143097549673463E-5</v>
      </c>
      <c r="AR194" s="17">
        <f t="shared" si="259"/>
        <v>9.2523106876095081E-4</v>
      </c>
      <c r="AS194" s="17">
        <f t="shared" si="260"/>
        <v>7.1028674639968053E-4</v>
      </c>
      <c r="AT194" s="17">
        <f t="shared" si="261"/>
        <v>2.7263852195682809E-4</v>
      </c>
      <c r="AU194" s="17">
        <f t="shared" si="262"/>
        <v>6.9766906611147845E-5</v>
      </c>
      <c r="AV194" s="17">
        <f t="shared" si="263"/>
        <v>1.3389765750507295E-5</v>
      </c>
      <c r="AW194" s="17">
        <f t="shared" si="264"/>
        <v>3.9422182988292426E-8</v>
      </c>
      <c r="AX194" s="17">
        <f t="shared" si="265"/>
        <v>5.3682660776318094E-5</v>
      </c>
      <c r="AY194" s="17">
        <f t="shared" si="266"/>
        <v>4.8273325972961734E-5</v>
      </c>
      <c r="AZ194" s="17">
        <f t="shared" si="267"/>
        <v>2.1704531470614358E-5</v>
      </c>
      <c r="BA194" s="17">
        <f t="shared" si="268"/>
        <v>6.5058245848200379E-6</v>
      </c>
      <c r="BB194" s="17">
        <f t="shared" si="269"/>
        <v>1.462566247482239E-6</v>
      </c>
      <c r="BC194" s="17">
        <f t="shared" si="270"/>
        <v>2.6303814379077052E-7</v>
      </c>
      <c r="BD194" s="17">
        <f t="shared" si="271"/>
        <v>1.3866668907213981E-4</v>
      </c>
      <c r="BE194" s="17">
        <f t="shared" si="272"/>
        <v>1.0645244711352607E-4</v>
      </c>
      <c r="BF194" s="17">
        <f t="shared" si="273"/>
        <v>4.0861015620567137E-5</v>
      </c>
      <c r="BG194" s="17">
        <f t="shared" si="274"/>
        <v>1.045614038829103E-5</v>
      </c>
      <c r="BH194" s="17">
        <f t="shared" si="275"/>
        <v>2.0067576054929209E-6</v>
      </c>
      <c r="BI194" s="17">
        <f t="shared" si="276"/>
        <v>3.0811186060304039E-7</v>
      </c>
      <c r="BJ194" s="18">
        <f t="shared" si="277"/>
        <v>0.29122323621041973</v>
      </c>
      <c r="BK194" s="18">
        <f t="shared" si="278"/>
        <v>0.34352802406321115</v>
      </c>
      <c r="BL194" s="18">
        <f t="shared" si="279"/>
        <v>0.34235371705323842</v>
      </c>
      <c r="BM194" s="18">
        <f t="shared" si="280"/>
        <v>0.23401200101990779</v>
      </c>
      <c r="BN194" s="18">
        <f t="shared" si="281"/>
        <v>0.76592884182326315</v>
      </c>
    </row>
    <row r="195" spans="1:66" x14ac:dyDescent="0.25">
      <c r="A195" t="s">
        <v>80</v>
      </c>
      <c r="B195" t="s">
        <v>85</v>
      </c>
      <c r="C195" t="s">
        <v>416</v>
      </c>
      <c r="D195" s="15">
        <v>44229</v>
      </c>
      <c r="E195" s="14">
        <f>VLOOKUP(A195,home!$A$2:$E$405,3,FALSE)</f>
        <v>1.2158469949999999</v>
      </c>
      <c r="F195" s="14">
        <f>VLOOKUP(B195,home!$B$2:$E$405,3,FALSE)</f>
        <v>1.43</v>
      </c>
      <c r="G195" s="14">
        <f>VLOOKUP(C195,away!$B$2:$E$405,4,FALSE)</f>
        <v>1.26</v>
      </c>
      <c r="H195" s="14">
        <f>VLOOKUP(A195,away!$A$2:$E$405,3,FALSE)</f>
        <v>1.021857923</v>
      </c>
      <c r="I195" s="14">
        <f>VLOOKUP(C195,away!$B$2:$E$405,3,FALSE)</f>
        <v>0.49</v>
      </c>
      <c r="J195" s="14">
        <f>VLOOKUP(B195,home!$B$2:$E$405,4,FALSE)</f>
        <v>0.91</v>
      </c>
      <c r="K195" s="16">
        <f t="shared" si="226"/>
        <v>2.190713115591</v>
      </c>
      <c r="L195" s="16">
        <f t="shared" si="227"/>
        <v>0.45564644786570002</v>
      </c>
      <c r="M195" s="17">
        <f t="shared" si="228"/>
        <v>7.0908883049334903E-2</v>
      </c>
      <c r="N195" s="17">
        <f t="shared" si="229"/>
        <v>0.15534102010808629</v>
      </c>
      <c r="O195" s="17">
        <f t="shared" si="230"/>
        <v>3.2309380683553796E-2</v>
      </c>
      <c r="P195" s="17">
        <f t="shared" si="231"/>
        <v>7.0780584020083803E-2</v>
      </c>
      <c r="Q195" s="17">
        <f t="shared" si="232"/>
        <v>0.17015380507003502</v>
      </c>
      <c r="R195" s="17">
        <f t="shared" si="233"/>
        <v>7.360827270600976E-3</v>
      </c>
      <c r="S195" s="17">
        <f t="shared" si="234"/>
        <v>1.7663129282189192E-2</v>
      </c>
      <c r="T195" s="17">
        <f t="shared" si="235"/>
        <v>7.7529976870994194E-2</v>
      </c>
      <c r="U195" s="17">
        <f t="shared" si="236"/>
        <v>1.6125460843305458E-2</v>
      </c>
      <c r="V195" s="17">
        <f t="shared" si="237"/>
        <v>1.9590189432037463E-3</v>
      </c>
      <c r="W195" s="17">
        <f t="shared" si="238"/>
        <v>0.12425272414488002</v>
      </c>
      <c r="X195" s="17">
        <f t="shared" si="239"/>
        <v>5.6615312394251278E-2</v>
      </c>
      <c r="Y195" s="17">
        <f t="shared" si="240"/>
        <v>1.2898282993623769E-2</v>
      </c>
      <c r="Z195" s="17">
        <f t="shared" si="241"/>
        <v>1.1179782664007703E-3</v>
      </c>
      <c r="AA195" s="17">
        <f t="shared" si="242"/>
        <v>2.4491696511498564E-3</v>
      </c>
      <c r="AB195" s="17">
        <f t="shared" si="243"/>
        <v>2.6827140385407133E-3</v>
      </c>
      <c r="AC195" s="17">
        <f t="shared" si="244"/>
        <v>1.2221714944541523E-4</v>
      </c>
      <c r="AD195" s="17">
        <f t="shared" si="245"/>
        <v>6.8050518108024802E-2</v>
      </c>
      <c r="AE195" s="17">
        <f t="shared" si="246"/>
        <v>3.1006976851341995E-2</v>
      </c>
      <c r="AF195" s="17">
        <f t="shared" si="247"/>
        <v>7.0641094306839848E-3</v>
      </c>
      <c r="AG195" s="17">
        <f t="shared" si="248"/>
        <v>1.0729121231419169E-3</v>
      </c>
      <c r="AH195" s="17">
        <f t="shared" si="249"/>
        <v>1.2735070646914106E-4</v>
      </c>
      <c r="AI195" s="17">
        <f t="shared" si="250"/>
        <v>2.789888629417269E-4</v>
      </c>
      <c r="AJ195" s="17">
        <f t="shared" si="251"/>
        <v>3.055922805751306E-4</v>
      </c>
      <c r="AK195" s="17">
        <f t="shared" si="252"/>
        <v>2.2315500569310113E-4</v>
      </c>
      <c r="AL195" s="17">
        <f t="shared" si="253"/>
        <v>4.8798406309673172E-6</v>
      </c>
      <c r="AM195" s="17">
        <f t="shared" si="254"/>
        <v>2.981583250840255E-2</v>
      </c>
      <c r="AN195" s="17">
        <f t="shared" si="255"/>
        <v>1.3585478172612285E-2</v>
      </c>
      <c r="AO195" s="17">
        <f t="shared" si="256"/>
        <v>3.0950874359538952E-3</v>
      </c>
      <c r="AP195" s="17">
        <f t="shared" si="257"/>
        <v>4.7008853200871661E-4</v>
      </c>
      <c r="AQ195" s="17">
        <f t="shared" si="258"/>
        <v>5.3548542448043287E-5</v>
      </c>
      <c r="AR195" s="17">
        <f t="shared" si="259"/>
        <v>1.1605379407170313E-5</v>
      </c>
      <c r="AS195" s="17">
        <f t="shared" si="260"/>
        <v>2.5424056878697704E-5</v>
      </c>
      <c r="AT195" s="17">
        <f t="shared" si="261"/>
        <v>2.7848407427847331E-5</v>
      </c>
      <c r="AU195" s="17">
        <f t="shared" si="262"/>
        <v>2.0335957133502322E-5</v>
      </c>
      <c r="AV195" s="17">
        <f t="shared" si="263"/>
        <v>1.1137562002614975E-5</v>
      </c>
      <c r="AW195" s="17">
        <f t="shared" si="264"/>
        <v>1.3530586912365403E-7</v>
      </c>
      <c r="AX195" s="17">
        <f t="shared" si="265"/>
        <v>1.0886322554736993E-2</v>
      </c>
      <c r="AY195" s="17">
        <f t="shared" si="266"/>
        <v>4.9603142023861629E-3</v>
      </c>
      <c r="AZ195" s="17">
        <f t="shared" si="267"/>
        <v>1.1300747733075192E-3</v>
      </c>
      <c r="BA195" s="17">
        <f t="shared" si="268"/>
        <v>1.7163818542673581E-4</v>
      </c>
      <c r="BB195" s="17">
        <f t="shared" si="269"/>
        <v>1.9551582376951632E-5</v>
      </c>
      <c r="BC195" s="17">
        <f t="shared" si="270"/>
        <v>1.7817218120423266E-6</v>
      </c>
      <c r="BD195" s="17">
        <f t="shared" si="271"/>
        <v>8.813249838351491E-7</v>
      </c>
      <c r="BE195" s="17">
        <f t="shared" si="272"/>
        <v>1.9307302011856872E-6</v>
      </c>
      <c r="BF195" s="17">
        <f t="shared" si="273"/>
        <v>2.1148379872025678E-6</v>
      </c>
      <c r="BG195" s="17">
        <f t="shared" si="274"/>
        <v>1.5443344386382454E-6</v>
      </c>
      <c r="BH195" s="17">
        <f t="shared" si="275"/>
        <v>8.4579842739591731E-7</v>
      </c>
      <c r="BI195" s="17">
        <f t="shared" si="276"/>
        <v>3.7058034160849555E-7</v>
      </c>
      <c r="BJ195" s="18">
        <f t="shared" si="277"/>
        <v>0.76817535630653511</v>
      </c>
      <c r="BK195" s="18">
        <f t="shared" si="278"/>
        <v>0.16639902648727417</v>
      </c>
      <c r="BL195" s="18">
        <f t="shared" si="279"/>
        <v>6.1966678312059591E-2</v>
      </c>
      <c r="BM195" s="18">
        <f t="shared" si="280"/>
        <v>0.48584436027405792</v>
      </c>
      <c r="BN195" s="18">
        <f t="shared" si="281"/>
        <v>0.50685450020169476</v>
      </c>
    </row>
    <row r="196" spans="1:66" x14ac:dyDescent="0.25">
      <c r="A196" t="s">
        <v>80</v>
      </c>
      <c r="B196" t="s">
        <v>369</v>
      </c>
      <c r="C196" t="s">
        <v>93</v>
      </c>
      <c r="D196" s="15">
        <v>44229</v>
      </c>
      <c r="E196" s="14">
        <f>VLOOKUP(A196,home!$A$2:$E$405,3,FALSE)</f>
        <v>1.2158469949999999</v>
      </c>
      <c r="F196" s="14">
        <f>VLOOKUP(B196,home!$B$2:$E$405,3,FALSE)</f>
        <v>0.87</v>
      </c>
      <c r="G196" s="14">
        <f>VLOOKUP(C196,away!$B$2:$E$405,4,FALSE)</f>
        <v>0.93</v>
      </c>
      <c r="H196" s="14">
        <f>VLOOKUP(A196,away!$A$2:$E$405,3,FALSE)</f>
        <v>1.021857923</v>
      </c>
      <c r="I196" s="14">
        <f>VLOOKUP(C196,away!$B$2:$E$405,3,FALSE)</f>
        <v>0.6</v>
      </c>
      <c r="J196" s="14">
        <f>VLOOKUP(B196,home!$B$2:$E$405,4,FALSE)</f>
        <v>1.04</v>
      </c>
      <c r="K196" s="16">
        <f t="shared" si="226"/>
        <v>0.98374180365449992</v>
      </c>
      <c r="L196" s="16">
        <f t="shared" si="227"/>
        <v>0.63763934395200006</v>
      </c>
      <c r="M196" s="17">
        <f t="shared" si="228"/>
        <v>0.19762556043486057</v>
      </c>
      <c r="N196" s="17">
        <f t="shared" si="229"/>
        <v>0.1944125252704211</v>
      </c>
      <c r="O196" s="17">
        <f t="shared" si="230"/>
        <v>0.12601383270383085</v>
      </c>
      <c r="P196" s="17">
        <f t="shared" si="231"/>
        <v>0.12396507506948296</v>
      </c>
      <c r="Q196" s="17">
        <f t="shared" si="232"/>
        <v>9.5625864131275051E-2</v>
      </c>
      <c r="R196" s="17">
        <f t="shared" si="233"/>
        <v>4.0175688807073895E-2</v>
      </c>
      <c r="S196" s="17">
        <f t="shared" si="234"/>
        <v>1.9439969965382813E-2</v>
      </c>
      <c r="T196" s="17">
        <f t="shared" si="235"/>
        <v>6.097481326950932E-2</v>
      </c>
      <c r="U196" s="17">
        <f t="shared" si="236"/>
        <v>3.9522504570132774E-2</v>
      </c>
      <c r="V196" s="17">
        <f t="shared" si="237"/>
        <v>1.3549064598079184E-3</v>
      </c>
      <c r="W196" s="17">
        <f t="shared" si="238"/>
        <v>3.1357053352173557E-2</v>
      </c>
      <c r="X196" s="17">
        <f t="shared" si="239"/>
        <v>1.9994490927747813E-2</v>
      </c>
      <c r="Y196" s="17">
        <f t="shared" si="240"/>
        <v>6.3746370389116663E-3</v>
      </c>
      <c r="Z196" s="17">
        <f t="shared" si="241"/>
        <v>8.5391999512541041E-3</v>
      </c>
      <c r="AA196" s="17">
        <f t="shared" si="242"/>
        <v>8.4003679618131297E-3</v>
      </c>
      <c r="AB196" s="17">
        <f t="shared" si="243"/>
        <v>4.1318965650577614E-3</v>
      </c>
      <c r="AC196" s="17">
        <f t="shared" si="244"/>
        <v>5.3118470806809447E-5</v>
      </c>
      <c r="AD196" s="17">
        <f t="shared" si="245"/>
        <v>7.7118110554893994E-3</v>
      </c>
      <c r="AE196" s="17">
        <f t="shared" si="246"/>
        <v>4.9173541421040417E-3</v>
      </c>
      <c r="AF196" s="17">
        <f t="shared" si="247"/>
        <v>1.5677492345754357E-3</v>
      </c>
      <c r="AG196" s="17">
        <f t="shared" si="248"/>
        <v>3.332195311386437E-4</v>
      </c>
      <c r="AH196" s="17">
        <f t="shared" si="249"/>
        <v>1.3612324636981541E-3</v>
      </c>
      <c r="AI196" s="17">
        <f t="shared" si="250"/>
        <v>1.3391012790314807E-3</v>
      </c>
      <c r="AJ196" s="17">
        <f t="shared" si="251"/>
        <v>6.586649537552383E-4</v>
      </c>
      <c r="AK196" s="17">
        <f t="shared" si="252"/>
        <v>2.1598541653706198E-4</v>
      </c>
      <c r="AL196" s="17">
        <f t="shared" si="253"/>
        <v>1.3327901930606199E-6</v>
      </c>
      <c r="AM196" s="17">
        <f t="shared" si="254"/>
        <v>1.5172861834339714E-3</v>
      </c>
      <c r="AN196" s="17">
        <f t="shared" si="255"/>
        <v>9.6748136659227158E-4</v>
      </c>
      <c r="AO196" s="17">
        <f t="shared" si="256"/>
        <v>3.0845209193984026E-4</v>
      </c>
      <c r="AP196" s="17">
        <f t="shared" si="257"/>
        <v>6.5560396515047253E-5</v>
      </c>
      <c r="AQ196" s="17">
        <f t="shared" si="258"/>
        <v>1.0450972055771929E-5</v>
      </c>
      <c r="AR196" s="17">
        <f t="shared" si="259"/>
        <v>1.735950750237312E-4</v>
      </c>
      <c r="AS196" s="17">
        <f t="shared" si="260"/>
        <v>1.7077273220938356E-4</v>
      </c>
      <c r="AT196" s="17">
        <f t="shared" si="261"/>
        <v>8.3998137799332943E-5</v>
      </c>
      <c r="AU196" s="17">
        <f t="shared" si="262"/>
        <v>2.7544159860778341E-5</v>
      </c>
      <c r="AV196" s="17">
        <f t="shared" si="263"/>
        <v>6.7740853753974906E-6</v>
      </c>
      <c r="AW196" s="17">
        <f t="shared" si="264"/>
        <v>2.3222850207100546E-8</v>
      </c>
      <c r="AX196" s="17">
        <f t="shared" si="265"/>
        <v>2.4876964112523111E-4</v>
      </c>
      <c r="AY196" s="17">
        <f t="shared" si="266"/>
        <v>1.5862531076226688E-4</v>
      </c>
      <c r="AZ196" s="17">
        <f t="shared" si="267"/>
        <v>5.0572869544316992E-5</v>
      </c>
      <c r="BA196" s="17">
        <f t="shared" si="268"/>
        <v>1.0749083786002791E-5</v>
      </c>
      <c r="BB196" s="17">
        <f t="shared" si="269"/>
        <v>1.713509683347975E-6</v>
      </c>
      <c r="BC196" s="17">
        <f t="shared" si="270"/>
        <v>2.1852023806908048E-7</v>
      </c>
      <c r="BD196" s="17">
        <f t="shared" si="271"/>
        <v>1.8448508291905023E-5</v>
      </c>
      <c r="BE196" s="17">
        <f t="shared" si="272"/>
        <v>1.8148568821813646E-5</v>
      </c>
      <c r="BF196" s="17">
        <f t="shared" si="273"/>
        <v>8.9267529132593882E-6</v>
      </c>
      <c r="BG196" s="17">
        <f t="shared" si="274"/>
        <v>2.9272066705559509E-6</v>
      </c>
      <c r="BH196" s="17">
        <f t="shared" si="275"/>
        <v>7.1990389244054863E-7</v>
      </c>
      <c r="BI196" s="17">
        <f t="shared" si="276"/>
        <v>1.4163991072147213E-7</v>
      </c>
      <c r="BJ196" s="18">
        <f t="shared" si="277"/>
        <v>0.42660939789902214</v>
      </c>
      <c r="BK196" s="18">
        <f t="shared" si="278"/>
        <v>0.34259858850129637</v>
      </c>
      <c r="BL196" s="18">
        <f t="shared" si="279"/>
        <v>0.22233127149169965</v>
      </c>
      <c r="BM196" s="18">
        <f t="shared" si="280"/>
        <v>0.22210130933841582</v>
      </c>
      <c r="BN196" s="18">
        <f t="shared" si="281"/>
        <v>0.77781854641694437</v>
      </c>
    </row>
    <row r="197" spans="1:66" x14ac:dyDescent="0.25">
      <c r="A197" t="s">
        <v>80</v>
      </c>
      <c r="B197" t="s">
        <v>92</v>
      </c>
      <c r="C197" t="s">
        <v>91</v>
      </c>
      <c r="D197" s="15">
        <v>44229</v>
      </c>
      <c r="E197" s="14">
        <f>VLOOKUP(A197,home!$A$2:$E$405,3,FALSE)</f>
        <v>1.2158469949999999</v>
      </c>
      <c r="F197" s="14">
        <f>VLOOKUP(B197,home!$B$2:$E$405,3,FALSE)</f>
        <v>1.17</v>
      </c>
      <c r="G197" s="14">
        <f>VLOOKUP(C197,away!$B$2:$E$405,4,FALSE)</f>
        <v>0.88</v>
      </c>
      <c r="H197" s="14">
        <f>VLOOKUP(A197,away!$A$2:$E$405,3,FALSE)</f>
        <v>1.021857923</v>
      </c>
      <c r="I197" s="14">
        <f>VLOOKUP(C197,away!$B$2:$E$405,3,FALSE)</f>
        <v>0.71</v>
      </c>
      <c r="J197" s="14">
        <f>VLOOKUP(B197,home!$B$2:$E$405,4,FALSE)</f>
        <v>1.4</v>
      </c>
      <c r="K197" s="16">
        <f t="shared" si="226"/>
        <v>1.2518360660519998</v>
      </c>
      <c r="L197" s="16">
        <f t="shared" si="227"/>
        <v>1.0157267754619999</v>
      </c>
      <c r="M197" s="17">
        <f t="shared" si="228"/>
        <v>0.1035642753127293</v>
      </c>
      <c r="N197" s="17">
        <f t="shared" si="229"/>
        <v>0.1296454949910133</v>
      </c>
      <c r="O197" s="17">
        <f t="shared" si="230"/>
        <v>0.10519300741645732</v>
      </c>
      <c r="P197" s="17">
        <f t="shared" si="231"/>
        <v>0.13168440058039677</v>
      </c>
      <c r="Q197" s="17">
        <f t="shared" si="232"/>
        <v>8.1147453215457188E-2</v>
      </c>
      <c r="R197" s="17">
        <f t="shared" si="233"/>
        <v>5.3423677112134221E-2</v>
      </c>
      <c r="S197" s="17">
        <f t="shared" si="234"/>
        <v>4.1859949543061735E-2</v>
      </c>
      <c r="T197" s="17">
        <f t="shared" si="235"/>
        <v>8.2423640991489813E-2</v>
      </c>
      <c r="U197" s="17">
        <f t="shared" si="236"/>
        <v>6.6877685790086364E-2</v>
      </c>
      <c r="V197" s="17">
        <f t="shared" si="237"/>
        <v>5.9139895353322453E-3</v>
      </c>
      <c r="W197" s="17">
        <f t="shared" si="238"/>
        <v>3.3861102867792203E-2</v>
      </c>
      <c r="X197" s="17">
        <f t="shared" si="239"/>
        <v>3.4393628829489646E-2</v>
      </c>
      <c r="Y197" s="17">
        <f t="shared" si="240"/>
        <v>1.7467264853707198E-2</v>
      </c>
      <c r="Z197" s="17">
        <f t="shared" si="241"/>
        <v>1.8087953095477047E-2</v>
      </c>
      <c r="AA197" s="17">
        <f t="shared" si="242"/>
        <v>2.2643152045975078E-2</v>
      </c>
      <c r="AB197" s="17">
        <f t="shared" si="243"/>
        <v>1.4172757190125373E-2</v>
      </c>
      <c r="AC197" s="17">
        <f t="shared" si="244"/>
        <v>4.6998600907945305E-4</v>
      </c>
      <c r="AD197" s="17">
        <f t="shared" si="245"/>
        <v>1.0597137451549769E-2</v>
      </c>
      <c r="AE197" s="17">
        <f t="shared" si="246"/>
        <v>1.0763796252790241E-2</v>
      </c>
      <c r="AF197" s="17">
        <f t="shared" si="247"/>
        <v>5.4665380297882942E-3</v>
      </c>
      <c r="AG197" s="17">
        <f t="shared" si="248"/>
        <v>1.8508363486457529E-3</v>
      </c>
      <c r="AH197" s="17">
        <f t="shared" si="249"/>
        <v>4.5931045680941999E-3</v>
      </c>
      <c r="AI197" s="17">
        <f t="shared" si="250"/>
        <v>5.7498139534885124E-3</v>
      </c>
      <c r="AJ197" s="17">
        <f t="shared" si="251"/>
        <v>3.5989122400329793E-3</v>
      </c>
      <c r="AK197" s="17">
        <f t="shared" si="252"/>
        <v>1.5017493802097579E-3</v>
      </c>
      <c r="AL197" s="17">
        <f t="shared" si="253"/>
        <v>2.3903928531306468E-5</v>
      </c>
      <c r="AM197" s="17">
        <f t="shared" si="254"/>
        <v>2.6531757717520752E-3</v>
      </c>
      <c r="AN197" s="17">
        <f t="shared" si="255"/>
        <v>2.6949016713756378E-3</v>
      </c>
      <c r="AO197" s="17">
        <f t="shared" si="256"/>
        <v>1.3686418924267654E-3</v>
      </c>
      <c r="AP197" s="17">
        <f t="shared" si="257"/>
        <v>4.6338873871894931E-4</v>
      </c>
      <c r="AQ197" s="17">
        <f t="shared" si="258"/>
        <v>1.1766908734110038E-4</v>
      </c>
      <c r="AR197" s="17">
        <f t="shared" si="259"/>
        <v>9.3306785846202075E-4</v>
      </c>
      <c r="AS197" s="17">
        <f t="shared" si="260"/>
        <v>1.1680479972966602E-3</v>
      </c>
      <c r="AT197" s="17">
        <f t="shared" si="261"/>
        <v>7.3110230494788429E-4</v>
      </c>
      <c r="AU197" s="17">
        <f t="shared" si="262"/>
        <v>3.0507341110250289E-4</v>
      </c>
      <c r="AV197" s="17">
        <f t="shared" si="263"/>
        <v>9.5475474702905419E-5</v>
      </c>
      <c r="AW197" s="17">
        <f t="shared" si="264"/>
        <v>8.4428902047558623E-7</v>
      </c>
      <c r="AX197" s="17">
        <f t="shared" si="265"/>
        <v>5.5355685344243247E-4</v>
      </c>
      <c r="AY197" s="17">
        <f t="shared" si="266"/>
        <v>5.6226251778197268E-4</v>
      </c>
      <c r="AZ197" s="17">
        <f t="shared" si="267"/>
        <v>2.8555254707491424E-4</v>
      </c>
      <c r="BA197" s="17">
        <f t="shared" si="268"/>
        <v>9.6681122621787878E-5</v>
      </c>
      <c r="BB197" s="17">
        <f t="shared" si="269"/>
        <v>2.4550401232168699E-5</v>
      </c>
      <c r="BC197" s="17">
        <f t="shared" si="270"/>
        <v>4.9872999759698045E-6</v>
      </c>
      <c r="BD197" s="17">
        <f t="shared" si="271"/>
        <v>1.5795700119381029E-4</v>
      </c>
      <c r="BE197" s="17">
        <f t="shared" si="272"/>
        <v>1.9773627097983049E-4</v>
      </c>
      <c r="BF197" s="17">
        <f t="shared" si="273"/>
        <v>1.2376669778959166E-4</v>
      </c>
      <c r="BG197" s="17">
        <f t="shared" si="274"/>
        <v>5.1645205356389701E-5</v>
      </c>
      <c r="BH197" s="17">
        <f t="shared" si="275"/>
        <v>1.6162832675947638E-5</v>
      </c>
      <c r="BI197" s="17">
        <f t="shared" si="276"/>
        <v>4.046643374663001E-6</v>
      </c>
      <c r="BJ197" s="18">
        <f t="shared" si="277"/>
        <v>0.41644226173546711</v>
      </c>
      <c r="BK197" s="18">
        <f t="shared" si="278"/>
        <v>0.28407876742691274</v>
      </c>
      <c r="BL197" s="18">
        <f t="shared" si="279"/>
        <v>0.28153794139448607</v>
      </c>
      <c r="BM197" s="18">
        <f t="shared" si="280"/>
        <v>0.3949271967953934</v>
      </c>
      <c r="BN197" s="18">
        <f t="shared" si="281"/>
        <v>0.60465830862818815</v>
      </c>
    </row>
    <row r="198" spans="1:66" x14ac:dyDescent="0.25">
      <c r="A198" t="s">
        <v>80</v>
      </c>
      <c r="B198" t="s">
        <v>435</v>
      </c>
      <c r="C198" t="s">
        <v>82</v>
      </c>
      <c r="D198" s="15">
        <v>44229</v>
      </c>
      <c r="E198" s="14">
        <f>VLOOKUP(A198,home!$A$2:$E$405,3,FALSE)</f>
        <v>1.2158469949999999</v>
      </c>
      <c r="F198" s="14">
        <f>VLOOKUP(B198,home!$B$2:$E$405,3,FALSE)</f>
        <v>0.49</v>
      </c>
      <c r="G198" s="14">
        <f>VLOOKUP(C198,away!$B$2:$E$405,4,FALSE)</f>
        <v>0.67</v>
      </c>
      <c r="H198" s="14">
        <f>VLOOKUP(A198,away!$A$2:$E$405,3,FALSE)</f>
        <v>1.021857923</v>
      </c>
      <c r="I198" s="14">
        <f>VLOOKUP(C198,away!$B$2:$E$405,3,FALSE)</f>
        <v>0.67</v>
      </c>
      <c r="J198" s="14">
        <f>VLOOKUP(B198,home!$B$2:$E$405,4,FALSE)</f>
        <v>1.24</v>
      </c>
      <c r="K198" s="16">
        <f t="shared" ref="K198:K261" si="282">E198*F198*G198</f>
        <v>0.39916256845849996</v>
      </c>
      <c r="L198" s="16">
        <f t="shared" ref="L198:L261" si="283">H198*I198*J198</f>
        <v>0.84895956242840009</v>
      </c>
      <c r="M198" s="17">
        <f t="shared" si="228"/>
        <v>0.28704332084949802</v>
      </c>
      <c r="N198" s="17">
        <f t="shared" si="229"/>
        <v>0.11457694920914292</v>
      </c>
      <c r="O198" s="17">
        <f t="shared" si="230"/>
        <v>0.24368817206638468</v>
      </c>
      <c r="P198" s="17">
        <f t="shared" si="231"/>
        <v>9.7271196664974996E-2</v>
      </c>
      <c r="Q198" s="17">
        <f t="shared" si="232"/>
        <v>2.2867414666230285E-2</v>
      </c>
      <c r="R198" s="17">
        <f t="shared" si="233"/>
        <v>0.10344070196322729</v>
      </c>
      <c r="S198" s="17">
        <f t="shared" si="234"/>
        <v>8.2406426255056207E-3</v>
      </c>
      <c r="T198" s="17">
        <f t="shared" si="235"/>
        <v>1.9413510348911645E-2</v>
      </c>
      <c r="U198" s="17">
        <f t="shared" si="236"/>
        <v>4.1289656278792004E-2</v>
      </c>
      <c r="V198" s="17">
        <f t="shared" si="237"/>
        <v>3.1028114389729076E-4</v>
      </c>
      <c r="W198" s="17">
        <f t="shared" si="238"/>
        <v>3.0426053240593517E-3</v>
      </c>
      <c r="X198" s="17">
        <f t="shared" si="239"/>
        <v>2.5830488845557478E-3</v>
      </c>
      <c r="Y198" s="17">
        <f t="shared" si="240"/>
        <v>1.0964520253818073E-3</v>
      </c>
      <c r="Z198" s="17">
        <f t="shared" si="241"/>
        <v>2.9272324358662668E-2</v>
      </c>
      <c r="AA198" s="17">
        <f t="shared" si="242"/>
        <v>1.1684416175754104E-2</v>
      </c>
      <c r="AB198" s="17">
        <f t="shared" si="243"/>
        <v>2.3319907858260253E-3</v>
      </c>
      <c r="AC198" s="17">
        <f t="shared" si="244"/>
        <v>6.571616542092313E-6</v>
      </c>
      <c r="AD198" s="17">
        <f t="shared" si="245"/>
        <v>3.036235389892593E-4</v>
      </c>
      <c r="AE198" s="17">
        <f t="shared" si="246"/>
        <v>2.5776410680328384E-4</v>
      </c>
      <c r="AF198" s="17">
        <f t="shared" si="247"/>
        <v>1.094156516607316E-4</v>
      </c>
      <c r="AG198" s="17">
        <f t="shared" si="248"/>
        <v>3.0963154585570989E-5</v>
      </c>
      <c r="AH198" s="17">
        <f t="shared" si="249"/>
        <v>6.2127549196981128E-3</v>
      </c>
      <c r="AI198" s="17">
        <f t="shared" si="250"/>
        <v>2.4798992109498806E-3</v>
      </c>
      <c r="AJ198" s="17">
        <f t="shared" si="251"/>
        <v>4.9494146928048073E-4</v>
      </c>
      <c r="AK198" s="17">
        <f t="shared" si="252"/>
        <v>6.5854036038206839E-5</v>
      </c>
      <c r="AL198" s="17">
        <f t="shared" si="253"/>
        <v>8.9077704812065492E-8</v>
      </c>
      <c r="AM198" s="17">
        <f t="shared" si="254"/>
        <v>2.4239030333482457E-5</v>
      </c>
      <c r="AN198" s="17">
        <f t="shared" si="255"/>
        <v>2.0577956585601986E-5</v>
      </c>
      <c r="AO198" s="17">
        <f t="shared" si="256"/>
        <v>8.7349265092916355E-6</v>
      </c>
      <c r="AP198" s="17">
        <f t="shared" si="257"/>
        <v>2.4718664623908203E-6</v>
      </c>
      <c r="AQ198" s="17">
        <f t="shared" si="258"/>
        <v>5.2462866757318692E-7</v>
      </c>
      <c r="AR198" s="17">
        <f t="shared" si="259"/>
        <v>1.0548755396203602E-3</v>
      </c>
      <c r="AS198" s="17">
        <f t="shared" si="260"/>
        <v>4.2106682979890916E-4</v>
      </c>
      <c r="AT198" s="17">
        <f t="shared" si="261"/>
        <v>8.4037058637605292E-5</v>
      </c>
      <c r="AU198" s="17">
        <f t="shared" si="262"/>
        <v>1.1181482723828036E-5</v>
      </c>
      <c r="AV198" s="17">
        <f t="shared" si="263"/>
        <v>1.1158073408043854E-6</v>
      </c>
      <c r="AW198" s="17">
        <f t="shared" si="264"/>
        <v>8.3850050902847518E-10</v>
      </c>
      <c r="AX198" s="17">
        <f t="shared" si="265"/>
        <v>1.6125522674760579E-6</v>
      </c>
      <c r="AY198" s="17">
        <f t="shared" si="266"/>
        <v>1.3689916673893987E-6</v>
      </c>
      <c r="AZ198" s="17">
        <f t="shared" si="267"/>
        <v>5.8110928345751472E-7</v>
      </c>
      <c r="BA198" s="17">
        <f t="shared" si="268"/>
        <v>1.644460943357243E-7</v>
      </c>
      <c r="BB198" s="17">
        <f t="shared" si="269"/>
        <v>3.4902021072578972E-8</v>
      </c>
      <c r="BC198" s="17">
        <f t="shared" si="270"/>
        <v>5.92608090752869E-9</v>
      </c>
      <c r="BD198" s="17">
        <f t="shared" si="271"/>
        <v>1.492577794220872E-4</v>
      </c>
      <c r="BE198" s="17">
        <f t="shared" si="272"/>
        <v>5.9578118596532569E-5</v>
      </c>
      <c r="BF198" s="17">
        <f t="shared" si="273"/>
        <v>1.1890677421458527E-5</v>
      </c>
      <c r="BG198" s="17">
        <f t="shared" si="274"/>
        <v>1.5821044467536269E-6</v>
      </c>
      <c r="BH198" s="17">
        <f t="shared" si="275"/>
        <v>1.5787921863394792E-7</v>
      </c>
      <c r="BI198" s="17">
        <f t="shared" si="276"/>
        <v>1.2603894883229548E-8</v>
      </c>
      <c r="BJ198" s="18">
        <f t="shared" si="277"/>
        <v>0.16434206324629355</v>
      </c>
      <c r="BK198" s="18">
        <f t="shared" si="278"/>
        <v>0.39287347096979025</v>
      </c>
      <c r="BL198" s="18">
        <f t="shared" si="279"/>
        <v>0.41348314278707266</v>
      </c>
      <c r="BM198" s="18">
        <f t="shared" si="280"/>
        <v>0.13108187778919408</v>
      </c>
      <c r="BN198" s="18">
        <f t="shared" si="281"/>
        <v>0.86888775541945817</v>
      </c>
    </row>
    <row r="199" spans="1:66" x14ac:dyDescent="0.25">
      <c r="A199" t="s">
        <v>99</v>
      </c>
      <c r="B199" t="s">
        <v>120</v>
      </c>
      <c r="C199" t="s">
        <v>119</v>
      </c>
      <c r="D199" s="15">
        <v>44229</v>
      </c>
      <c r="E199" s="14">
        <f>VLOOKUP(A199,home!$A$2:$E$405,3,FALSE)</f>
        <v>1.3382789319999999</v>
      </c>
      <c r="F199" s="14">
        <f>VLOOKUP(B199,home!$B$2:$E$405,3,FALSE)</f>
        <v>0.79</v>
      </c>
      <c r="G199" s="14">
        <f>VLOOKUP(C199,away!$B$2:$E$405,4,FALSE)</f>
        <v>1.17</v>
      </c>
      <c r="H199" s="14">
        <f>VLOOKUP(A199,away!$A$2:$E$405,3,FALSE)</f>
        <v>1.2937685459999999</v>
      </c>
      <c r="I199" s="14">
        <f>VLOOKUP(C199,away!$B$2:$E$405,3,FALSE)</f>
        <v>0.75</v>
      </c>
      <c r="J199" s="14">
        <f>VLOOKUP(B199,home!$B$2:$E$405,4,FALSE)</f>
        <v>1.1599999999999999</v>
      </c>
      <c r="K199" s="16">
        <f t="shared" si="282"/>
        <v>1.2369712168475999</v>
      </c>
      <c r="L199" s="16">
        <f t="shared" si="283"/>
        <v>1.1255786350199999</v>
      </c>
      <c r="M199" s="17">
        <f t="shared" si="228"/>
        <v>9.4179772301207193E-2</v>
      </c>
      <c r="N199" s="17">
        <f t="shared" si="229"/>
        <v>0.11649766754585415</v>
      </c>
      <c r="O199" s="17">
        <f t="shared" si="230"/>
        <v>0.10600673955328718</v>
      </c>
      <c r="P199" s="17">
        <f t="shared" si="231"/>
        <v>0.13112728561927628</v>
      </c>
      <c r="Q199" s="17">
        <f t="shared" si="232"/>
        <v>7.2052130792051194E-2</v>
      </c>
      <c r="R199" s="17">
        <f t="shared" si="233"/>
        <v>5.9659460604654817E-2</v>
      </c>
      <c r="S199" s="17">
        <f t="shared" si="234"/>
        <v>4.5642404450947222E-2</v>
      </c>
      <c r="T199" s="17">
        <f t="shared" si="235"/>
        <v>8.11003390271995E-2</v>
      </c>
      <c r="U199" s="17">
        <f t="shared" si="236"/>
        <v>7.3797035580611334E-2</v>
      </c>
      <c r="V199" s="17">
        <f t="shared" si="237"/>
        <v>7.060922435361972E-3</v>
      </c>
      <c r="W199" s="17">
        <f t="shared" si="238"/>
        <v>2.9708803967435339E-2</v>
      </c>
      <c r="X199" s="17">
        <f t="shared" si="239"/>
        <v>3.3439595017742629E-2</v>
      </c>
      <c r="Y199" s="17">
        <f t="shared" si="240"/>
        <v>1.8819446857846169E-2</v>
      </c>
      <c r="Z199" s="17">
        <f t="shared" si="241"/>
        <v>2.2383804744472272E-2</v>
      </c>
      <c r="AA199" s="17">
        <f t="shared" si="242"/>
        <v>2.7688122192448952E-2</v>
      </c>
      <c r="AB199" s="17">
        <f t="shared" si="243"/>
        <v>1.712470510030931E-2</v>
      </c>
      <c r="AC199" s="17">
        <f t="shared" si="244"/>
        <v>6.1443633960227067E-4</v>
      </c>
      <c r="AD199" s="17">
        <f t="shared" si="245"/>
        <v>9.1872338486713237E-3</v>
      </c>
      <c r="AE199" s="17">
        <f t="shared" si="246"/>
        <v>1.034095413499701E-2</v>
      </c>
      <c r="AF199" s="17">
        <f t="shared" si="247"/>
        <v>5.8197785200371794E-3</v>
      </c>
      <c r="AG199" s="17">
        <f t="shared" si="248"/>
        <v>2.1835394542340544E-3</v>
      </c>
      <c r="AH199" s="17">
        <f t="shared" si="249"/>
        <v>6.2986830977093261E-3</v>
      </c>
      <c r="AI199" s="17">
        <f t="shared" si="250"/>
        <v>7.7912896959109156E-3</v>
      </c>
      <c r="AJ199" s="17">
        <f t="shared" si="251"/>
        <v>4.8188005479815471E-3</v>
      </c>
      <c r="AK199" s="17">
        <f t="shared" si="252"/>
        <v>1.986905859194206E-3</v>
      </c>
      <c r="AL199" s="17">
        <f t="shared" si="253"/>
        <v>3.4219394432261421E-5</v>
      </c>
      <c r="AM199" s="17">
        <f t="shared" si="254"/>
        <v>2.272868766650882E-3</v>
      </c>
      <c r="AN199" s="17">
        <f t="shared" si="255"/>
        <v>2.558292523946491E-3</v>
      </c>
      <c r="AO199" s="17">
        <f t="shared" si="256"/>
        <v>1.4397797035427809E-3</v>
      </c>
      <c r="AP199" s="17">
        <f t="shared" si="257"/>
        <v>5.4019509114772775E-4</v>
      </c>
      <c r="AQ199" s="17">
        <f t="shared" si="258"/>
        <v>1.5200801333464098E-4</v>
      </c>
      <c r="AR199" s="17">
        <f t="shared" si="259"/>
        <v>1.4179326247086414E-3</v>
      </c>
      <c r="AS199" s="17">
        <f t="shared" si="260"/>
        <v>1.7539418441937593E-3</v>
      </c>
      <c r="AT199" s="17">
        <f t="shared" si="261"/>
        <v>1.0847877886461393E-3</v>
      </c>
      <c r="AU199" s="17">
        <f t="shared" si="262"/>
        <v>4.4728375698101079E-4</v>
      </c>
      <c r="AV199" s="17">
        <f t="shared" si="263"/>
        <v>1.3831928328724176E-4</v>
      </c>
      <c r="AW199" s="17">
        <f t="shared" si="264"/>
        <v>1.323443039306407E-6</v>
      </c>
      <c r="AX199" s="17">
        <f t="shared" si="265"/>
        <v>4.6857887400317451E-4</v>
      </c>
      <c r="AY199" s="17">
        <f t="shared" si="266"/>
        <v>5.2742236939970174E-4</v>
      </c>
      <c r="AZ199" s="17">
        <f t="shared" si="267"/>
        <v>2.9682767531396523E-4</v>
      </c>
      <c r="BA199" s="17">
        <f t="shared" si="268"/>
        <v>1.1136762987201756E-4</v>
      </c>
      <c r="BB199" s="17">
        <f t="shared" si="269"/>
        <v>3.1338256204189527E-5</v>
      </c>
      <c r="BC199" s="17">
        <f t="shared" si="270"/>
        <v>7.0547343284437373E-6</v>
      </c>
      <c r="BD199" s="17">
        <f t="shared" si="271"/>
        <v>2.659991113783132E-4</v>
      </c>
      <c r="BE199" s="17">
        <f t="shared" si="272"/>
        <v>3.2903324448201239E-4</v>
      </c>
      <c r="BF199" s="17">
        <f t="shared" si="273"/>
        <v>2.0350232640511441E-4</v>
      </c>
      <c r="BG199" s="17">
        <f t="shared" si="274"/>
        <v>8.3908840108217297E-5</v>
      </c>
      <c r="BH199" s="17">
        <f t="shared" si="275"/>
        <v>2.5948205013233061E-5</v>
      </c>
      <c r="BI199" s="17">
        <f t="shared" si="276"/>
        <v>6.4194365460459703E-6</v>
      </c>
      <c r="BJ199" s="18">
        <f t="shared" si="277"/>
        <v>0.3875552228038126</v>
      </c>
      <c r="BK199" s="18">
        <f t="shared" si="278"/>
        <v>0.27918646291022692</v>
      </c>
      <c r="BL199" s="18">
        <f t="shared" si="279"/>
        <v>0.31092881869385725</v>
      </c>
      <c r="BM199" s="18">
        <f t="shared" si="280"/>
        <v>0.42000515380967784</v>
      </c>
      <c r="BN199" s="18">
        <f t="shared" si="281"/>
        <v>0.57952305641633073</v>
      </c>
    </row>
    <row r="200" spans="1:66" x14ac:dyDescent="0.25">
      <c r="A200" t="s">
        <v>99</v>
      </c>
      <c r="B200" t="s">
        <v>102</v>
      </c>
      <c r="C200" t="s">
        <v>104</v>
      </c>
      <c r="D200" s="15">
        <v>44229</v>
      </c>
      <c r="E200" s="14">
        <f>VLOOKUP(A200,home!$A$2:$E$405,3,FALSE)</f>
        <v>1.3382789319999999</v>
      </c>
      <c r="F200" s="14">
        <f>VLOOKUP(B200,home!$B$2:$E$405,3,FALSE)</f>
        <v>0.96</v>
      </c>
      <c r="G200" s="14">
        <f>VLOOKUP(C200,away!$B$2:$E$405,4,FALSE)</f>
        <v>1.25</v>
      </c>
      <c r="H200" s="14">
        <f>VLOOKUP(A200,away!$A$2:$E$405,3,FALSE)</f>
        <v>1.2937685459999999</v>
      </c>
      <c r="I200" s="14">
        <f>VLOOKUP(C200,away!$B$2:$E$405,3,FALSE)</f>
        <v>0.65</v>
      </c>
      <c r="J200" s="14">
        <f>VLOOKUP(B200,home!$B$2:$E$405,4,FALSE)</f>
        <v>0.55000000000000004</v>
      </c>
      <c r="K200" s="16">
        <f t="shared" si="282"/>
        <v>1.6059347183999997</v>
      </c>
      <c r="L200" s="16">
        <f t="shared" si="283"/>
        <v>0.46252225519500006</v>
      </c>
      <c r="M200" s="17">
        <f t="shared" si="228"/>
        <v>0.1263806399952267</v>
      </c>
      <c r="N200" s="17">
        <f t="shared" si="229"/>
        <v>0.20295905750194615</v>
      </c>
      <c r="O200" s="17">
        <f t="shared" si="230"/>
        <v>5.8453858623579678E-2</v>
      </c>
      <c r="P200" s="17">
        <f t="shared" si="231"/>
        <v>9.3873080988051832E-2</v>
      </c>
      <c r="Q200" s="17">
        <f t="shared" si="232"/>
        <v>0.16296949842805863</v>
      </c>
      <c r="R200" s="17">
        <f t="shared" si="233"/>
        <v>1.3518105257713884E-2</v>
      </c>
      <c r="S200" s="17">
        <f t="shared" si="234"/>
        <v>1.7431774626481881E-2</v>
      </c>
      <c r="T200" s="17">
        <f t="shared" si="235"/>
        <v>7.5377019940943701E-2</v>
      </c>
      <c r="U200" s="17">
        <f t="shared" si="236"/>
        <v>2.1709194560348304E-2</v>
      </c>
      <c r="V200" s="17">
        <f t="shared" si="237"/>
        <v>1.4386647892861196E-3</v>
      </c>
      <c r="W200" s="17">
        <f t="shared" si="238"/>
        <v>8.7239458521951155E-2</v>
      </c>
      <c r="X200" s="17">
        <f t="shared" si="239"/>
        <v>4.0350191097563513E-2</v>
      </c>
      <c r="Y200" s="17">
        <f t="shared" si="240"/>
        <v>9.3314306919971435E-3</v>
      </c>
      <c r="Z200" s="17">
        <f t="shared" si="241"/>
        <v>2.0841415099204044E-3</v>
      </c>
      <c r="AA200" s="17">
        <f t="shared" si="242"/>
        <v>3.3469952088397746E-3</v>
      </c>
      <c r="AB200" s="17">
        <f t="shared" si="243"/>
        <v>2.687527904097126E-3</v>
      </c>
      <c r="AC200" s="17">
        <f t="shared" si="244"/>
        <v>6.6788263754448117E-5</v>
      </c>
      <c r="AD200" s="17">
        <f t="shared" si="245"/>
        <v>3.5025218813704538E-2</v>
      </c>
      <c r="AE200" s="17">
        <f t="shared" si="246"/>
        <v>1.619994319441297E-2</v>
      </c>
      <c r="AF200" s="17">
        <f t="shared" si="247"/>
        <v>3.7464171301553888E-3</v>
      </c>
      <c r="AG200" s="17">
        <f t="shared" si="248"/>
        <v>5.7760043331355013E-4</v>
      </c>
      <c r="AH200" s="17">
        <f t="shared" si="249"/>
        <v>2.4099045782847452E-4</v>
      </c>
      <c r="AI200" s="17">
        <f t="shared" si="250"/>
        <v>3.8701494302985828E-4</v>
      </c>
      <c r="AJ200" s="17">
        <f t="shared" si="251"/>
        <v>3.1076036677562369E-4</v>
      </c>
      <c r="AK200" s="17">
        <f t="shared" si="252"/>
        <v>1.6635362070256392E-4</v>
      </c>
      <c r="AL200" s="17">
        <f t="shared" si="253"/>
        <v>1.9843609251257057E-6</v>
      </c>
      <c r="AM200" s="17">
        <f t="shared" si="254"/>
        <v>1.1249642982496984E-2</v>
      </c>
      <c r="AN200" s="17">
        <f t="shared" si="255"/>
        <v>5.2032102424031113E-3</v>
      </c>
      <c r="AO200" s="17">
        <f t="shared" si="256"/>
        <v>1.2033002677850047E-3</v>
      </c>
      <c r="AP200" s="17">
        <f t="shared" si="257"/>
        <v>1.8551771784422263E-4</v>
      </c>
      <c r="AQ200" s="17">
        <f t="shared" si="258"/>
        <v>2.1451518308984889E-5</v>
      </c>
      <c r="AR200" s="17">
        <f t="shared" si="259"/>
        <v>2.2292690007060328E-5</v>
      </c>
      <c r="AS200" s="17">
        <f t="shared" si="260"/>
        <v>3.5800604848866918E-5</v>
      </c>
      <c r="AT200" s="17">
        <f t="shared" si="261"/>
        <v>2.8746717133257378E-5</v>
      </c>
      <c r="AU200" s="17">
        <f t="shared" si="262"/>
        <v>1.5388450361440709E-5</v>
      </c>
      <c r="AV200" s="17">
        <f t="shared" si="263"/>
        <v>6.1782116744531679E-6</v>
      </c>
      <c r="AW200" s="17">
        <f t="shared" si="264"/>
        <v>4.094290818613213E-8</v>
      </c>
      <c r="AX200" s="17">
        <f t="shared" si="265"/>
        <v>3.0110320391994725E-3</v>
      </c>
      <c r="AY200" s="17">
        <f t="shared" si="266"/>
        <v>1.3926693292349397E-3</v>
      </c>
      <c r="AZ200" s="17">
        <f t="shared" si="267"/>
        <v>3.2207027944932613E-4</v>
      </c>
      <c r="BA200" s="17">
        <f t="shared" si="268"/>
        <v>4.9654890660728732E-5</v>
      </c>
      <c r="BB200" s="17">
        <f t="shared" si="269"/>
        <v>5.7416230024653502E-6</v>
      </c>
      <c r="BC200" s="17">
        <f t="shared" si="270"/>
        <v>5.3112568391595239E-7</v>
      </c>
      <c r="BD200" s="17">
        <f t="shared" si="271"/>
        <v>1.7184775427380954E-6</v>
      </c>
      <c r="BE200" s="17">
        <f t="shared" si="272"/>
        <v>2.7597627486738268E-6</v>
      </c>
      <c r="BF200" s="17">
        <f t="shared" si="273"/>
        <v>2.2159994063211557E-6</v>
      </c>
      <c r="BG200" s="17">
        <f t="shared" si="274"/>
        <v>1.1862501275216436E-6</v>
      </c>
      <c r="BH200" s="17">
        <f t="shared" si="275"/>
        <v>4.7626006612335889E-7</v>
      </c>
      <c r="BI200" s="17">
        <f t="shared" si="276"/>
        <v>1.5296851503499616E-7</v>
      </c>
      <c r="BJ200" s="18">
        <f t="shared" si="277"/>
        <v>0.65642065777011627</v>
      </c>
      <c r="BK200" s="18">
        <f t="shared" si="278"/>
        <v>0.24058560235296103</v>
      </c>
      <c r="BL200" s="18">
        <f t="shared" si="279"/>
        <v>0.10093771733534676</v>
      </c>
      <c r="BM200" s="18">
        <f t="shared" si="280"/>
        <v>0.34048124978744043</v>
      </c>
      <c r="BN200" s="18">
        <f t="shared" si="281"/>
        <v>0.65815424079457685</v>
      </c>
    </row>
    <row r="201" spans="1:66" x14ac:dyDescent="0.25">
      <c r="A201" t="s">
        <v>99</v>
      </c>
      <c r="B201" t="s">
        <v>111</v>
      </c>
      <c r="C201" t="s">
        <v>112</v>
      </c>
      <c r="D201" s="15">
        <v>44229</v>
      </c>
      <c r="E201" s="14">
        <f>VLOOKUP(A201,home!$A$2:$E$405,3,FALSE)</f>
        <v>1.3382789319999999</v>
      </c>
      <c r="F201" s="14">
        <f>VLOOKUP(B201,home!$B$2:$E$405,3,FALSE)</f>
        <v>0.95</v>
      </c>
      <c r="G201" s="14">
        <f>VLOOKUP(C201,away!$B$2:$E$405,4,FALSE)</f>
        <v>1.35</v>
      </c>
      <c r="H201" s="14">
        <f>VLOOKUP(A201,away!$A$2:$E$405,3,FALSE)</f>
        <v>1.2937685459999999</v>
      </c>
      <c r="I201" s="14">
        <f>VLOOKUP(C201,away!$B$2:$E$405,3,FALSE)</f>
        <v>0.75</v>
      </c>
      <c r="J201" s="14">
        <f>VLOOKUP(B201,home!$B$2:$E$405,4,FALSE)</f>
        <v>0.7</v>
      </c>
      <c r="K201" s="16">
        <f t="shared" si="282"/>
        <v>1.7163427302899998</v>
      </c>
      <c r="L201" s="16">
        <f t="shared" si="283"/>
        <v>0.67922848664999991</v>
      </c>
      <c r="M201" s="17">
        <f t="shared" si="228"/>
        <v>9.1120614415412013E-2</v>
      </c>
      <c r="N201" s="17">
        <f t="shared" si="229"/>
        <v>0.15639420413145058</v>
      </c>
      <c r="O201" s="17">
        <f t="shared" si="230"/>
        <v>6.1891717031998472E-2</v>
      </c>
      <c r="P201" s="17">
        <f t="shared" si="231"/>
        <v>0.10622739859303636</v>
      </c>
      <c r="Q201" s="17">
        <f t="shared" si="232"/>
        <v>0.13421302766025275</v>
      </c>
      <c r="R201" s="17">
        <f t="shared" si="233"/>
        <v>2.1019308647907169E-2</v>
      </c>
      <c r="S201" s="17">
        <f t="shared" si="234"/>
        <v>3.095967988209487E-2</v>
      </c>
      <c r="T201" s="17">
        <f t="shared" si="235"/>
        <v>9.1161311666388065E-2</v>
      </c>
      <c r="U201" s="17">
        <f t="shared" si="236"/>
        <v>3.6076337593557203E-2</v>
      </c>
      <c r="V201" s="17">
        <f t="shared" si="237"/>
        <v>4.010272265376944E-3</v>
      </c>
      <c r="W201" s="17">
        <f t="shared" si="238"/>
        <v>7.6785184778295171E-2</v>
      </c>
      <c r="X201" s="17">
        <f t="shared" si="239"/>
        <v>5.2154684854102039E-2</v>
      </c>
      <c r="Y201" s="17">
        <f t="shared" si="240"/>
        <v>1.7712473832579699E-2</v>
      </c>
      <c r="Z201" s="17">
        <f t="shared" si="241"/>
        <v>4.7589710677824141E-3</v>
      </c>
      <c r="AA201" s="17">
        <f t="shared" si="242"/>
        <v>8.1680253958487849E-3</v>
      </c>
      <c r="AB201" s="17">
        <f t="shared" si="243"/>
        <v>7.0095655044945821E-3</v>
      </c>
      <c r="AC201" s="17">
        <f t="shared" si="244"/>
        <v>2.9219567461066624E-4</v>
      </c>
      <c r="AD201" s="17">
        <f t="shared" si="245"/>
        <v>3.2947423422050315E-2</v>
      </c>
      <c r="AE201" s="17">
        <f t="shared" si="246"/>
        <v>2.2378828549976002E-2</v>
      </c>
      <c r="AF201" s="17">
        <f t="shared" si="247"/>
        <v>7.6001689245000044E-3</v>
      </c>
      <c r="AG201" s="17">
        <f t="shared" si="248"/>
        <v>1.7207504122908317E-3</v>
      </c>
      <c r="AH201" s="17">
        <f t="shared" si="249"/>
        <v>8.0810717909524576E-4</v>
      </c>
      <c r="AI201" s="17">
        <f t="shared" si="250"/>
        <v>1.3869888821352841E-3</v>
      </c>
      <c r="AJ201" s="17">
        <f t="shared" si="251"/>
        <v>1.1902741424229745E-3</v>
      </c>
      <c r="AK201" s="17">
        <f t="shared" si="252"/>
        <v>6.8097279046661205E-4</v>
      </c>
      <c r="AL201" s="17">
        <f t="shared" si="253"/>
        <v>1.3625538674497109E-5</v>
      </c>
      <c r="AM201" s="17">
        <f t="shared" si="254"/>
        <v>1.1309814134444497E-2</v>
      </c>
      <c r="AN201" s="17">
        <f t="shared" si="255"/>
        <v>7.6819479388315157E-3</v>
      </c>
      <c r="AO201" s="17">
        <f t="shared" si="256"/>
        <v>2.6088989365083081E-3</v>
      </c>
      <c r="AP201" s="17">
        <f t="shared" si="257"/>
        <v>5.9067949215577738E-4</v>
      </c>
      <c r="AQ201" s="17">
        <f t="shared" si="258"/>
        <v>1.0030158438803978E-4</v>
      </c>
      <c r="AR201" s="17">
        <f t="shared" si="259"/>
        <v>1.0977788326157289E-4</v>
      </c>
      <c r="AS201" s="17">
        <f t="shared" si="260"/>
        <v>1.8841647188262491E-4</v>
      </c>
      <c r="AT201" s="17">
        <f t="shared" si="261"/>
        <v>1.6169362089131674E-4</v>
      </c>
      <c r="AU201" s="17">
        <f t="shared" si="262"/>
        <v>9.2507223583692915E-5</v>
      </c>
      <c r="AV201" s="17">
        <f t="shared" si="263"/>
        <v>3.9693525174295742E-5</v>
      </c>
      <c r="AW201" s="17">
        <f t="shared" si="264"/>
        <v>4.4123615017381207E-7</v>
      </c>
      <c r="AX201" s="17">
        <f t="shared" si="265"/>
        <v>3.2352528784308169E-3</v>
      </c>
      <c r="AY201" s="17">
        <f t="shared" si="266"/>
        <v>2.1974759165466202E-3</v>
      </c>
      <c r="AZ201" s="17">
        <f t="shared" si="267"/>
        <v>7.4629412062289101E-4</v>
      </c>
      <c r="BA201" s="17">
        <f t="shared" si="268"/>
        <v>1.6896807538215958E-4</v>
      </c>
      <c r="BB201" s="17">
        <f t="shared" si="269"/>
        <v>2.8691982533496837E-5</v>
      </c>
      <c r="BC201" s="17">
        <f t="shared" si="270"/>
        <v>3.897682375043059E-6</v>
      </c>
      <c r="BD201" s="17">
        <f t="shared" si="271"/>
        <v>1.2427377585899743E-5</v>
      </c>
      <c r="BE201" s="17">
        <f t="shared" si="272"/>
        <v>2.1329639176127914E-5</v>
      </c>
      <c r="BF201" s="17">
        <f t="shared" si="273"/>
        <v>1.8304485569827967E-5</v>
      </c>
      <c r="BG201" s="17">
        <f t="shared" si="274"/>
        <v>1.047225691315748E-5</v>
      </c>
      <c r="BH201" s="17">
        <f t="shared" si="275"/>
        <v>4.4934955056567584E-6</v>
      </c>
      <c r="BI201" s="17">
        <f t="shared" si="276"/>
        <v>1.5424756689449517E-6</v>
      </c>
      <c r="BJ201" s="18">
        <f t="shared" si="277"/>
        <v>0.6217402809741045</v>
      </c>
      <c r="BK201" s="18">
        <f t="shared" si="278"/>
        <v>0.23482126228575195</v>
      </c>
      <c r="BL201" s="18">
        <f t="shared" si="279"/>
        <v>0.13889195562313947</v>
      </c>
      <c r="BM201" s="18">
        <f t="shared" si="280"/>
        <v>0.4271491647903245</v>
      </c>
      <c r="BN201" s="18">
        <f t="shared" si="281"/>
        <v>0.57086627048005734</v>
      </c>
    </row>
    <row r="202" spans="1:66" x14ac:dyDescent="0.25">
      <c r="A202" t="s">
        <v>99</v>
      </c>
      <c r="B202" t="s">
        <v>105</v>
      </c>
      <c r="C202" t="s">
        <v>109</v>
      </c>
      <c r="D202" s="15">
        <v>44229</v>
      </c>
      <c r="E202" s="14">
        <f>VLOOKUP(A202,home!$A$2:$E$405,3,FALSE)</f>
        <v>1.3382789319999999</v>
      </c>
      <c r="F202" s="14">
        <f>VLOOKUP(B202,home!$B$2:$E$405,3,FALSE)</f>
        <v>1.32</v>
      </c>
      <c r="G202" s="14">
        <f>VLOOKUP(C202,away!$B$2:$E$405,4,FALSE)</f>
        <v>0.68</v>
      </c>
      <c r="H202" s="14">
        <f>VLOOKUP(A202,away!$A$2:$E$405,3,FALSE)</f>
        <v>1.2937685459999999</v>
      </c>
      <c r="I202" s="14">
        <f>VLOOKUP(C202,away!$B$2:$E$405,3,FALSE)</f>
        <v>1.43</v>
      </c>
      <c r="J202" s="14">
        <f>VLOOKUP(B202,home!$B$2:$E$405,4,FALSE)</f>
        <v>1.43</v>
      </c>
      <c r="K202" s="16">
        <f t="shared" si="282"/>
        <v>1.2012391693632001</v>
      </c>
      <c r="L202" s="16">
        <f t="shared" si="283"/>
        <v>2.6456272997153998</v>
      </c>
      <c r="M202" s="17">
        <f t="shared" si="228"/>
        <v>2.1346521732751433E-2</v>
      </c>
      <c r="N202" s="17">
        <f t="shared" si="229"/>
        <v>2.5642278035043826E-2</v>
      </c>
      <c r="O202" s="17">
        <f t="shared" si="230"/>
        <v>5.6474940650135259E-2</v>
      </c>
      <c r="P202" s="17">
        <f t="shared" si="231"/>
        <v>6.7839910796404487E-2</v>
      </c>
      <c r="Q202" s="17">
        <f t="shared" si="232"/>
        <v>1.5401254383698146E-2</v>
      </c>
      <c r="R202" s="17">
        <f t="shared" si="233"/>
        <v>7.470582236690243E-2</v>
      </c>
      <c r="S202" s="17">
        <f t="shared" si="234"/>
        <v>5.3899337260681232E-2</v>
      </c>
      <c r="T202" s="17">
        <f t="shared" si="235"/>
        <v>4.0745979047373281E-2</v>
      </c>
      <c r="U202" s="17">
        <f t="shared" si="236"/>
        <v>8.9739560006612637E-2</v>
      </c>
      <c r="V202" s="17">
        <f t="shared" si="237"/>
        <v>1.9032641359707485E-2</v>
      </c>
      <c r="W202" s="17">
        <f t="shared" si="238"/>
        <v>6.1668633410083013E-3</v>
      </c>
      <c r="X202" s="17">
        <f t="shared" si="239"/>
        <v>1.6315222008585675E-2</v>
      </c>
      <c r="Y202" s="17">
        <f t="shared" si="240"/>
        <v>2.1581998373415897E-2</v>
      </c>
      <c r="Z202" s="17">
        <f t="shared" si="241"/>
        <v>6.5881254367188793E-2</v>
      </c>
      <c r="AA202" s="17">
        <f t="shared" si="242"/>
        <v>7.9139143272647566E-2</v>
      </c>
      <c r="AB202" s="17">
        <f t="shared" si="243"/>
        <v>4.7532519364475244E-2</v>
      </c>
      <c r="AC202" s="17">
        <f t="shared" si="244"/>
        <v>3.7803954322962975E-3</v>
      </c>
      <c r="AD202" s="17">
        <f t="shared" si="245"/>
        <v>1.8519694493322949E-3</v>
      </c>
      <c r="AE202" s="17">
        <f t="shared" si="246"/>
        <v>4.8996209333924141E-3</v>
      </c>
      <c r="AF202" s="17">
        <f t="shared" si="247"/>
        <v>6.4812854498200109E-3</v>
      </c>
      <c r="AG202" s="17">
        <f t="shared" si="248"/>
        <v>5.7156885744306758E-3</v>
      </c>
      <c r="AH202" s="17">
        <f t="shared" si="249"/>
        <v>4.3574311273332264E-2</v>
      </c>
      <c r="AI202" s="17">
        <f t="shared" si="250"/>
        <v>5.2343169479551171E-2</v>
      </c>
      <c r="AJ202" s="17">
        <f t="shared" si="251"/>
        <v>3.143833271372664E-2</v>
      </c>
      <c r="AK202" s="17">
        <f t="shared" si="252"/>
        <v>1.2588318891733636E-2</v>
      </c>
      <c r="AL202" s="17">
        <f t="shared" si="253"/>
        <v>4.8056857620721086E-4</v>
      </c>
      <c r="AM202" s="17">
        <f t="shared" si="254"/>
        <v>4.4493164860038984E-4</v>
      </c>
      <c r="AN202" s="17">
        <f t="shared" si="255"/>
        <v>1.1771233160445703E-3</v>
      </c>
      <c r="AO202" s="17">
        <f t="shared" si="256"/>
        <v>1.5571147900295174E-3</v>
      </c>
      <c r="AP202" s="17">
        <f t="shared" si="257"/>
        <v>1.3731817990975679E-3</v>
      </c>
      <c r="AQ202" s="17">
        <f t="shared" si="258"/>
        <v>9.0823181379120815E-4</v>
      </c>
      <c r="AR202" s="17">
        <f t="shared" si="259"/>
        <v>2.3056277494204875E-2</v>
      </c>
      <c r="AS202" s="17">
        <f t="shared" si="260"/>
        <v>2.7696103625746104E-2</v>
      </c>
      <c r="AT202" s="17">
        <f t="shared" si="261"/>
        <v>1.663482225699419E-2</v>
      </c>
      <c r="AU202" s="17">
        <f t="shared" si="262"/>
        <v>6.6608000234987244E-3</v>
      </c>
      <c r="AV202" s="17">
        <f t="shared" si="263"/>
        <v>2.0003034718804975E-3</v>
      </c>
      <c r="AW202" s="17">
        <f t="shared" si="264"/>
        <v>4.2423941668617293E-5</v>
      </c>
      <c r="AX202" s="17">
        <f t="shared" si="265"/>
        <v>8.9078220664688511E-5</v>
      </c>
      <c r="AY202" s="17">
        <f t="shared" si="266"/>
        <v>2.3566777240057233E-4</v>
      </c>
      <c r="AZ202" s="17">
        <f t="shared" si="267"/>
        <v>3.1174454616303491E-4</v>
      </c>
      <c r="BA202" s="17">
        <f t="shared" si="268"/>
        <v>2.7491996062210431E-4</v>
      </c>
      <c r="BB202" s="17">
        <f t="shared" si="269"/>
        <v>1.8183393826463044E-4</v>
      </c>
      <c r="BC202" s="17">
        <f t="shared" si="270"/>
        <v>9.6212966217534197E-5</v>
      </c>
      <c r="BD202" s="17">
        <f t="shared" si="271"/>
        <v>1.0166386194747022E-2</v>
      </c>
      <c r="BE202" s="17">
        <f t="shared" si="272"/>
        <v>1.2212261308003415E-2</v>
      </c>
      <c r="BF202" s="17">
        <f t="shared" si="273"/>
        <v>7.3349233148361885E-3</v>
      </c>
      <c r="BG202" s="17">
        <f t="shared" si="274"/>
        <v>2.9369990633521977E-3</v>
      </c>
      <c r="BH202" s="17">
        <f t="shared" si="275"/>
        <v>8.8200957882042248E-4</v>
      </c>
      <c r="BI202" s="17">
        <f t="shared" si="276"/>
        <v>2.1190089076652608E-4</v>
      </c>
      <c r="BJ202" s="18">
        <f t="shared" si="277"/>
        <v>0.15145220036799634</v>
      </c>
      <c r="BK202" s="18">
        <f t="shared" si="278"/>
        <v>0.16661504293044874</v>
      </c>
      <c r="BL202" s="18">
        <f t="shared" si="279"/>
        <v>0.59732890524196702</v>
      </c>
      <c r="BM202" s="18">
        <f t="shared" si="280"/>
        <v>0.71967343111193349</v>
      </c>
      <c r="BN202" s="18">
        <f t="shared" si="281"/>
        <v>0.26141072796493559</v>
      </c>
    </row>
    <row r="203" spans="1:66" x14ac:dyDescent="0.25">
      <c r="A203" t="s">
        <v>99</v>
      </c>
      <c r="B203" t="s">
        <v>417</v>
      </c>
      <c r="C203" t="s">
        <v>117</v>
      </c>
      <c r="D203" s="15">
        <v>44229</v>
      </c>
      <c r="E203" s="14">
        <f>VLOOKUP(A203,home!$A$2:$E$405,3,FALSE)</f>
        <v>1.3382789319999999</v>
      </c>
      <c r="F203" s="14">
        <f>VLOOKUP(B203,home!$B$2:$E$405,3,FALSE)</f>
        <v>0.93</v>
      </c>
      <c r="G203" s="14">
        <f>VLOOKUP(C203,away!$B$2:$E$405,4,FALSE)</f>
        <v>1.1499999999999999</v>
      </c>
      <c r="H203" s="14">
        <f>VLOOKUP(A203,away!$A$2:$E$405,3,FALSE)</f>
        <v>1.2937685459999999</v>
      </c>
      <c r="I203" s="14">
        <f>VLOOKUP(C203,away!$B$2:$E$405,3,FALSE)</f>
        <v>0.75</v>
      </c>
      <c r="J203" s="14">
        <f>VLOOKUP(B203,home!$B$2:$E$405,4,FALSE)</f>
        <v>0.97</v>
      </c>
      <c r="K203" s="16">
        <f t="shared" si="282"/>
        <v>1.4312893177739998</v>
      </c>
      <c r="L203" s="16">
        <f t="shared" si="283"/>
        <v>0.94121661721499994</v>
      </c>
      <c r="M203" s="17">
        <f t="shared" si="228"/>
        <v>9.3246762926191135E-2</v>
      </c>
      <c r="N203" s="17">
        <f t="shared" si="229"/>
        <v>0.13346309569326198</v>
      </c>
      <c r="O203" s="17">
        <f t="shared" si="230"/>
        <v>8.7765402767638695E-2</v>
      </c>
      <c r="P203" s="17">
        <f t="shared" si="231"/>
        <v>0.12561768345145388</v>
      </c>
      <c r="Q203" s="17">
        <f t="shared" si="232"/>
        <v>9.5512151591407524E-2</v>
      </c>
      <c r="R203" s="17">
        <f t="shared" si="233"/>
        <v>4.1303127750734435E-2</v>
      </c>
      <c r="S203" s="17">
        <f t="shared" si="234"/>
        <v>4.2306568883790828E-2</v>
      </c>
      <c r="T203" s="17">
        <f t="shared" si="235"/>
        <v>8.989762422379087E-2</v>
      </c>
      <c r="U203" s="17">
        <f t="shared" si="236"/>
        <v>5.9116725540281037E-2</v>
      </c>
      <c r="V203" s="17">
        <f t="shared" si="237"/>
        <v>6.3326037175000169E-3</v>
      </c>
      <c r="W203" s="17">
        <f t="shared" si="238"/>
        <v>4.5568507430130842E-2</v>
      </c>
      <c r="X203" s="17">
        <f t="shared" si="239"/>
        <v>4.2889836414924339E-2</v>
      </c>
      <c r="Y203" s="17">
        <f t="shared" si="240"/>
        <v>2.0184313371679901E-2</v>
      </c>
      <c r="Z203" s="17">
        <f t="shared" si="241"/>
        <v>1.2958396727315085E-2</v>
      </c>
      <c r="AA203" s="17">
        <f t="shared" si="242"/>
        <v>1.854721481128364E-2</v>
      </c>
      <c r="AB203" s="17">
        <f t="shared" si="243"/>
        <v>1.3273215216924997E-2</v>
      </c>
      <c r="AC203" s="17">
        <f t="shared" si="244"/>
        <v>5.3318674574129711E-4</v>
      </c>
      <c r="AD203" s="17">
        <f t="shared" si="245"/>
        <v>1.6305429477912858E-2</v>
      </c>
      <c r="AE203" s="17">
        <f t="shared" si="246"/>
        <v>1.5346941175438885E-2</v>
      </c>
      <c r="AF203" s="17">
        <f t="shared" si="247"/>
        <v>7.2223980288720893E-3</v>
      </c>
      <c r="AG203" s="17">
        <f t="shared" si="248"/>
        <v>2.2659470136384241E-3</v>
      </c>
      <c r="AH203" s="17">
        <f t="shared" si="249"/>
        <v>3.0491645830533569E-3</v>
      </c>
      <c r="AI203" s="17">
        <f t="shared" si="250"/>
        <v>4.3642366958590809E-3</v>
      </c>
      <c r="AJ203" s="17">
        <f t="shared" si="251"/>
        <v>3.1232426815102003E-3</v>
      </c>
      <c r="AK203" s="17">
        <f t="shared" si="252"/>
        <v>1.4900879622871241E-3</v>
      </c>
      <c r="AL203" s="17">
        <f t="shared" si="253"/>
        <v>2.8731371146924148E-5</v>
      </c>
      <c r="AM203" s="17">
        <f t="shared" si="254"/>
        <v>4.6675574066907914E-3</v>
      </c>
      <c r="AN203" s="17">
        <f t="shared" si="255"/>
        <v>4.3931825929823245E-3</v>
      </c>
      <c r="AO203" s="17">
        <f t="shared" si="256"/>
        <v>2.0674682294873226E-3</v>
      </c>
      <c r="AP203" s="17">
        <f t="shared" si="257"/>
        <v>6.4864515105251435E-4</v>
      </c>
      <c r="AQ203" s="17">
        <f t="shared" si="258"/>
        <v>1.5262889871164002E-4</v>
      </c>
      <c r="AR203" s="17">
        <f t="shared" si="259"/>
        <v>5.7398487483865349E-4</v>
      </c>
      <c r="AS203" s="17">
        <f t="shared" si="260"/>
        <v>8.2153841992041096E-4</v>
      </c>
      <c r="AT203" s="17">
        <f t="shared" si="261"/>
        <v>5.8792958228650759E-4</v>
      </c>
      <c r="AU203" s="17">
        <f t="shared" si="262"/>
        <v>2.8049911024333602E-4</v>
      </c>
      <c r="AV203" s="17">
        <f t="shared" si="263"/>
        <v>1.0036884503409963E-4</v>
      </c>
      <c r="AW203" s="17">
        <f t="shared" si="264"/>
        <v>1.0751544768003741E-6</v>
      </c>
      <c r="AX203" s="17">
        <f t="shared" si="265"/>
        <v>1.1134375093822405E-3</v>
      </c>
      <c r="AY203" s="17">
        <f t="shared" si="266"/>
        <v>1.047985886061047E-3</v>
      </c>
      <c r="AZ203" s="17">
        <f t="shared" si="267"/>
        <v>4.9319086528372142E-4</v>
      </c>
      <c r="BA203" s="17">
        <f t="shared" si="268"/>
        <v>1.5473314595456104E-4</v>
      </c>
      <c r="BB203" s="17">
        <f t="shared" si="269"/>
        <v>3.6409352051596686E-5</v>
      </c>
      <c r="BC203" s="17">
        <f t="shared" si="270"/>
        <v>6.8538174345987734E-6</v>
      </c>
      <c r="BD203" s="17">
        <f t="shared" si="271"/>
        <v>9.0040683704702064E-5</v>
      </c>
      <c r="BE203" s="17">
        <f t="shared" si="272"/>
        <v>1.2887426875160752E-4</v>
      </c>
      <c r="BF203" s="17">
        <f t="shared" si="273"/>
        <v>9.2228182100055723E-5</v>
      </c>
      <c r="BG203" s="17">
        <f t="shared" si="274"/>
        <v>4.4001737279174996E-5</v>
      </c>
      <c r="BH203" s="17">
        <f t="shared" si="275"/>
        <v>1.5744804132795294E-5</v>
      </c>
      <c r="BI203" s="17">
        <f t="shared" si="276"/>
        <v>4.5070739931427653E-6</v>
      </c>
      <c r="BJ203" s="18">
        <f t="shared" si="277"/>
        <v>0.48343833727615004</v>
      </c>
      <c r="BK203" s="18">
        <f t="shared" si="278"/>
        <v>0.26911352298188512</v>
      </c>
      <c r="BL203" s="18">
        <f t="shared" si="279"/>
        <v>0.23477213559185697</v>
      </c>
      <c r="BM203" s="18">
        <f t="shared" si="280"/>
        <v>0.4223272576649354</v>
      </c>
      <c r="BN203" s="18">
        <f t="shared" si="281"/>
        <v>0.57690822418068766</v>
      </c>
    </row>
    <row r="204" spans="1:66" x14ac:dyDescent="0.25">
      <c r="A204" t="s">
        <v>122</v>
      </c>
      <c r="B204" t="s">
        <v>362</v>
      </c>
      <c r="C204" t="s">
        <v>131</v>
      </c>
      <c r="D204" s="15">
        <v>44229</v>
      </c>
      <c r="E204" s="14">
        <f>VLOOKUP(A204,home!$A$2:$E$405,3,FALSE)</f>
        <v>1.3392857140000001</v>
      </c>
      <c r="F204" s="14">
        <f>VLOOKUP(B204,home!$B$2:$E$405,3,FALSE)</f>
        <v>1.56</v>
      </c>
      <c r="G204" s="14">
        <f>VLOOKUP(C204,away!$B$2:$E$405,4,FALSE)</f>
        <v>0.65</v>
      </c>
      <c r="H204" s="14">
        <f>VLOOKUP(A204,away!$A$2:$E$405,3,FALSE)</f>
        <v>1.1726190480000001</v>
      </c>
      <c r="I204" s="14">
        <f>VLOOKUP(C204,away!$B$2:$E$405,3,FALSE)</f>
        <v>1.05</v>
      </c>
      <c r="J204" s="14">
        <f>VLOOKUP(B204,home!$B$2:$E$405,4,FALSE)</f>
        <v>0.92</v>
      </c>
      <c r="K204" s="16">
        <f t="shared" si="282"/>
        <v>1.3580357139960002</v>
      </c>
      <c r="L204" s="16">
        <f t="shared" si="283"/>
        <v>1.1327500003680002</v>
      </c>
      <c r="M204" s="17">
        <f t="shared" si="228"/>
        <v>8.2844848608926519E-2</v>
      </c>
      <c r="N204" s="17">
        <f t="shared" si="229"/>
        <v>0.11250626313151407</v>
      </c>
      <c r="O204" s="17">
        <f t="shared" si="230"/>
        <v>9.3842502292248428E-2</v>
      </c>
      <c r="P204" s="17">
        <f t="shared" si="231"/>
        <v>0.1274414696036249</v>
      </c>
      <c r="Q204" s="17">
        <f t="shared" si="232"/>
        <v>7.6393761690413814E-2</v>
      </c>
      <c r="R204" s="17">
        <f t="shared" si="233"/>
        <v>5.3150047253039248E-2</v>
      </c>
      <c r="S204" s="17">
        <f t="shared" si="234"/>
        <v>4.9011279661453973E-2</v>
      </c>
      <c r="T204" s="17">
        <f t="shared" si="235"/>
        <v>8.6535033582929161E-2</v>
      </c>
      <c r="U204" s="17">
        <f t="shared" si="236"/>
        <v>7.2179662370202305E-2</v>
      </c>
      <c r="V204" s="17">
        <f t="shared" si="237"/>
        <v>8.3771982769795025E-3</v>
      </c>
      <c r="W204" s="17">
        <f t="shared" si="238"/>
        <v>3.4581818900693798E-2</v>
      </c>
      <c r="X204" s="17">
        <f t="shared" si="239"/>
        <v>3.9172555372487018E-2</v>
      </c>
      <c r="Y204" s="17">
        <f t="shared" si="240"/>
        <v>2.2186356056300094E-2</v>
      </c>
      <c r="Z204" s="17">
        <f t="shared" si="241"/>
        <v>2.0068572015146471E-2</v>
      </c>
      <c r="AA204" s="17">
        <f t="shared" si="242"/>
        <v>2.7253837525469587E-2</v>
      </c>
      <c r="AB204" s="17">
        <f t="shared" si="243"/>
        <v>1.8505842351516043E-2</v>
      </c>
      <c r="AC204" s="17">
        <f t="shared" si="244"/>
        <v>8.0542308718169089E-4</v>
      </c>
      <c r="AD204" s="17">
        <f t="shared" si="245"/>
        <v>1.1740836280521022E-2</v>
      </c>
      <c r="AE204" s="17">
        <f t="shared" si="246"/>
        <v>1.3299432301080818E-2</v>
      </c>
      <c r="AF204" s="17">
        <f t="shared" si="247"/>
        <v>7.5324659719717465E-3</v>
      </c>
      <c r="AG204" s="17">
        <f t="shared" si="248"/>
        <v>2.8441336108409807E-3</v>
      </c>
      <c r="AH204" s="17">
        <f t="shared" si="249"/>
        <v>5.6831687393856028E-3</v>
      </c>
      <c r="AI204" s="17">
        <f t="shared" si="250"/>
        <v>7.717946116751276E-3</v>
      </c>
      <c r="AJ204" s="17">
        <f t="shared" si="251"/>
        <v>5.2406232326224897E-3</v>
      </c>
      <c r="AK204" s="17">
        <f t="shared" si="252"/>
        <v>2.3723178378328362E-3</v>
      </c>
      <c r="AL204" s="17">
        <f t="shared" si="253"/>
        <v>4.9559775221588513E-5</v>
      </c>
      <c r="AM204" s="17">
        <f t="shared" si="254"/>
        <v>3.1888949962255025E-3</v>
      </c>
      <c r="AN204" s="17">
        <f t="shared" si="255"/>
        <v>3.612220808147952E-3</v>
      </c>
      <c r="AO204" s="17">
        <f t="shared" si="256"/>
        <v>2.0458715608794456E-3</v>
      </c>
      <c r="AP204" s="17">
        <f t="shared" si="257"/>
        <v>7.7248700377969084E-4</v>
      </c>
      <c r="AQ204" s="17">
        <f t="shared" si="258"/>
        <v>2.1875866345393011E-4</v>
      </c>
      <c r="AR204" s="17">
        <f t="shared" si="259"/>
        <v>1.2875218783260896E-3</v>
      </c>
      <c r="AS204" s="17">
        <f t="shared" si="260"/>
        <v>1.7485006933180426E-3</v>
      </c>
      <c r="AT204" s="17">
        <f t="shared" si="261"/>
        <v>1.187263193736335E-3</v>
      </c>
      <c r="AU204" s="17">
        <f t="shared" si="262"/>
        <v>5.3744860633563171E-4</v>
      </c>
      <c r="AV204" s="17">
        <f t="shared" si="263"/>
        <v>1.8246860046029122E-4</v>
      </c>
      <c r="AW204" s="17">
        <f t="shared" si="264"/>
        <v>2.1177373171114312E-6</v>
      </c>
      <c r="AX204" s="17">
        <f t="shared" si="265"/>
        <v>7.2177221550956123E-4</v>
      </c>
      <c r="AY204" s="17">
        <f t="shared" si="266"/>
        <v>8.1758747738406787E-4</v>
      </c>
      <c r="AZ204" s="17">
        <f t="shared" si="267"/>
        <v>4.6306110765383768E-4</v>
      </c>
      <c r="BA204" s="17">
        <f t="shared" si="268"/>
        <v>1.7484415662176369E-4</v>
      </c>
      <c r="BB204" s="17">
        <f t="shared" si="269"/>
        <v>4.9513679619411392E-5</v>
      </c>
      <c r="BC204" s="17">
        <f t="shared" si="270"/>
        <v>1.1217324121421859E-5</v>
      </c>
      <c r="BD204" s="17">
        <f t="shared" si="271"/>
        <v>2.4307340135794773E-4</v>
      </c>
      <c r="BE204" s="17">
        <f t="shared" si="272"/>
        <v>3.3010236016657688E-4</v>
      </c>
      <c r="BF204" s="17">
        <f t="shared" si="273"/>
        <v>2.2414539719029108E-4</v>
      </c>
      <c r="BG204" s="17">
        <f t="shared" si="274"/>
        <v>1.0146581817074466E-4</v>
      </c>
      <c r="BH204" s="17">
        <f t="shared" si="275"/>
        <v>3.4448551206423894E-5</v>
      </c>
      <c r="BI204" s="17">
        <f t="shared" si="276"/>
        <v>9.356472566748733E-6</v>
      </c>
      <c r="BJ204" s="18">
        <f t="shared" si="277"/>
        <v>0.4188688858921491</v>
      </c>
      <c r="BK204" s="18">
        <f t="shared" si="278"/>
        <v>0.26934736649077229</v>
      </c>
      <c r="BL204" s="18">
        <f t="shared" si="279"/>
        <v>0.29183174269190287</v>
      </c>
      <c r="BM204" s="18">
        <f t="shared" si="280"/>
        <v>0.45312220477013676</v>
      </c>
      <c r="BN204" s="18">
        <f t="shared" si="281"/>
        <v>0.54617889257976704</v>
      </c>
    </row>
    <row r="205" spans="1:66" x14ac:dyDescent="0.25">
      <c r="A205" t="s">
        <v>122</v>
      </c>
      <c r="B205" t="s">
        <v>128</v>
      </c>
      <c r="C205" t="s">
        <v>137</v>
      </c>
      <c r="D205" s="15">
        <v>44229</v>
      </c>
      <c r="E205" s="14">
        <f>VLOOKUP(A205,home!$A$2:$E$405,3,FALSE)</f>
        <v>1.3392857140000001</v>
      </c>
      <c r="F205" s="14">
        <f>VLOOKUP(B205,home!$B$2:$E$405,3,FALSE)</f>
        <v>1.1200000000000001</v>
      </c>
      <c r="G205" s="14">
        <f>VLOOKUP(C205,away!$B$2:$E$405,4,FALSE)</f>
        <v>0.98</v>
      </c>
      <c r="H205" s="14">
        <f>VLOOKUP(A205,away!$A$2:$E$405,3,FALSE)</f>
        <v>1.1726190480000001</v>
      </c>
      <c r="I205" s="14">
        <f>VLOOKUP(C205,away!$B$2:$E$405,3,FALSE)</f>
        <v>0.75</v>
      </c>
      <c r="J205" s="14">
        <f>VLOOKUP(B205,home!$B$2:$E$405,4,FALSE)</f>
        <v>0.91</v>
      </c>
      <c r="K205" s="16">
        <f t="shared" si="282"/>
        <v>1.4699999996864002</v>
      </c>
      <c r="L205" s="16">
        <f t="shared" si="283"/>
        <v>0.80031250026000011</v>
      </c>
      <c r="M205" s="17">
        <f t="shared" si="228"/>
        <v>0.10327990007637462</v>
      </c>
      <c r="N205" s="17">
        <f t="shared" si="229"/>
        <v>0.15182145307988215</v>
      </c>
      <c r="O205" s="17">
        <f t="shared" si="230"/>
        <v>8.2656195056726348E-2</v>
      </c>
      <c r="P205" s="17">
        <f t="shared" si="231"/>
        <v>0.12150460670746677</v>
      </c>
      <c r="Q205" s="17">
        <f t="shared" si="232"/>
        <v>0.11158876798990779</v>
      </c>
      <c r="R205" s="17">
        <f t="shared" si="233"/>
        <v>3.3075393063913459E-2</v>
      </c>
      <c r="S205" s="17">
        <f t="shared" si="234"/>
        <v>3.5736308420657815E-2</v>
      </c>
      <c r="T205" s="17">
        <f t="shared" si="235"/>
        <v>8.9305885910936161E-2</v>
      </c>
      <c r="U205" s="17">
        <f t="shared" si="236"/>
        <v>4.8620827793580353E-2</v>
      </c>
      <c r="V205" s="17">
        <f t="shared" si="237"/>
        <v>4.6713683415626371E-3</v>
      </c>
      <c r="W205" s="17">
        <f t="shared" si="238"/>
        <v>5.4678496303390077E-2</v>
      </c>
      <c r="X205" s="17">
        <f t="shared" si="239"/>
        <v>4.3759884087023283E-2</v>
      </c>
      <c r="Y205" s="17">
        <f t="shared" si="240"/>
        <v>1.7510791122386696E-2</v>
      </c>
      <c r="Z205" s="17">
        <f t="shared" si="241"/>
        <v>8.8235501733542818E-3</v>
      </c>
      <c r="AA205" s="17">
        <f t="shared" si="242"/>
        <v>1.2970618752063732E-2</v>
      </c>
      <c r="AB205" s="17">
        <f t="shared" si="243"/>
        <v>9.5334047807330517E-3</v>
      </c>
      <c r="AC205" s="17">
        <f t="shared" si="244"/>
        <v>3.4347969250765956E-4</v>
      </c>
      <c r="AD205" s="17">
        <f t="shared" si="245"/>
        <v>2.0094347387209058E-2</v>
      </c>
      <c r="AE205" s="17">
        <f t="shared" si="246"/>
        <v>1.6081757398550278E-2</v>
      </c>
      <c r="AF205" s="17">
        <f t="shared" si="247"/>
        <v>6.4352157361042646E-3</v>
      </c>
      <c r="AG205" s="17">
        <f t="shared" si="248"/>
        <v>1.7167278651580337E-3</v>
      </c>
      <c r="AH205" s="17">
        <f t="shared" si="249"/>
        <v>1.7653993751016808E-3</v>
      </c>
      <c r="AI205" s="17">
        <f t="shared" si="250"/>
        <v>2.5951370808458417E-3</v>
      </c>
      <c r="AJ205" s="17">
        <f t="shared" si="251"/>
        <v>1.9074257540147765E-3</v>
      </c>
      <c r="AK205" s="17">
        <f t="shared" si="252"/>
        <v>9.3463861926785109E-4</v>
      </c>
      <c r="AL205" s="17">
        <f t="shared" si="253"/>
        <v>1.6163596176713022E-5</v>
      </c>
      <c r="AM205" s="17">
        <f t="shared" si="254"/>
        <v>5.9077381305791448E-3</v>
      </c>
      <c r="AN205" s="17">
        <f t="shared" si="255"/>
        <v>4.728036674165134E-3</v>
      </c>
      <c r="AO205" s="17">
        <f t="shared" si="256"/>
        <v>1.891953426011037E-3</v>
      </c>
      <c r="AP205" s="17">
        <f t="shared" si="257"/>
        <v>5.0471799224878868E-4</v>
      </c>
      <c r="AQ205" s="17">
        <f t="shared" si="258"/>
        <v>1.0098302957570886E-4</v>
      </c>
      <c r="AR205" s="17">
        <f t="shared" si="259"/>
        <v>2.8257423756901362E-4</v>
      </c>
      <c r="AS205" s="17">
        <f t="shared" si="260"/>
        <v>4.1538412913783479E-4</v>
      </c>
      <c r="AT205" s="17">
        <f t="shared" si="261"/>
        <v>3.0530733485117641E-4</v>
      </c>
      <c r="AU205" s="17">
        <f t="shared" si="262"/>
        <v>1.4960059404516164E-4</v>
      </c>
      <c r="AV205" s="17">
        <f t="shared" si="263"/>
        <v>5.4978218299868221E-5</v>
      </c>
      <c r="AW205" s="17">
        <f t="shared" si="264"/>
        <v>5.2821706272025587E-7</v>
      </c>
      <c r="AX205" s="17">
        <f t="shared" si="265"/>
        <v>1.4473958416831132E-3</v>
      </c>
      <c r="AY205" s="17">
        <f t="shared" si="266"/>
        <v>1.1583689849233394E-3</v>
      </c>
      <c r="AZ205" s="17">
        <f t="shared" si="267"/>
        <v>4.6352858927381805E-4</v>
      </c>
      <c r="BA205" s="17">
        <f t="shared" si="268"/>
        <v>1.2365590807457332E-4</v>
      </c>
      <c r="BB205" s="17">
        <f t="shared" si="269"/>
        <v>2.474084224077063E-5</v>
      </c>
      <c r="BC205" s="17">
        <f t="shared" si="270"/>
        <v>3.9600810624498741E-6</v>
      </c>
      <c r="BD205" s="17">
        <f t="shared" si="271"/>
        <v>3.7691282429653411E-5</v>
      </c>
      <c r="BE205" s="17">
        <f t="shared" si="272"/>
        <v>5.5406185159770536E-5</v>
      </c>
      <c r="BF205" s="17">
        <f t="shared" si="273"/>
        <v>4.0723546083743664E-5</v>
      </c>
      <c r="BG205" s="17">
        <f t="shared" si="274"/>
        <v>1.9954537576777427E-5</v>
      </c>
      <c r="BH205" s="17">
        <f t="shared" si="275"/>
        <v>7.333292557901269E-6</v>
      </c>
      <c r="BI205" s="17">
        <f t="shared" si="276"/>
        <v>2.1559880115630287E-6</v>
      </c>
      <c r="BJ205" s="18">
        <f t="shared" si="277"/>
        <v>0.52934840638038572</v>
      </c>
      <c r="BK205" s="18">
        <f t="shared" si="278"/>
        <v>0.26671019581966954</v>
      </c>
      <c r="BL205" s="18">
        <f t="shared" si="279"/>
        <v>0.19543014962196956</v>
      </c>
      <c r="BM205" s="18">
        <f t="shared" si="280"/>
        <v>0.3952281452532474</v>
      </c>
      <c r="BN205" s="18">
        <f t="shared" si="281"/>
        <v>0.60392631597427116</v>
      </c>
    </row>
    <row r="206" spans="1:66" x14ac:dyDescent="0.25">
      <c r="A206" t="s">
        <v>122</v>
      </c>
      <c r="B206" t="s">
        <v>401</v>
      </c>
      <c r="C206" t="s">
        <v>125</v>
      </c>
      <c r="D206" s="15">
        <v>44229</v>
      </c>
      <c r="E206" s="14">
        <f>VLOOKUP(A206,home!$A$2:$E$405,3,FALSE)</f>
        <v>1.3392857140000001</v>
      </c>
      <c r="F206" s="14">
        <f>VLOOKUP(B206,home!$B$2:$E$405,3,FALSE)</f>
        <v>0.96</v>
      </c>
      <c r="G206" s="14">
        <f>VLOOKUP(C206,away!$B$2:$E$405,4,FALSE)</f>
        <v>1.17</v>
      </c>
      <c r="H206" s="14">
        <f>VLOOKUP(A206,away!$A$2:$E$405,3,FALSE)</f>
        <v>1.1726190480000001</v>
      </c>
      <c r="I206" s="14">
        <f>VLOOKUP(C206,away!$B$2:$E$405,3,FALSE)</f>
        <v>1.07</v>
      </c>
      <c r="J206" s="14">
        <f>VLOOKUP(B206,home!$B$2:$E$405,4,FALSE)</f>
        <v>1.4</v>
      </c>
      <c r="K206" s="16">
        <f t="shared" si="282"/>
        <v>1.5042857139648</v>
      </c>
      <c r="L206" s="16">
        <f t="shared" si="283"/>
        <v>1.7565833339040002</v>
      </c>
      <c r="M206" s="17">
        <f t="shared" si="228"/>
        <v>3.8355051154177283E-2</v>
      </c>
      <c r="N206" s="17">
        <f t="shared" si="229"/>
        <v>5.7696955509618002E-2</v>
      </c>
      <c r="O206" s="17">
        <f t="shared" si="230"/>
        <v>6.7373843628463201E-2</v>
      </c>
      <c r="P206" s="17">
        <f t="shared" si="231"/>
        <v>0.10134951046519557</v>
      </c>
      <c r="Q206" s="17">
        <f t="shared" si="232"/>
        <v>4.3396352956190522E-2</v>
      </c>
      <c r="R206" s="17">
        <f t="shared" si="233"/>
        <v>5.9173885429406346E-2</v>
      </c>
      <c r="S206" s="17">
        <f t="shared" si="234"/>
        <v>6.6951568062346895E-2</v>
      </c>
      <c r="T206" s="17">
        <f t="shared" si="235"/>
        <v>7.6229310355059865E-2</v>
      </c>
      <c r="U206" s="17">
        <f t="shared" si="236"/>
        <v>8.9014430491245813E-2</v>
      </c>
      <c r="V206" s="17">
        <f t="shared" si="237"/>
        <v>1.9657004296571901E-2</v>
      </c>
      <c r="W206" s="17">
        <f t="shared" si="238"/>
        <v>2.1760171263390509E-2</v>
      </c>
      <c r="X206" s="17">
        <f t="shared" si="239"/>
        <v>3.8223554184168521E-2</v>
      </c>
      <c r="Y206" s="17">
        <f t="shared" si="240"/>
        <v>3.3571429121243473E-2</v>
      </c>
      <c r="Z206" s="17">
        <f t="shared" si="241"/>
        <v>3.4647953649213317E-2</v>
      </c>
      <c r="AA206" s="17">
        <f t="shared" si="242"/>
        <v>5.2120421692626151E-2</v>
      </c>
      <c r="AB206" s="17">
        <f t="shared" si="243"/>
        <v>3.9202002879019301E-2</v>
      </c>
      <c r="AC206" s="17">
        <f t="shared" si="244"/>
        <v>3.2463582088927039E-3</v>
      </c>
      <c r="AD206" s="17">
        <f t="shared" si="245"/>
        <v>8.1833786912364273E-3</v>
      </c>
      <c r="AE206" s="17">
        <f t="shared" si="246"/>
        <v>1.4374786624051039E-2</v>
      </c>
      <c r="AF206" s="17">
        <f t="shared" si="247"/>
        <v>1.2625255306117102E-2</v>
      </c>
      <c r="AG206" s="17">
        <f t="shared" si="248"/>
        <v>7.39243768566945E-3</v>
      </c>
      <c r="AH206" s="17">
        <f t="shared" si="249"/>
        <v>1.5215504483521601E-2</v>
      </c>
      <c r="AI206" s="17">
        <f t="shared" si="250"/>
        <v>2.2888466025328909E-2</v>
      </c>
      <c r="AJ206" s="17">
        <f t="shared" si="251"/>
        <v>1.7215396228235487E-2</v>
      </c>
      <c r="AK206" s="17">
        <f t="shared" si="252"/>
        <v>8.632291535459382E-3</v>
      </c>
      <c r="AL206" s="17">
        <f t="shared" si="253"/>
        <v>3.431274946743079E-4</v>
      </c>
      <c r="AM206" s="17">
        <f t="shared" si="254"/>
        <v>2.4620279314381838E-3</v>
      </c>
      <c r="AN206" s="17">
        <f t="shared" si="255"/>
        <v>4.3247572319704544E-3</v>
      </c>
      <c r="AO206" s="17">
        <f t="shared" si="256"/>
        <v>3.7983982384300488E-3</v>
      </c>
      <c r="AP206" s="17">
        <f t="shared" si="257"/>
        <v>2.224067680385512E-3</v>
      </c>
      <c r="AQ206" s="17">
        <f t="shared" si="258"/>
        <v>9.7669005520993005E-4</v>
      </c>
      <c r="AR206" s="17">
        <f t="shared" si="259"/>
        <v>5.3454603185391228E-3</v>
      </c>
      <c r="AS206" s="17">
        <f t="shared" si="260"/>
        <v>8.0410995917441323E-3</v>
      </c>
      <c r="AT206" s="17">
        <f t="shared" si="261"/>
        <v>6.0480556202144433E-3</v>
      </c>
      <c r="AU206" s="17">
        <f t="shared" si="262"/>
        <v>3.0326678889177022E-3</v>
      </c>
      <c r="AV206" s="17">
        <f t="shared" si="263"/>
        <v>1.1404997451246719E-3</v>
      </c>
      <c r="AW206" s="17">
        <f t="shared" si="264"/>
        <v>2.5185588748286889E-5</v>
      </c>
      <c r="AX206" s="17">
        <f t="shared" si="265"/>
        <v>6.1726557410746185E-4</v>
      </c>
      <c r="AY206" s="17">
        <f t="shared" si="266"/>
        <v>1.0842784200698521E-3</v>
      </c>
      <c r="AZ206" s="17">
        <f t="shared" si="267"/>
        <v>9.5231270100323156E-4</v>
      </c>
      <c r="BA206" s="17">
        <f t="shared" si="268"/>
        <v>5.5760553974912655E-4</v>
      </c>
      <c r="BB206" s="17">
        <f t="shared" si="269"/>
        <v>2.4487014950396509E-4</v>
      </c>
      <c r="BC206" s="17">
        <f t="shared" si="270"/>
        <v>8.6026964717849123E-5</v>
      </c>
      <c r="BD206" s="17">
        <f t="shared" si="271"/>
        <v>1.5649577512651665E-3</v>
      </c>
      <c r="BE206" s="17">
        <f t="shared" si="272"/>
        <v>2.354143588186669E-3</v>
      </c>
      <c r="BF206" s="17">
        <f t="shared" si="273"/>
        <v>1.7706522841655201E-3</v>
      </c>
      <c r="BG206" s="17">
        <f t="shared" si="274"/>
        <v>8.8785564515644455E-4</v>
      </c>
      <c r="BH206" s="17">
        <f t="shared" si="275"/>
        <v>3.3389714076796005E-4</v>
      </c>
      <c r="BI206" s="17">
        <f t="shared" si="276"/>
        <v>1.0045533975818721E-4</v>
      </c>
      <c r="BJ206" s="18">
        <f t="shared" si="277"/>
        <v>0.33078193218333052</v>
      </c>
      <c r="BK206" s="18">
        <f t="shared" si="278"/>
        <v>0.23098689810192852</v>
      </c>
      <c r="BL206" s="18">
        <f t="shared" si="279"/>
        <v>0.4014559873071461</v>
      </c>
      <c r="BM206" s="18">
        <f t="shared" si="280"/>
        <v>0.62946807926724635</v>
      </c>
      <c r="BN206" s="18">
        <f t="shared" si="281"/>
        <v>0.36734559914305093</v>
      </c>
    </row>
    <row r="207" spans="1:66" x14ac:dyDescent="0.25">
      <c r="A207" t="s">
        <v>122</v>
      </c>
      <c r="B207" t="s">
        <v>140</v>
      </c>
      <c r="C207" t="s">
        <v>129</v>
      </c>
      <c r="D207" s="15">
        <v>44229</v>
      </c>
      <c r="E207" s="14">
        <f>VLOOKUP(A207,home!$A$2:$E$405,3,FALSE)</f>
        <v>1.3392857140000001</v>
      </c>
      <c r="F207" s="14">
        <f>VLOOKUP(B207,home!$B$2:$E$405,3,FALSE)</f>
        <v>1.29</v>
      </c>
      <c r="G207" s="14">
        <f>VLOOKUP(C207,away!$B$2:$E$405,4,FALSE)</f>
        <v>1.1399999999999999</v>
      </c>
      <c r="H207" s="14">
        <f>VLOOKUP(A207,away!$A$2:$E$405,3,FALSE)</f>
        <v>1.1726190480000001</v>
      </c>
      <c r="I207" s="14">
        <f>VLOOKUP(C207,away!$B$2:$E$405,3,FALSE)</f>
        <v>0.5</v>
      </c>
      <c r="J207" s="14">
        <f>VLOOKUP(B207,home!$B$2:$E$405,4,FALSE)</f>
        <v>0.63</v>
      </c>
      <c r="K207" s="16">
        <f t="shared" si="282"/>
        <v>1.9695535710084</v>
      </c>
      <c r="L207" s="16">
        <f t="shared" si="283"/>
        <v>0.36937500012000002</v>
      </c>
      <c r="M207" s="17">
        <f t="shared" si="228"/>
        <v>9.6430901753107437E-2</v>
      </c>
      <c r="N207" s="17">
        <f t="shared" si="229"/>
        <v>0.18992582690339294</v>
      </c>
      <c r="O207" s="17">
        <f t="shared" si="230"/>
        <v>3.5619164346625765E-2</v>
      </c>
      <c r="P207" s="17">
        <f t="shared" si="231"/>
        <v>7.0153852335231873E-2</v>
      </c>
      <c r="Q207" s="17">
        <f t="shared" si="232"/>
        <v>0.18703454530215044</v>
      </c>
      <c r="R207" s="17">
        <f t="shared" si="233"/>
        <v>6.5784144174045964E-3</v>
      </c>
      <c r="S207" s="17">
        <f t="shared" si="234"/>
        <v>1.2759299425806012E-2</v>
      </c>
      <c r="T207" s="17">
        <f t="shared" si="235"/>
        <v>6.9085885193425969E-2</v>
      </c>
      <c r="U207" s="17">
        <f t="shared" si="236"/>
        <v>1.2956539607372367E-2</v>
      </c>
      <c r="V207" s="17">
        <f t="shared" si="237"/>
        <v>1.0313821624786828E-3</v>
      </c>
      <c r="W207" s="17">
        <f t="shared" si="238"/>
        <v>0.12279151886726093</v>
      </c>
      <c r="X207" s="17">
        <f t="shared" si="239"/>
        <v>4.535611729632949E-2</v>
      </c>
      <c r="Y207" s="17">
        <f t="shared" si="240"/>
        <v>8.3767079158872208E-3</v>
      </c>
      <c r="Z207" s="17">
        <f t="shared" si="241"/>
        <v>8.0996727540607791E-4</v>
      </c>
      <c r="AA207" s="17">
        <f t="shared" si="242"/>
        <v>1.5952739396759849E-3</v>
      </c>
      <c r="AB207" s="17">
        <f t="shared" si="243"/>
        <v>1.5709887423127379E-3</v>
      </c>
      <c r="AC207" s="17">
        <f t="shared" si="244"/>
        <v>4.6895905910543586E-5</v>
      </c>
      <c r="AD207" s="17">
        <f t="shared" si="245"/>
        <v>6.0461118618639752E-2</v>
      </c>
      <c r="AE207" s="17">
        <f t="shared" si="246"/>
        <v>2.2332825697015394E-2</v>
      </c>
      <c r="AF207" s="17">
        <f t="shared" si="247"/>
        <v>4.1245937472575E-3</v>
      </c>
      <c r="AG207" s="17">
        <f t="shared" si="248"/>
        <v>5.0784060529606367E-4</v>
      </c>
      <c r="AH207" s="17">
        <f t="shared" si="249"/>
        <v>7.4795415612578998E-5</v>
      </c>
      <c r="AI207" s="17">
        <f t="shared" si="250"/>
        <v>1.473135779148124E-4</v>
      </c>
      <c r="AJ207" s="17">
        <f t="shared" si="251"/>
        <v>1.4507099172007151E-4</v>
      </c>
      <c r="AK207" s="17">
        <f t="shared" si="252"/>
        <v>9.5241696597332299E-5</v>
      </c>
      <c r="AL207" s="17">
        <f t="shared" si="253"/>
        <v>1.3646780849559711E-6</v>
      </c>
      <c r="AM207" s="17">
        <f t="shared" si="254"/>
        <v>2.3816282416500866E-2</v>
      </c>
      <c r="AN207" s="17">
        <f t="shared" si="255"/>
        <v>8.7971393204529617E-3</v>
      </c>
      <c r="AO207" s="17">
        <f t="shared" si="256"/>
        <v>1.624721668773985E-3</v>
      </c>
      <c r="AP207" s="17">
        <f t="shared" si="257"/>
        <v>2.0004385553278585E-4</v>
      </c>
      <c r="AQ207" s="17">
        <f t="shared" si="258"/>
        <v>1.8472799790357001E-5</v>
      </c>
      <c r="AR207" s="17">
        <f t="shared" si="259"/>
        <v>5.5255113301743652E-6</v>
      </c>
      <c r="AS207" s="17">
        <f t="shared" si="260"/>
        <v>1.0882790571992296E-5</v>
      </c>
      <c r="AT207" s="17">
        <f t="shared" si="261"/>
        <v>1.0717119516801989E-5</v>
      </c>
      <c r="AU207" s="17">
        <f t="shared" si="262"/>
        <v>7.0359803384137261E-6</v>
      </c>
      <c r="AV207" s="17">
        <f t="shared" si="263"/>
        <v>3.4644350502669104E-6</v>
      </c>
      <c r="AW207" s="17">
        <f t="shared" si="264"/>
        <v>2.7578015598224065E-8</v>
      </c>
      <c r="AX207" s="17">
        <f t="shared" si="265"/>
        <v>7.8179073469273157E-3</v>
      </c>
      <c r="AY207" s="17">
        <f t="shared" si="266"/>
        <v>2.8877395272094266E-3</v>
      </c>
      <c r="AZ207" s="17">
        <f t="shared" si="267"/>
        <v>5.3332939410475537E-4</v>
      </c>
      <c r="BA207" s="17">
        <f t="shared" si="268"/>
        <v>6.5666181670481208E-5</v>
      </c>
      <c r="BB207" s="17">
        <f t="shared" si="269"/>
        <v>6.0638614656034821E-6</v>
      </c>
      <c r="BC207" s="17">
        <f t="shared" si="270"/>
        <v>4.4796776591699009E-7</v>
      </c>
      <c r="BD207" s="17">
        <f t="shared" si="271"/>
        <v>3.4016429137436971E-7</v>
      </c>
      <c r="BE207" s="17">
        <f t="shared" si="272"/>
        <v>6.6997179480593174E-7</v>
      </c>
      <c r="BF207" s="17">
        <f t="shared" si="273"/>
        <v>6.5977267046746508E-7</v>
      </c>
      <c r="BG207" s="17">
        <f t="shared" si="274"/>
        <v>4.331525397243148E-7</v>
      </c>
      <c r="BH207" s="17">
        <f t="shared" si="275"/>
        <v>2.1327928285134543E-7</v>
      </c>
      <c r="BI207" s="17">
        <f t="shared" si="276"/>
        <v>8.401299463239557E-8</v>
      </c>
      <c r="BJ207" s="18">
        <f t="shared" si="277"/>
        <v>0.7557647944868503</v>
      </c>
      <c r="BK207" s="18">
        <f t="shared" si="278"/>
        <v>0.18331143578782891</v>
      </c>
      <c r="BL207" s="18">
        <f t="shared" si="279"/>
        <v>5.882282892561775E-2</v>
      </c>
      <c r="BM207" s="18">
        <f t="shared" si="280"/>
        <v>0.41007860946859609</v>
      </c>
      <c r="BN207" s="18">
        <f t="shared" si="281"/>
        <v>0.58574270505791304</v>
      </c>
    </row>
    <row r="208" spans="1:66" x14ac:dyDescent="0.25">
      <c r="A208" t="s">
        <v>122</v>
      </c>
      <c r="B208" t="s">
        <v>141</v>
      </c>
      <c r="C208" t="s">
        <v>136</v>
      </c>
      <c r="D208" s="15">
        <v>44229</v>
      </c>
      <c r="E208" s="14">
        <f>VLOOKUP(A208,home!$A$2:$E$405,3,FALSE)</f>
        <v>1.3392857140000001</v>
      </c>
      <c r="F208" s="14">
        <f>VLOOKUP(B208,home!$B$2:$E$405,3,FALSE)</f>
        <v>0.65</v>
      </c>
      <c r="G208" s="14">
        <f>VLOOKUP(C208,away!$B$2:$E$405,4,FALSE)</f>
        <v>1.03</v>
      </c>
      <c r="H208" s="14">
        <f>VLOOKUP(A208,away!$A$2:$E$405,3,FALSE)</f>
        <v>1.1726190480000001</v>
      </c>
      <c r="I208" s="14">
        <f>VLOOKUP(C208,away!$B$2:$E$405,3,FALSE)</f>
        <v>1.1499999999999999</v>
      </c>
      <c r="J208" s="14">
        <f>VLOOKUP(B208,home!$B$2:$E$405,4,FALSE)</f>
        <v>0.68</v>
      </c>
      <c r="K208" s="16">
        <f t="shared" si="282"/>
        <v>0.89665178552300007</v>
      </c>
      <c r="L208" s="16">
        <f t="shared" si="283"/>
        <v>0.91698809553600003</v>
      </c>
      <c r="M208" s="17">
        <f t="shared" si="228"/>
        <v>0.16305953800086045</v>
      </c>
      <c r="N208" s="17">
        <f t="shared" si="229"/>
        <v>0.146207625895027</v>
      </c>
      <c r="O208" s="17">
        <f t="shared" si="230"/>
        <v>0.14952365521038907</v>
      </c>
      <c r="P208" s="17">
        <f t="shared" si="231"/>
        <v>0.13407065242232077</v>
      </c>
      <c r="Q208" s="17">
        <f t="shared" si="232"/>
        <v>6.5548664407927379E-2</v>
      </c>
      <c r="R208" s="17">
        <f t="shared" si="233"/>
        <v>6.8555705914478071E-2</v>
      </c>
      <c r="S208" s="17">
        <f t="shared" si="234"/>
        <v>2.755885988229019E-2</v>
      </c>
      <c r="T208" s="17">
        <f t="shared" si="235"/>
        <v>6.0107344940353719E-2</v>
      </c>
      <c r="U208" s="17">
        <f t="shared" si="236"/>
        <v>6.1470596116006464E-2</v>
      </c>
      <c r="V208" s="17">
        <f t="shared" si="237"/>
        <v>2.5177131751542409E-3</v>
      </c>
      <c r="W208" s="17">
        <f t="shared" si="238"/>
        <v>1.9591442326672009E-2</v>
      </c>
      <c r="X208" s="17">
        <f t="shared" si="239"/>
        <v>1.7965119387938346E-2</v>
      </c>
      <c r="Y208" s="17">
        <f t="shared" si="240"/>
        <v>8.2369003068112259E-3</v>
      </c>
      <c r="Z208" s="17">
        <f t="shared" si="241"/>
        <v>2.0954922068214456E-2</v>
      </c>
      <c r="AA208" s="17">
        <f t="shared" si="242"/>
        <v>1.8789268287959807E-2</v>
      </c>
      <c r="AB208" s="17">
        <f t="shared" si="243"/>
        <v>8.4237154795349205E-3</v>
      </c>
      <c r="AC208" s="17">
        <f t="shared" si="244"/>
        <v>1.2938197764434842E-4</v>
      </c>
      <c r="AD208" s="17">
        <f t="shared" si="245"/>
        <v>4.3916754357953324E-3</v>
      </c>
      <c r="AE208" s="17">
        <f t="shared" si="246"/>
        <v>4.0271140940821952E-3</v>
      </c>
      <c r="AF208" s="17">
        <f t="shared" si="247"/>
        <v>1.8464078418193078E-3</v>
      </c>
      <c r="AG208" s="17">
        <f t="shared" si="248"/>
        <v>5.6437800348420786E-4</v>
      </c>
      <c r="AH208" s="17">
        <f t="shared" si="249"/>
        <v>4.8038535198593165E-3</v>
      </c>
      <c r="AI208" s="17">
        <f t="shared" si="250"/>
        <v>4.3073838359728046E-3</v>
      </c>
      <c r="AJ208" s="17">
        <f t="shared" si="251"/>
        <v>1.9311117037289622E-3</v>
      </c>
      <c r="AK208" s="17">
        <f t="shared" si="252"/>
        <v>5.7717825239764567E-4</v>
      </c>
      <c r="AL208" s="17">
        <f t="shared" si="253"/>
        <v>4.2552128792064619E-6</v>
      </c>
      <c r="AM208" s="17">
        <f t="shared" si="254"/>
        <v>7.875607241886771E-4</v>
      </c>
      <c r="AN208" s="17">
        <f t="shared" si="255"/>
        <v>7.2218380859272809E-4</v>
      </c>
      <c r="AO208" s="17">
        <f t="shared" si="256"/>
        <v>3.311169776341904E-4</v>
      </c>
      <c r="AP208" s="17">
        <f t="shared" si="257"/>
        <v>1.0121010890680422E-4</v>
      </c>
      <c r="AQ208" s="17">
        <f t="shared" si="258"/>
        <v>2.3202116253860382E-5</v>
      </c>
      <c r="AR208" s="17">
        <f t="shared" si="259"/>
        <v>8.8101529808194126E-4</v>
      </c>
      <c r="AS208" s="17">
        <f t="shared" si="260"/>
        <v>7.8996394009825074E-4</v>
      </c>
      <c r="AT208" s="17">
        <f t="shared" si="261"/>
        <v>3.5416128869394036E-4</v>
      </c>
      <c r="AU208" s="17">
        <f t="shared" si="262"/>
        <v>1.0585311729018279E-4</v>
      </c>
      <c r="AV208" s="17">
        <f t="shared" si="263"/>
        <v>2.3728346655354484E-5</v>
      </c>
      <c r="AW208" s="17">
        <f t="shared" si="264"/>
        <v>9.7186581509751916E-8</v>
      </c>
      <c r="AX208" s="17">
        <f t="shared" si="265"/>
        <v>1.1769462159192737E-4</v>
      </c>
      <c r="AY208" s="17">
        <f t="shared" si="266"/>
        <v>1.0792456690841167E-4</v>
      </c>
      <c r="AZ208" s="17">
        <f t="shared" si="267"/>
        <v>4.948277153544601E-5</v>
      </c>
      <c r="BA208" s="17">
        <f t="shared" si="268"/>
        <v>1.5125037477377213E-5</v>
      </c>
      <c r="BB208" s="17">
        <f t="shared" si="269"/>
        <v>3.4673698278226883E-6</v>
      </c>
      <c r="BC208" s="17">
        <f t="shared" si="270"/>
        <v>6.3590737098682321E-7</v>
      </c>
      <c r="BD208" s="17">
        <f t="shared" si="271"/>
        <v>1.3464675672104006E-4</v>
      </c>
      <c r="BE208" s="17">
        <f t="shared" si="272"/>
        <v>1.2073125482880158E-4</v>
      </c>
      <c r="BF208" s="17">
        <f t="shared" si="273"/>
        <v>5.4126947605338622E-5</v>
      </c>
      <c r="BG208" s="17">
        <f t="shared" si="274"/>
        <v>1.6177674738412252E-5</v>
      </c>
      <c r="BH208" s="17">
        <f t="shared" si="275"/>
        <v>3.6264352349519192E-6</v>
      </c>
      <c r="BI208" s="17">
        <f t="shared" si="276"/>
        <v>6.5032992570063185E-7</v>
      </c>
      <c r="BJ208" s="18">
        <f t="shared" si="277"/>
        <v>0.3307462766501989</v>
      </c>
      <c r="BK208" s="18">
        <f t="shared" si="278"/>
        <v>0.32744832523805761</v>
      </c>
      <c r="BL208" s="18">
        <f t="shared" si="279"/>
        <v>0.32086714971020086</v>
      </c>
      <c r="BM208" s="18">
        <f t="shared" si="280"/>
        <v>0.2729430044353422</v>
      </c>
      <c r="BN208" s="18">
        <f t="shared" si="281"/>
        <v>0.72696584185100277</v>
      </c>
    </row>
    <row r="209" spans="1:66" x14ac:dyDescent="0.25">
      <c r="A209" t="s">
        <v>145</v>
      </c>
      <c r="B209" t="s">
        <v>347</v>
      </c>
      <c r="C209" t="s">
        <v>355</v>
      </c>
      <c r="D209" s="15">
        <v>44229</v>
      </c>
      <c r="E209" s="14">
        <f>VLOOKUP(A209,home!$A$2:$E$405,3,FALSE)</f>
        <v>1.4398340249999999</v>
      </c>
      <c r="F209" s="14">
        <f>VLOOKUP(B209,home!$B$2:$E$405,3,FALSE)</f>
        <v>0.95</v>
      </c>
      <c r="G209" s="14">
        <f>VLOOKUP(C209,away!$B$2:$E$405,4,FALSE)</f>
        <v>2.17</v>
      </c>
      <c r="H209" s="14">
        <f>VLOOKUP(A209,away!$A$2:$E$405,3,FALSE)</f>
        <v>1.2406638999999999</v>
      </c>
      <c r="I209" s="14">
        <f>VLOOKUP(C209,away!$B$2:$E$405,3,FALSE)</f>
        <v>0.78</v>
      </c>
      <c r="J209" s="14">
        <f>VLOOKUP(B209,home!$B$2:$E$405,4,FALSE)</f>
        <v>1.17</v>
      </c>
      <c r="K209" s="16">
        <f t="shared" si="282"/>
        <v>2.9682178425374999</v>
      </c>
      <c r="L209" s="16">
        <f t="shared" si="283"/>
        <v>1.13222987514</v>
      </c>
      <c r="M209" s="17">
        <f t="shared" si="228"/>
        <v>1.6565257182778216E-2</v>
      </c>
      <c r="N209" s="17">
        <f t="shared" si="229"/>
        <v>4.9169291936144784E-2</v>
      </c>
      <c r="O209" s="17">
        <f t="shared" si="230"/>
        <v>1.8755679071718968E-2</v>
      </c>
      <c r="P209" s="17">
        <f t="shared" si="231"/>
        <v>5.5670941269583413E-2</v>
      </c>
      <c r="Q209" s="17">
        <f t="shared" si="232"/>
        <v>7.2972584814900085E-2</v>
      </c>
      <c r="R209" s="17">
        <f t="shared" si="233"/>
        <v>1.061787008676914E-2</v>
      </c>
      <c r="S209" s="17">
        <f t="shared" si="234"/>
        <v>4.6773401518080446E-2</v>
      </c>
      <c r="T209" s="17">
        <f t="shared" si="235"/>
        <v>8.262174059361739E-2</v>
      </c>
      <c r="U209" s="17">
        <f t="shared" si="236"/>
        <v>3.1516151441293355E-2</v>
      </c>
      <c r="V209" s="17">
        <f t="shared" si="237"/>
        <v>1.7465733386451871E-2</v>
      </c>
      <c r="W209" s="17">
        <f t="shared" si="238"/>
        <v>7.2199509421222482E-2</v>
      </c>
      <c r="X209" s="17">
        <f t="shared" si="239"/>
        <v>8.1746441537159986E-2</v>
      </c>
      <c r="Y209" s="17">
        <f t="shared" si="240"/>
        <v>4.6277881647378984E-2</v>
      </c>
      <c r="Z209" s="17">
        <f t="shared" si="241"/>
        <v>4.0072899075317883E-3</v>
      </c>
      <c r="AA209" s="17">
        <f t="shared" si="242"/>
        <v>1.1894509403756304E-2</v>
      </c>
      <c r="AB209" s="17">
        <f t="shared" si="243"/>
        <v>1.7652747520229772E-2</v>
      </c>
      <c r="AC209" s="17">
        <f t="shared" si="244"/>
        <v>3.6685735046956955E-3</v>
      </c>
      <c r="AD209" s="17">
        <f t="shared" si="245"/>
        <v>5.3575968021631719E-2</v>
      </c>
      <c r="AE209" s="17">
        <f t="shared" si="246"/>
        <v>6.0660311583636717E-2</v>
      </c>
      <c r="AF209" s="17">
        <f t="shared" si="247"/>
        <v>3.4340708505147255E-2</v>
      </c>
      <c r="AG209" s="17">
        <f t="shared" si="248"/>
        <v>1.2960525367667338E-2</v>
      </c>
      <c r="AH209" s="17">
        <f t="shared" si="249"/>
        <v>1.1342933379136239E-3</v>
      </c>
      <c r="AI209" s="17">
        <f t="shared" si="250"/>
        <v>3.3668297242666367E-3</v>
      </c>
      <c r="AJ209" s="17">
        <f t="shared" si="251"/>
        <v>4.9967420301769211E-3</v>
      </c>
      <c r="AK209" s="17">
        <f t="shared" si="252"/>
        <v>4.9438062828427286E-3</v>
      </c>
      <c r="AL209" s="17">
        <f t="shared" si="253"/>
        <v>4.931597206601564E-4</v>
      </c>
      <c r="AM209" s="17">
        <f t="shared" si="254"/>
        <v>3.1805028842605165E-2</v>
      </c>
      <c r="AN209" s="17">
        <f t="shared" si="255"/>
        <v>3.6010603835286946E-2</v>
      </c>
      <c r="AO209" s="17">
        <f t="shared" si="256"/>
        <v>2.0386140742071474E-2</v>
      </c>
      <c r="AP209" s="17">
        <f t="shared" si="257"/>
        <v>7.6939325289940184E-3</v>
      </c>
      <c r="AQ209" s="17">
        <f t="shared" si="258"/>
        <v>2.1778250666596188E-3</v>
      </c>
      <c r="AR209" s="17">
        <f t="shared" si="259"/>
        <v>2.568561608716152E-4</v>
      </c>
      <c r="AS209" s="17">
        <f t="shared" si="260"/>
        <v>7.6240503966481079E-4</v>
      </c>
      <c r="AT209" s="17">
        <f t="shared" si="261"/>
        <v>1.1314921209868009E-3</v>
      </c>
      <c r="AU209" s="17">
        <f t="shared" si="262"/>
        <v>1.119505034067874E-3</v>
      </c>
      <c r="AV209" s="17">
        <f t="shared" si="263"/>
        <v>8.3073370423270368E-4</v>
      </c>
      <c r="AW209" s="17">
        <f t="shared" si="264"/>
        <v>4.6037897172487249E-5</v>
      </c>
      <c r="AX209" s="17">
        <f t="shared" si="265"/>
        <v>1.5734042348840079E-2</v>
      </c>
      <c r="AY209" s="17">
        <f t="shared" si="266"/>
        <v>1.7814552804074672E-2</v>
      </c>
      <c r="AZ209" s="17">
        <f t="shared" si="267"/>
        <v>1.0085084448516204E-2</v>
      </c>
      <c r="BA209" s="17">
        <f t="shared" si="268"/>
        <v>3.8062113019732861E-3</v>
      </c>
      <c r="BB209" s="17">
        <f t="shared" si="269"/>
        <v>1.0773765367974167E-3</v>
      </c>
      <c r="BC209" s="17">
        <f t="shared" si="270"/>
        <v>2.4396758034738093E-4</v>
      </c>
      <c r="BD209" s="17">
        <f t="shared" si="271"/>
        <v>4.8470036492101518E-5</v>
      </c>
      <c r="BE209" s="17">
        <f t="shared" si="272"/>
        <v>1.4386962714429947E-4</v>
      </c>
      <c r="BF209" s="17">
        <f t="shared" si="273"/>
        <v>2.1351819714446357E-4</v>
      </c>
      <c r="BG209" s="17">
        <f t="shared" si="274"/>
        <v>2.1125617415687872E-4</v>
      </c>
      <c r="BH209" s="17">
        <f t="shared" si="275"/>
        <v>1.5676358636966423E-4</v>
      </c>
      <c r="BI209" s="17">
        <f t="shared" si="276"/>
        <v>9.3061694824521184E-5</v>
      </c>
      <c r="BJ209" s="18">
        <f t="shared" si="277"/>
        <v>0.71335972946467308</v>
      </c>
      <c r="BK209" s="18">
        <f t="shared" si="278"/>
        <v>0.15845161938632446</v>
      </c>
      <c r="BL209" s="18">
        <f t="shared" si="279"/>
        <v>0.10984656027492318</v>
      </c>
      <c r="BM209" s="18">
        <f t="shared" si="280"/>
        <v>0.74414505976465561</v>
      </c>
      <c r="BN209" s="18">
        <f t="shared" si="281"/>
        <v>0.22375162436189464</v>
      </c>
    </row>
    <row r="210" spans="1:66" x14ac:dyDescent="0.25">
      <c r="A210" t="s">
        <v>145</v>
      </c>
      <c r="B210" t="s">
        <v>366</v>
      </c>
      <c r="C210" t="s">
        <v>391</v>
      </c>
      <c r="D210" s="15">
        <v>44229</v>
      </c>
      <c r="E210" s="14">
        <f>VLOOKUP(A210,home!$A$2:$E$405,3,FALSE)</f>
        <v>1.4398340249999999</v>
      </c>
      <c r="F210" s="14">
        <f>VLOOKUP(B210,home!$B$2:$E$405,3,FALSE)</f>
        <v>1.39</v>
      </c>
      <c r="G210" s="14">
        <f>VLOOKUP(C210,away!$B$2:$E$405,4,FALSE)</f>
        <v>1.62</v>
      </c>
      <c r="H210" s="14">
        <f>VLOOKUP(A210,away!$A$2:$E$405,3,FALSE)</f>
        <v>1.2406638999999999</v>
      </c>
      <c r="I210" s="14">
        <f>VLOOKUP(C210,away!$B$2:$E$405,3,FALSE)</f>
        <v>0.77</v>
      </c>
      <c r="J210" s="14">
        <f>VLOOKUP(B210,home!$B$2:$E$405,4,FALSE)</f>
        <v>0.9</v>
      </c>
      <c r="K210" s="16">
        <f t="shared" si="282"/>
        <v>3.2422182574950003</v>
      </c>
      <c r="L210" s="16">
        <f t="shared" si="283"/>
        <v>0.85978008269999995</v>
      </c>
      <c r="M210" s="17">
        <f t="shared" si="228"/>
        <v>1.6539590626695109E-2</v>
      </c>
      <c r="N210" s="17">
        <f t="shared" si="229"/>
        <v>5.3624962701364048E-2</v>
      </c>
      <c r="O210" s="17">
        <f t="shared" si="230"/>
        <v>1.4220410596844063E-2</v>
      </c>
      <c r="P210" s="17">
        <f t="shared" si="231"/>
        <v>4.6105674866163196E-2</v>
      </c>
      <c r="Q210" s="17">
        <f t="shared" si="232"/>
        <v>8.6931916563925488E-2</v>
      </c>
      <c r="R210" s="17">
        <f t="shared" si="233"/>
        <v>6.1132128994912712E-3</v>
      </c>
      <c r="S210" s="17">
        <f t="shared" si="234"/>
        <v>3.2130983511668557E-2</v>
      </c>
      <c r="T210" s="17">
        <f t="shared" si="235"/>
        <v>7.4742330412601352E-2</v>
      </c>
      <c r="U210" s="17">
        <f t="shared" si="236"/>
        <v>1.9820370474684549E-2</v>
      </c>
      <c r="V210" s="17">
        <f t="shared" si="237"/>
        <v>9.9520176389372664E-3</v>
      </c>
      <c r="W210" s="17">
        <f t="shared" si="238"/>
        <v>9.395074901419706E-2</v>
      </c>
      <c r="X210" s="17">
        <f t="shared" si="239"/>
        <v>8.0776982757153282E-2</v>
      </c>
      <c r="Y210" s="17">
        <f t="shared" si="240"/>
        <v>3.4725220457600854E-2</v>
      </c>
      <c r="Z210" s="17">
        <f t="shared" si="241"/>
        <v>1.7520062307624376E-3</v>
      </c>
      <c r="AA210" s="17">
        <f t="shared" si="242"/>
        <v>5.6803865886229732E-3</v>
      </c>
      <c r="AB210" s="17">
        <f t="shared" si="243"/>
        <v>9.2085265536315762E-3</v>
      </c>
      <c r="AC210" s="17">
        <f t="shared" si="244"/>
        <v>1.7338869650686134E-3</v>
      </c>
      <c r="AD210" s="17">
        <f t="shared" si="245"/>
        <v>7.6152208439790037E-2</v>
      </c>
      <c r="AE210" s="17">
        <f t="shared" si="246"/>
        <v>6.547415207015031E-2</v>
      </c>
      <c r="AF210" s="17">
        <f t="shared" si="247"/>
        <v>2.8146685940793101E-2</v>
      </c>
      <c r="AG210" s="17">
        <f t="shared" si="248"/>
        <v>8.066653321968674E-3</v>
      </c>
      <c r="AH210" s="17">
        <f t="shared" si="249"/>
        <v>3.765850154939608E-4</v>
      </c>
      <c r="AI210" s="17">
        <f t="shared" si="250"/>
        <v>1.2209708127335574E-3</v>
      </c>
      <c r="AJ210" s="17">
        <f t="shared" si="251"/>
        <v>1.9793269304566249E-3</v>
      </c>
      <c r="AK210" s="17">
        <f t="shared" si="252"/>
        <v>2.1391366371593347E-3</v>
      </c>
      <c r="AL210" s="17">
        <f t="shared" si="253"/>
        <v>1.9333496329009388E-4</v>
      </c>
      <c r="AM210" s="17">
        <f t="shared" si="254"/>
        <v>4.938041611041042E-2</v>
      </c>
      <c r="AN210" s="17">
        <f t="shared" si="255"/>
        <v>4.245629824716908E-2</v>
      </c>
      <c r="AO210" s="17">
        <f t="shared" si="256"/>
        <v>1.8251539809043447E-2</v>
      </c>
      <c r="AP210" s="17">
        <f t="shared" si="257"/>
        <v>5.2307701354739056E-3</v>
      </c>
      <c r="AQ210" s="17">
        <f t="shared" si="258"/>
        <v>1.1243279949156109E-3</v>
      </c>
      <c r="AR210" s="17">
        <f t="shared" si="259"/>
        <v>6.4756059152995708E-5</v>
      </c>
      <c r="AS210" s="17">
        <f t="shared" si="260"/>
        <v>2.0995327726926888E-4</v>
      </c>
      <c r="AT210" s="17">
        <f t="shared" si="261"/>
        <v>3.4035717439166691E-4</v>
      </c>
      <c r="AU210" s="17">
        <f t="shared" si="262"/>
        <v>3.6783741496069063E-4</v>
      </c>
      <c r="AV210" s="17">
        <f t="shared" si="263"/>
        <v>2.9815229564382896E-4</v>
      </c>
      <c r="AW210" s="17">
        <f t="shared" si="264"/>
        <v>1.4970542095198893E-5</v>
      </c>
      <c r="AX210" s="17">
        <f t="shared" si="265"/>
        <v>2.6683681112645484E-2</v>
      </c>
      <c r="AY210" s="17">
        <f t="shared" si="266"/>
        <v>2.294209755377076E-2</v>
      </c>
      <c r="AZ210" s="17">
        <f t="shared" si="267"/>
        <v>9.8625792660462439E-3</v>
      </c>
      <c r="BA210" s="17">
        <f t="shared" si="268"/>
        <v>2.8265497389988485E-3</v>
      </c>
      <c r="BB210" s="17">
        <f t="shared" si="269"/>
        <v>6.0755279208802313E-4</v>
      </c>
      <c r="BC210" s="17">
        <f t="shared" si="270"/>
        <v>1.0447235796521132E-4</v>
      </c>
      <c r="BD210" s="17">
        <f t="shared" si="271"/>
        <v>9.2793283156481197E-6</v>
      </c>
      <c r="BE210" s="17">
        <f t="shared" si="272"/>
        <v>3.0085607682284661E-5</v>
      </c>
      <c r="BF210" s="17">
        <f t="shared" si="273"/>
        <v>4.8772053257667597E-5</v>
      </c>
      <c r="BG210" s="17">
        <f t="shared" si="274"/>
        <v>5.2709880509176116E-5</v>
      </c>
      <c r="BH210" s="17">
        <f t="shared" si="275"/>
        <v>4.272423423430767E-5</v>
      </c>
      <c r="BI210" s="17">
        <f t="shared" si="276"/>
        <v>2.7704258454393054E-5</v>
      </c>
      <c r="BJ210" s="18">
        <f t="shared" si="277"/>
        <v>0.78206214679807118</v>
      </c>
      <c r="BK210" s="18">
        <f t="shared" si="278"/>
        <v>0.12959758612559358</v>
      </c>
      <c r="BL210" s="18">
        <f t="shared" si="279"/>
        <v>6.2251258092989835E-2</v>
      </c>
      <c r="BM210" s="18">
        <f t="shared" si="280"/>
        <v>0.72920010198125851</v>
      </c>
      <c r="BN210" s="18">
        <f t="shared" si="281"/>
        <v>0.22353576825448318</v>
      </c>
    </row>
    <row r="211" spans="1:66" x14ac:dyDescent="0.25">
      <c r="A211" t="s">
        <v>145</v>
      </c>
      <c r="B211" t="s">
        <v>375</v>
      </c>
      <c r="C211" t="s">
        <v>148</v>
      </c>
      <c r="D211" s="15">
        <v>44229</v>
      </c>
      <c r="E211" s="14">
        <f>VLOOKUP(A211,home!$A$2:$E$405,3,FALSE)</f>
        <v>1.4398340249999999</v>
      </c>
      <c r="F211" s="14">
        <f>VLOOKUP(B211,home!$B$2:$E$405,3,FALSE)</f>
        <v>0.85</v>
      </c>
      <c r="G211" s="14">
        <f>VLOOKUP(C211,away!$B$2:$E$405,4,FALSE)</f>
        <v>1.07</v>
      </c>
      <c r="H211" s="14">
        <f>VLOOKUP(A211,away!$A$2:$E$405,3,FALSE)</f>
        <v>1.2406638999999999</v>
      </c>
      <c r="I211" s="14">
        <f>VLOOKUP(C211,away!$B$2:$E$405,3,FALSE)</f>
        <v>0.85</v>
      </c>
      <c r="J211" s="14">
        <f>VLOOKUP(B211,home!$B$2:$E$405,4,FALSE)</f>
        <v>0.56000000000000005</v>
      </c>
      <c r="K211" s="16">
        <f t="shared" si="282"/>
        <v>1.3095290457375</v>
      </c>
      <c r="L211" s="16">
        <f t="shared" si="283"/>
        <v>0.59055601639999999</v>
      </c>
      <c r="M211" s="17">
        <f t="shared" si="228"/>
        <v>0.1495558971372726</v>
      </c>
      <c r="N211" s="17">
        <f t="shared" si="229"/>
        <v>0.19584779126258831</v>
      </c>
      <c r="O211" s="17">
        <f t="shared" si="230"/>
        <v>8.8321134842515872E-2</v>
      </c>
      <c r="P211" s="17">
        <f t="shared" si="231"/>
        <v>0.11565909142877288</v>
      </c>
      <c r="Q211" s="17">
        <f t="shared" si="232"/>
        <v>0.12823418560094718</v>
      </c>
      <c r="R211" s="17">
        <f t="shared" si="233"/>
        <v>2.6079288778261704E-2</v>
      </c>
      <c r="S211" s="17">
        <f t="shared" si="234"/>
        <v>2.2361247008954276E-2</v>
      </c>
      <c r="T211" s="17">
        <f t="shared" si="235"/>
        <v>7.5729469814793615E-2</v>
      </c>
      <c r="U211" s="17">
        <f t="shared" si="236"/>
        <v>3.4151586147309738E-2</v>
      </c>
      <c r="V211" s="17">
        <f t="shared" si="237"/>
        <v>1.9214529013903297E-3</v>
      </c>
      <c r="W211" s="17">
        <f t="shared" si="238"/>
        <v>5.5975463566977912E-2</v>
      </c>
      <c r="X211" s="17">
        <f t="shared" si="239"/>
        <v>3.3056646780257812E-2</v>
      </c>
      <c r="Y211" s="17">
        <f t="shared" si="240"/>
        <v>9.760900819045468E-3</v>
      </c>
      <c r="Z211" s="17">
        <f t="shared" si="241"/>
        <v>5.1337602971451516E-3</v>
      </c>
      <c r="AA211" s="17">
        <f t="shared" si="242"/>
        <v>6.7228082229655551E-3</v>
      </c>
      <c r="AB211" s="17">
        <f t="shared" si="243"/>
        <v>4.4018563184481507E-3</v>
      </c>
      <c r="AC211" s="17">
        <f t="shared" si="244"/>
        <v>9.287225589723995E-5</v>
      </c>
      <c r="AD211" s="17">
        <f t="shared" si="245"/>
        <v>1.8325373847394712E-2</v>
      </c>
      <c r="AE211" s="17">
        <f t="shared" si="246"/>
        <v>1.0822159778358162E-2</v>
      </c>
      <c r="AF211" s="17">
        <f t="shared" si="247"/>
        <v>3.1955457837757511E-3</v>
      </c>
      <c r="AG211" s="17">
        <f t="shared" si="248"/>
        <v>6.2904959609680778E-4</v>
      </c>
      <c r="AH211" s="17">
        <f t="shared" si="249"/>
        <v>7.5794325755863031E-4</v>
      </c>
      <c r="AI211" s="17">
        <f t="shared" si="250"/>
        <v>9.9254871079392524E-4</v>
      </c>
      <c r="AJ211" s="17">
        <f t="shared" si="251"/>
        <v>6.4988568304697749E-4</v>
      </c>
      <c r="AK211" s="17">
        <f t="shared" si="252"/>
        <v>2.8368139278632379E-4</v>
      </c>
      <c r="AL211" s="17">
        <f t="shared" si="253"/>
        <v>2.8729113172062944E-6</v>
      </c>
      <c r="AM211" s="17">
        <f t="shared" si="254"/>
        <v>4.7995218654323475E-3</v>
      </c>
      <c r="AN211" s="17">
        <f t="shared" si="255"/>
        <v>2.8343865134744239E-3</v>
      </c>
      <c r="AO211" s="17">
        <f t="shared" si="256"/>
        <v>8.369320041676702E-4</v>
      </c>
      <c r="AP211" s="17">
        <f t="shared" si="257"/>
        <v>1.6475174345964252E-4</v>
      </c>
      <c r="AQ211" s="17">
        <f t="shared" si="258"/>
        <v>2.4323783328120309E-5</v>
      </c>
      <c r="AR211" s="17">
        <f t="shared" si="259"/>
        <v>8.9521590168212828E-5</v>
      </c>
      <c r="AS211" s="17">
        <f t="shared" si="260"/>
        <v>1.172311225458833E-4</v>
      </c>
      <c r="AT211" s="17">
        <f t="shared" si="261"/>
        <v>7.6758780019123239E-5</v>
      </c>
      <c r="AU211" s="17">
        <f t="shared" si="262"/>
        <v>3.3505950650139031E-5</v>
      </c>
      <c r="AV211" s="17">
        <f t="shared" si="263"/>
        <v>1.0969253895351091E-5</v>
      </c>
      <c r="AW211" s="17">
        <f t="shared" si="264"/>
        <v>6.1715741788379034E-8</v>
      </c>
      <c r="AX211" s="17">
        <f t="shared" si="265"/>
        <v>1.0475188814059802E-3</v>
      </c>
      <c r="AY211" s="17">
        <f t="shared" si="266"/>
        <v>6.1861857770689971E-4</v>
      </c>
      <c r="AZ211" s="17">
        <f t="shared" si="267"/>
        <v>1.8266446146081024E-4</v>
      </c>
      <c r="BA211" s="17">
        <f t="shared" si="268"/>
        <v>3.5957865566049135E-5</v>
      </c>
      <c r="BB211" s="17">
        <f t="shared" si="269"/>
        <v>5.3087834617331781E-6</v>
      </c>
      <c r="BC211" s="17">
        <f t="shared" si="270"/>
        <v>6.270268026182698E-7</v>
      </c>
      <c r="BD211" s="17">
        <f t="shared" si="271"/>
        <v>8.8112522785888536E-6</v>
      </c>
      <c r="BE211" s="17">
        <f t="shared" si="272"/>
        <v>1.1538590788132835E-5</v>
      </c>
      <c r="BF211" s="17">
        <f t="shared" si="273"/>
        <v>7.5550598919695505E-6</v>
      </c>
      <c r="BG211" s="17">
        <f t="shared" si="274"/>
        <v>3.2978567902735133E-6</v>
      </c>
      <c r="BH211" s="17">
        <f t="shared" si="275"/>
        <v>1.079659813886453E-6</v>
      </c>
      <c r="BI211" s="17">
        <f t="shared" si="276"/>
        <v>2.8276917715997076E-7</v>
      </c>
      <c r="BJ211" s="18">
        <f t="shared" si="277"/>
        <v>0.54212719835650214</v>
      </c>
      <c r="BK211" s="18">
        <f t="shared" si="278"/>
        <v>0.29021205222131141</v>
      </c>
      <c r="BL211" s="18">
        <f t="shared" si="279"/>
        <v>0.16272128523970553</v>
      </c>
      <c r="BM211" s="18">
        <f t="shared" si="280"/>
        <v>0.29587835020234055</v>
      </c>
      <c r="BN211" s="18">
        <f t="shared" si="281"/>
        <v>0.70369738905035861</v>
      </c>
    </row>
    <row r="212" spans="1:66" x14ac:dyDescent="0.25">
      <c r="A212" t="s">
        <v>145</v>
      </c>
      <c r="B212" t="s">
        <v>423</v>
      </c>
      <c r="C212" t="s">
        <v>425</v>
      </c>
      <c r="D212" s="15">
        <v>44229</v>
      </c>
      <c r="E212" s="14">
        <f>VLOOKUP(A212,home!$A$2:$E$405,3,FALSE)</f>
        <v>1.4398340249999999</v>
      </c>
      <c r="F212" s="14">
        <f>VLOOKUP(B212,home!$B$2:$E$405,3,FALSE)</f>
        <v>0.83</v>
      </c>
      <c r="G212" s="14">
        <f>VLOOKUP(C212,away!$B$2:$E$405,4,FALSE)</f>
        <v>0.77</v>
      </c>
      <c r="H212" s="14">
        <f>VLOOKUP(A212,away!$A$2:$E$405,3,FALSE)</f>
        <v>1.2406638999999999</v>
      </c>
      <c r="I212" s="14">
        <f>VLOOKUP(C212,away!$B$2:$E$405,3,FALSE)</f>
        <v>0.85</v>
      </c>
      <c r="J212" s="14">
        <f>VLOOKUP(B212,home!$B$2:$E$405,4,FALSE)</f>
        <v>0.64</v>
      </c>
      <c r="K212" s="16">
        <f t="shared" si="282"/>
        <v>0.92019792537749989</v>
      </c>
      <c r="L212" s="16">
        <f t="shared" si="283"/>
        <v>0.67492116159999993</v>
      </c>
      <c r="M212" s="17">
        <f t="shared" si="228"/>
        <v>0.20288436617791339</v>
      </c>
      <c r="N212" s="17">
        <f t="shared" si="229"/>
        <v>0.18669377284844491</v>
      </c>
      <c r="O212" s="17">
        <f t="shared" si="230"/>
        <v>0.13693095209127704</v>
      </c>
      <c r="P212" s="17">
        <f t="shared" si="231"/>
        <v>0.12600357803435897</v>
      </c>
      <c r="Q212" s="17">
        <f t="shared" si="232"/>
        <v>8.5897611228018603E-2</v>
      </c>
      <c r="R212" s="17">
        <f t="shared" si="233"/>
        <v>4.620879862221932E-2</v>
      </c>
      <c r="S212" s="17">
        <f t="shared" si="234"/>
        <v>1.9563978704423696E-2</v>
      </c>
      <c r="T212" s="17">
        <f t="shared" si="235"/>
        <v>5.7974115548679511E-2</v>
      </c>
      <c r="U212" s="17">
        <f t="shared" si="236"/>
        <v>4.2521240626352895E-2</v>
      </c>
      <c r="V212" s="17">
        <f t="shared" si="237"/>
        <v>1.3500472454582909E-3</v>
      </c>
      <c r="W212" s="17">
        <f t="shared" si="238"/>
        <v>2.6347601215635258E-2</v>
      </c>
      <c r="X212" s="17">
        <f t="shared" si="239"/>
        <v>1.778255361783012E-2</v>
      </c>
      <c r="Y212" s="17">
        <f t="shared" si="240"/>
        <v>6.0009108719800922E-3</v>
      </c>
      <c r="Z212" s="17">
        <f t="shared" si="241"/>
        <v>1.0395765347416248E-2</v>
      </c>
      <c r="AA212" s="17">
        <f t="shared" si="242"/>
        <v>9.5661617054037373E-3</v>
      </c>
      <c r="AB212" s="17">
        <f t="shared" si="243"/>
        <v>4.4013810775691015E-3</v>
      </c>
      <c r="AC212" s="17">
        <f t="shared" si="244"/>
        <v>5.2403860215996599E-5</v>
      </c>
      <c r="AD212" s="17">
        <f t="shared" si="245"/>
        <v>6.0612519943253132E-3</v>
      </c>
      <c r="AE212" s="17">
        <f t="shared" si="246"/>
        <v>4.0908672367603567E-3</v>
      </c>
      <c r="AF212" s="17">
        <f t="shared" si="247"/>
        <v>1.3805064336928408E-3</v>
      </c>
      <c r="AG212" s="17">
        <f t="shared" si="248"/>
        <v>3.1057766860808185E-4</v>
      </c>
      <c r="AH212" s="17">
        <f t="shared" si="249"/>
        <v>1.7540805059997999E-3</v>
      </c>
      <c r="AI212" s="17">
        <f t="shared" si="250"/>
        <v>1.6141012425661312E-3</v>
      </c>
      <c r="AJ212" s="17">
        <f t="shared" si="251"/>
        <v>7.4264630737929922E-4</v>
      </c>
      <c r="AK212" s="17">
        <f t="shared" si="252"/>
        <v>2.2779386377989744E-4</v>
      </c>
      <c r="AL212" s="17">
        <f t="shared" si="253"/>
        <v>1.3018398636467834E-6</v>
      </c>
      <c r="AM212" s="17">
        <f t="shared" si="254"/>
        <v>1.1155103020736778E-3</v>
      </c>
      <c r="AN212" s="17">
        <f t="shared" si="255"/>
        <v>7.5288150885233348E-4</v>
      </c>
      <c r="AO212" s="17">
        <f t="shared" si="256"/>
        <v>2.5406783125088878E-4</v>
      </c>
      <c r="AP212" s="17">
        <f t="shared" si="257"/>
        <v>5.7158585264347549E-5</v>
      </c>
      <c r="AQ212" s="17">
        <f t="shared" si="258"/>
        <v>9.6443846905065186E-6</v>
      </c>
      <c r="AR212" s="17">
        <f t="shared" si="259"/>
        <v>2.3677321052986016E-4</v>
      </c>
      <c r="AS212" s="17">
        <f t="shared" si="260"/>
        <v>2.1787821711454733E-4</v>
      </c>
      <c r="AT212" s="17">
        <f t="shared" si="261"/>
        <v>1.0024554168687747E-4</v>
      </c>
      <c r="AU212" s="17">
        <f t="shared" si="262"/>
        <v>3.0748579829536114E-5</v>
      </c>
      <c r="AV212" s="17">
        <f t="shared" si="263"/>
        <v>7.0736948418608904E-6</v>
      </c>
      <c r="AW212" s="17">
        <f t="shared" si="264"/>
        <v>2.2458945448896971E-8</v>
      </c>
      <c r="AX212" s="17">
        <f t="shared" si="265"/>
        <v>1.7108171095090433E-4</v>
      </c>
      <c r="AY212" s="17">
        <f t="shared" si="266"/>
        <v>1.1546666708349979E-4</v>
      </c>
      <c r="AZ212" s="17">
        <f t="shared" si="267"/>
        <v>3.8965448537038075E-5</v>
      </c>
      <c r="BA212" s="17">
        <f t="shared" si="268"/>
        <v>8.7662019296275859E-6</v>
      </c>
      <c r="BB212" s="17">
        <f t="shared" si="269"/>
        <v>1.4791237972911025E-6</v>
      </c>
      <c r="BC212" s="17">
        <f t="shared" si="270"/>
        <v>1.9965839028358278E-7</v>
      </c>
      <c r="BD212" s="17">
        <f t="shared" si="271"/>
        <v>2.6633875047762424E-5</v>
      </c>
      <c r="BE212" s="17">
        <f t="shared" si="272"/>
        <v>2.4508436563714544E-5</v>
      </c>
      <c r="BF212" s="17">
        <f t="shared" si="273"/>
        <v>1.1276306240088091E-5</v>
      </c>
      <c r="BG212" s="17">
        <f t="shared" si="274"/>
        <v>3.4588112026834734E-6</v>
      </c>
      <c r="BH212" s="17">
        <f t="shared" si="275"/>
        <v>7.956977232454466E-7</v>
      </c>
      <c r="BI212" s="17">
        <f t="shared" si="276"/>
        <v>1.4643987883161209E-7</v>
      </c>
      <c r="BJ212" s="18">
        <f t="shared" si="277"/>
        <v>0.39506499008679552</v>
      </c>
      <c r="BK212" s="18">
        <f t="shared" si="278"/>
        <v>0.34997114252931744</v>
      </c>
      <c r="BL212" s="18">
        <f t="shared" si="279"/>
        <v>0.24462669485320621</v>
      </c>
      <c r="BM212" s="18">
        <f t="shared" si="280"/>
        <v>0.21532406960636519</v>
      </c>
      <c r="BN212" s="18">
        <f t="shared" si="281"/>
        <v>0.78461907900223216</v>
      </c>
    </row>
    <row r="213" spans="1:66" x14ac:dyDescent="0.25">
      <c r="A213" t="s">
        <v>145</v>
      </c>
      <c r="B213" t="s">
        <v>427</v>
      </c>
      <c r="C213" t="s">
        <v>349</v>
      </c>
      <c r="D213" s="15">
        <v>44229</v>
      </c>
      <c r="E213" s="14">
        <f>VLOOKUP(A213,home!$A$2:$E$405,3,FALSE)</f>
        <v>1.4398340249999999</v>
      </c>
      <c r="F213" s="14">
        <f>VLOOKUP(B213,home!$B$2:$E$405,3,FALSE)</f>
        <v>1.22</v>
      </c>
      <c r="G213" s="14">
        <f>VLOOKUP(C213,away!$B$2:$E$405,4,FALSE)</f>
        <v>0.84</v>
      </c>
      <c r="H213" s="14">
        <f>VLOOKUP(A213,away!$A$2:$E$405,3,FALSE)</f>
        <v>1.2406638999999999</v>
      </c>
      <c r="I213" s="14">
        <f>VLOOKUP(C213,away!$B$2:$E$405,3,FALSE)</f>
        <v>0.84</v>
      </c>
      <c r="J213" s="14">
        <f>VLOOKUP(B213,home!$B$2:$E$405,4,FALSE)</f>
        <v>0.81</v>
      </c>
      <c r="K213" s="16">
        <f t="shared" si="282"/>
        <v>1.4755419088199997</v>
      </c>
      <c r="L213" s="16">
        <f t="shared" si="283"/>
        <v>0.84414771756000007</v>
      </c>
      <c r="M213" s="17">
        <f t="shared" si="228"/>
        <v>9.8304091866800627E-2</v>
      </c>
      <c r="N213" s="17">
        <f t="shared" si="229"/>
        <v>0.14505180735795561</v>
      </c>
      <c r="O213" s="17">
        <f t="shared" si="230"/>
        <v>8.2983174776168303E-2</v>
      </c>
      <c r="P213" s="17">
        <f t="shared" si="231"/>
        <v>0.12244515210917103</v>
      </c>
      <c r="Q213" s="17">
        <f t="shared" si="232"/>
        <v>0.10701501035337437</v>
      </c>
      <c r="R213" s="17">
        <f t="shared" si="233"/>
        <v>3.502502879159252E-2</v>
      </c>
      <c r="S213" s="17">
        <f t="shared" si="234"/>
        <v>3.8128665323903542E-2</v>
      </c>
      <c r="T213" s="17">
        <f t="shared" si="235"/>
        <v>9.0336476734460741E-2</v>
      </c>
      <c r="U213" s="17">
        <f t="shared" si="236"/>
        <v>5.1680897839621875E-2</v>
      </c>
      <c r="V213" s="17">
        <f t="shared" si="237"/>
        <v>5.2769027849612297E-3</v>
      </c>
      <c r="W213" s="17">
        <f t="shared" si="238"/>
        <v>5.2635044216403318E-2</v>
      </c>
      <c r="X213" s="17">
        <f t="shared" si="239"/>
        <v>4.4431752438946537E-2</v>
      </c>
      <c r="Y213" s="17">
        <f t="shared" si="240"/>
        <v>1.8753481204263844E-2</v>
      </c>
      <c r="Z213" s="17">
        <f t="shared" si="241"/>
        <v>9.8554327039653729E-3</v>
      </c>
      <c r="AA213" s="17">
        <f t="shared" si="242"/>
        <v>1.4542103984256118E-2</v>
      </c>
      <c r="AB213" s="17">
        <f t="shared" si="243"/>
        <v>1.0728741935594099E-2</v>
      </c>
      <c r="AC213" s="17">
        <f t="shared" si="244"/>
        <v>4.1079874696707471E-4</v>
      </c>
      <c r="AD213" s="17">
        <f t="shared" si="245"/>
        <v>1.9416303403474226E-2</v>
      </c>
      <c r="AE213" s="17">
        <f t="shared" si="246"/>
        <v>1.6390228201495226E-2</v>
      </c>
      <c r="AF213" s="17">
        <f t="shared" si="247"/>
        <v>6.91788686328987E-3</v>
      </c>
      <c r="AG213" s="17">
        <f t="shared" si="248"/>
        <v>1.9465728019948177E-3</v>
      </c>
      <c r="AH213" s="17">
        <f t="shared" si="249"/>
        <v>2.079860255654637E-3</v>
      </c>
      <c r="AI213" s="17">
        <f t="shared" si="250"/>
        <v>3.0689209717074954E-3</v>
      </c>
      <c r="AJ213" s="17">
        <f t="shared" si="251"/>
        <v>2.2641607543055038E-3</v>
      </c>
      <c r="AK213" s="17">
        <f t="shared" si="252"/>
        <v>1.1136213604277573E-3</v>
      </c>
      <c r="AL213" s="17">
        <f t="shared" si="253"/>
        <v>2.0467231466537878E-5</v>
      </c>
      <c r="AM213" s="17">
        <f t="shared" si="254"/>
        <v>5.7299138772381178E-3</v>
      </c>
      <c r="AN213" s="17">
        <f t="shared" si="255"/>
        <v>4.8368937212859269E-3</v>
      </c>
      <c r="AO213" s="17">
        <f t="shared" si="256"/>
        <v>2.0415263974519053E-3</v>
      </c>
      <c r="AP213" s="17">
        <f t="shared" si="257"/>
        <v>5.7444994958250517E-4</v>
      </c>
      <c r="AQ213" s="17">
        <f t="shared" si="258"/>
        <v>1.2123015344813219E-4</v>
      </c>
      <c r="AR213" s="17">
        <f t="shared" si="259"/>
        <v>3.5114185753092406E-4</v>
      </c>
      <c r="AS213" s="17">
        <f t="shared" si="260"/>
        <v>5.1812452672778011E-4</v>
      </c>
      <c r="AT213" s="17">
        <f t="shared" si="261"/>
        <v>3.8225722658718385E-4</v>
      </c>
      <c r="AU213" s="17">
        <f t="shared" si="262"/>
        <v>1.8801218592623073E-4</v>
      </c>
      <c r="AV213" s="17">
        <f t="shared" si="263"/>
        <v>6.9354964925752839E-5</v>
      </c>
      <c r="AW213" s="17">
        <f t="shared" si="264"/>
        <v>7.0815218555860768E-7</v>
      </c>
      <c r="AX213" s="17">
        <f t="shared" si="265"/>
        <v>1.4091213432990243E-3</v>
      </c>
      <c r="AY213" s="17">
        <f t="shared" si="266"/>
        <v>1.1895065657109526E-3</v>
      </c>
      <c r="AZ213" s="17">
        <f t="shared" si="267"/>
        <v>5.0205962623376744E-4</v>
      </c>
      <c r="BA213" s="17">
        <f t="shared" si="268"/>
        <v>1.4127082918808721E-4</v>
      </c>
      <c r="BB213" s="17">
        <f t="shared" si="269"/>
        <v>2.9813362004233106E-5</v>
      </c>
      <c r="BC213" s="17">
        <f t="shared" si="270"/>
        <v>5.0333762977326816E-6</v>
      </c>
      <c r="BD213" s="17">
        <f t="shared" si="271"/>
        <v>4.9402599595751371E-5</v>
      </c>
      <c r="BE213" s="17">
        <f t="shared" si="272"/>
        <v>7.2895606108185125E-5</v>
      </c>
      <c r="BF213" s="17">
        <f t="shared" si="273"/>
        <v>5.3780260890731161E-5</v>
      </c>
      <c r="BG213" s="17">
        <f t="shared" si="274"/>
        <v>2.6451676270515666E-5</v>
      </c>
      <c r="BH213" s="17">
        <f t="shared" si="275"/>
        <v>9.7576392239213517E-6</v>
      </c>
      <c r="BI213" s="17">
        <f t="shared" si="276"/>
        <v>2.8795611212083598E-6</v>
      </c>
      <c r="BJ213" s="18">
        <f t="shared" si="277"/>
        <v>0.51947538277739913</v>
      </c>
      <c r="BK213" s="18">
        <f t="shared" si="278"/>
        <v>0.26577558462898099</v>
      </c>
      <c r="BL213" s="18">
        <f t="shared" si="279"/>
        <v>0.20521056877423646</v>
      </c>
      <c r="BM213" s="18">
        <f t="shared" si="280"/>
        <v>0.40830390521599402</v>
      </c>
      <c r="BN213" s="18">
        <f t="shared" si="281"/>
        <v>0.59082426525506249</v>
      </c>
    </row>
    <row r="214" spans="1:66" x14ac:dyDescent="0.25">
      <c r="A214" t="s">
        <v>145</v>
      </c>
      <c r="B214" t="s">
        <v>357</v>
      </c>
      <c r="C214" t="s">
        <v>433</v>
      </c>
      <c r="D214" s="15">
        <v>44229</v>
      </c>
      <c r="E214" s="14">
        <f>VLOOKUP(A214,home!$A$2:$E$405,3,FALSE)</f>
        <v>1.4398340249999999</v>
      </c>
      <c r="F214" s="14">
        <f>VLOOKUP(B214,home!$B$2:$E$405,3,FALSE)</f>
        <v>0.62</v>
      </c>
      <c r="G214" s="14">
        <f>VLOOKUP(C214,away!$B$2:$E$405,4,FALSE)</f>
        <v>0.69</v>
      </c>
      <c r="H214" s="14">
        <f>VLOOKUP(A214,away!$A$2:$E$405,3,FALSE)</f>
        <v>1.2406638999999999</v>
      </c>
      <c r="I214" s="14">
        <f>VLOOKUP(C214,away!$B$2:$E$405,3,FALSE)</f>
        <v>0.61</v>
      </c>
      <c r="J214" s="14">
        <f>VLOOKUP(B214,home!$B$2:$E$405,4,FALSE)</f>
        <v>0.81</v>
      </c>
      <c r="K214" s="16">
        <f t="shared" si="282"/>
        <v>0.61596099589499997</v>
      </c>
      <c r="L214" s="16">
        <f t="shared" si="283"/>
        <v>0.61301203299000007</v>
      </c>
      <c r="M214" s="17">
        <f t="shared" si="228"/>
        <v>0.29259290790410292</v>
      </c>
      <c r="N214" s="17">
        <f t="shared" si="229"/>
        <v>0.18022581894442524</v>
      </c>
      <c r="O214" s="17">
        <f t="shared" si="230"/>
        <v>0.17936297331274995</v>
      </c>
      <c r="P214" s="17">
        <f t="shared" si="231"/>
        <v>0.11048059566840977</v>
      </c>
      <c r="Q214" s="17">
        <f t="shared" si="232"/>
        <v>5.5506037461500055E-2</v>
      </c>
      <c r="R214" s="17">
        <f t="shared" si="233"/>
        <v>5.4975830456789984E-2</v>
      </c>
      <c r="S214" s="17">
        <f t="shared" si="234"/>
        <v>1.0429133524356593E-2</v>
      </c>
      <c r="T214" s="17">
        <f t="shared" si="235"/>
        <v>3.4025868867493245E-2</v>
      </c>
      <c r="U214" s="17">
        <f t="shared" si="236"/>
        <v>3.3862967278319035E-2</v>
      </c>
      <c r="V214" s="17">
        <f t="shared" si="237"/>
        <v>4.3755024394733313E-4</v>
      </c>
      <c r="W214" s="17">
        <f t="shared" si="238"/>
        <v>1.1396518037656917E-2</v>
      </c>
      <c r="X214" s="17">
        <f t="shared" si="239"/>
        <v>6.9862026912712715E-3</v>
      </c>
      <c r="Y214" s="17">
        <f t="shared" si="240"/>
        <v>2.1413131573282062E-3</v>
      </c>
      <c r="Z214" s="17">
        <f t="shared" si="241"/>
        <v>1.1233615197876797E-2</v>
      </c>
      <c r="AA214" s="17">
        <f t="shared" si="242"/>
        <v>6.9194688047854004E-3</v>
      </c>
      <c r="AB214" s="17">
        <f t="shared" si="243"/>
        <v>2.1310614480299999E-3</v>
      </c>
      <c r="AC214" s="17">
        <f t="shared" si="244"/>
        <v>1.03259533724761E-5</v>
      </c>
      <c r="AD214" s="17">
        <f t="shared" si="245"/>
        <v>1.7549526500526211E-3</v>
      </c>
      <c r="AE214" s="17">
        <f t="shared" si="246"/>
        <v>1.0758070918099453E-3</v>
      </c>
      <c r="AF214" s="17">
        <f t="shared" si="247"/>
        <v>3.2974134622773706E-4</v>
      </c>
      <c r="AG214" s="17">
        <f t="shared" si="248"/>
        <v>6.7378471003974868E-5</v>
      </c>
      <c r="AH214" s="17">
        <f t="shared" si="249"/>
        <v>1.7215853225694543E-3</v>
      </c>
      <c r="AI214" s="17">
        <f t="shared" si="250"/>
        <v>1.060429409808096E-3</v>
      </c>
      <c r="AJ214" s="17">
        <f t="shared" si="251"/>
        <v>3.2659157767087087E-4</v>
      </c>
      <c r="AK214" s="17">
        <f t="shared" si="252"/>
        <v>6.7055891144356279E-5</v>
      </c>
      <c r="AL214" s="17">
        <f t="shared" si="253"/>
        <v>1.5595968987864695E-7</v>
      </c>
      <c r="AM214" s="17">
        <f t="shared" si="254"/>
        <v>2.1619647641499642E-4</v>
      </c>
      <c r="AN214" s="17">
        <f t="shared" si="255"/>
        <v>1.3253104153243154E-4</v>
      </c>
      <c r="AO214" s="17">
        <f t="shared" si="256"/>
        <v>4.0621561602038992E-5</v>
      </c>
      <c r="AP214" s="17">
        <f t="shared" si="257"/>
        <v>8.3005020202981485E-6</v>
      </c>
      <c r="AQ214" s="17">
        <f t="shared" si="258"/>
        <v>1.2720769045751427E-6</v>
      </c>
      <c r="AR214" s="17">
        <f t="shared" si="259"/>
        <v>2.1107050371080931E-4</v>
      </c>
      <c r="AS214" s="17">
        <f t="shared" si="260"/>
        <v>1.3001119766976941E-4</v>
      </c>
      <c r="AT214" s="17">
        <f t="shared" si="261"/>
        <v>4.0040913397086424E-5</v>
      </c>
      <c r="AU214" s="17">
        <f t="shared" si="262"/>
        <v>8.2212136308716001E-6</v>
      </c>
      <c r="AV214" s="17">
        <f t="shared" si="263"/>
        <v>1.2659867338843046E-6</v>
      </c>
      <c r="AW214" s="17">
        <f t="shared" si="264"/>
        <v>1.6358070445876831E-9</v>
      </c>
      <c r="AX214" s="17">
        <f t="shared" si="265"/>
        <v>2.2194766153595171E-5</v>
      </c>
      <c r="AY214" s="17">
        <f t="shared" si="266"/>
        <v>1.3605658721553018E-5</v>
      </c>
      <c r="AZ214" s="17">
        <f t="shared" si="267"/>
        <v>4.1702162565336706E-6</v>
      </c>
      <c r="BA214" s="17">
        <f t="shared" si="268"/>
        <v>8.5213091514188435E-7</v>
      </c>
      <c r="BB214" s="17">
        <f t="shared" si="269"/>
        <v>1.3059162616618893E-7</v>
      </c>
      <c r="BC214" s="17">
        <f t="shared" si="270"/>
        <v>1.6010847649521117E-8</v>
      </c>
      <c r="BD214" s="17">
        <f t="shared" si="271"/>
        <v>2.1564793097331084E-5</v>
      </c>
      <c r="BE214" s="17">
        <f t="shared" si="272"/>
        <v>1.3283071432501676E-5</v>
      </c>
      <c r="BF214" s="17">
        <f t="shared" si="273"/>
        <v>4.0909269540540774E-6</v>
      </c>
      <c r="BG214" s="17">
        <f t="shared" si="274"/>
        <v>8.3995048025094944E-7</v>
      </c>
      <c r="BH214" s="17">
        <f t="shared" si="275"/>
        <v>1.2934418357946456E-7</v>
      </c>
      <c r="BI214" s="17">
        <f t="shared" si="276"/>
        <v>1.5934194426166543E-8</v>
      </c>
      <c r="BJ214" s="18">
        <f t="shared" si="277"/>
        <v>0.29394952975176425</v>
      </c>
      <c r="BK214" s="18">
        <f t="shared" si="278"/>
        <v>0.41396427491260052</v>
      </c>
      <c r="BL214" s="18">
        <f t="shared" si="279"/>
        <v>0.28085849733735174</v>
      </c>
      <c r="BM214" s="18">
        <f t="shared" si="280"/>
        <v>0.12684814942870087</v>
      </c>
      <c r="BN214" s="18">
        <f t="shared" si="281"/>
        <v>0.87314416374797788</v>
      </c>
    </row>
    <row r="215" spans="1:66" x14ac:dyDescent="0.25">
      <c r="A215" t="s">
        <v>145</v>
      </c>
      <c r="B215" t="s">
        <v>404</v>
      </c>
      <c r="C215" t="s">
        <v>360</v>
      </c>
      <c r="D215" s="15">
        <v>44229</v>
      </c>
      <c r="E215" s="14">
        <f>VLOOKUP(A215,home!$A$2:$E$405,3,FALSE)</f>
        <v>1.4398340249999999</v>
      </c>
      <c r="F215" s="14">
        <f>VLOOKUP(B215,home!$B$2:$E$405,3,FALSE)</f>
        <v>1.1000000000000001</v>
      </c>
      <c r="G215" s="14">
        <f>VLOOKUP(C215,away!$B$2:$E$405,4,FALSE)</f>
        <v>0.61</v>
      </c>
      <c r="H215" s="14">
        <f>VLOOKUP(A215,away!$A$2:$E$405,3,FALSE)</f>
        <v>1.2406638999999999</v>
      </c>
      <c r="I215" s="14">
        <f>VLOOKUP(C215,away!$B$2:$E$405,3,FALSE)</f>
        <v>1.04</v>
      </c>
      <c r="J215" s="14">
        <f>VLOOKUP(B215,home!$B$2:$E$405,4,FALSE)</f>
        <v>0.67</v>
      </c>
      <c r="K215" s="16">
        <f t="shared" si="282"/>
        <v>0.966128630775</v>
      </c>
      <c r="L215" s="16">
        <f t="shared" si="283"/>
        <v>0.86449460552000001</v>
      </c>
      <c r="M215" s="17">
        <f t="shared" si="228"/>
        <v>0.16031362336525173</v>
      </c>
      <c r="N215" s="17">
        <f t="shared" si="229"/>
        <v>0.15488358143644973</v>
      </c>
      <c r="O215" s="17">
        <f t="shared" si="230"/>
        <v>0.13859026259062518</v>
      </c>
      <c r="P215" s="17">
        <f t="shared" si="231"/>
        <v>0.13389602063542844</v>
      </c>
      <c r="Q215" s="17">
        <f t="shared" si="232"/>
        <v>7.4818731231362678E-2</v>
      </c>
      <c r="R215" s="17">
        <f t="shared" si="233"/>
        <v>5.9905267193597851E-2</v>
      </c>
      <c r="S215" s="17">
        <f t="shared" si="234"/>
        <v>2.7957923920720607E-2</v>
      </c>
      <c r="T215" s="17">
        <f t="shared" si="235"/>
        <v>6.4680389541363792E-2</v>
      </c>
      <c r="U215" s="17">
        <f t="shared" si="236"/>
        <v>5.7876193769961226E-2</v>
      </c>
      <c r="V215" s="17">
        <f t="shared" si="237"/>
        <v>2.594535691028035E-3</v>
      </c>
      <c r="W215" s="17">
        <f t="shared" si="238"/>
        <v>2.4094839453626386E-2</v>
      </c>
      <c r="X215" s="17">
        <f t="shared" si="239"/>
        <v>2.0829858728530479E-2</v>
      </c>
      <c r="Y215" s="17">
        <f t="shared" si="240"/>
        <v>9.0036502522791405E-3</v>
      </c>
      <c r="Z215" s="17">
        <f t="shared" si="241"/>
        <v>1.7262593443699861E-2</v>
      </c>
      <c r="AA215" s="17">
        <f t="shared" si="242"/>
        <v>1.667788576738724E-2</v>
      </c>
      <c r="AB215" s="17">
        <f t="shared" si="243"/>
        <v>8.0564914703338455E-3</v>
      </c>
      <c r="AC215" s="17">
        <f t="shared" si="244"/>
        <v>1.3543686943628784E-4</v>
      </c>
      <c r="AD215" s="17">
        <f t="shared" si="245"/>
        <v>5.8196785625188778E-3</v>
      </c>
      <c r="AE215" s="17">
        <f t="shared" si="246"/>
        <v>5.0310807231579591E-3</v>
      </c>
      <c r="AF215" s="17">
        <f t="shared" si="247"/>
        <v>2.1746710725528578E-3</v>
      </c>
      <c r="AG215" s="17">
        <f t="shared" si="248"/>
        <v>6.2666380366744603E-4</v>
      </c>
      <c r="AH215" s="17">
        <f t="shared" si="249"/>
        <v>3.7308547273408616E-3</v>
      </c>
      <c r="AI215" s="17">
        <f t="shared" si="250"/>
        <v>3.604485569346263E-3</v>
      </c>
      <c r="AJ215" s="17">
        <f t="shared" si="251"/>
        <v>1.7411983538803753E-3</v>
      </c>
      <c r="AK215" s="17">
        <f t="shared" si="252"/>
        <v>5.6074052718071033E-4</v>
      </c>
      <c r="AL215" s="17">
        <f t="shared" si="253"/>
        <v>4.5247453046513091E-6</v>
      </c>
      <c r="AM215" s="17">
        <f t="shared" si="254"/>
        <v>1.124511616231397E-3</v>
      </c>
      <c r="AN215" s="17">
        <f t="shared" si="255"/>
        <v>9.7213422607661927E-4</v>
      </c>
      <c r="AO215" s="17">
        <f t="shared" si="256"/>
        <v>4.202023971422987E-4</v>
      </c>
      <c r="AP215" s="17">
        <f t="shared" si="257"/>
        <v>1.2108756851869664E-4</v>
      </c>
      <c r="AQ215" s="17">
        <f t="shared" si="258"/>
        <v>2.6169887444986651E-5</v>
      </c>
      <c r="AR215" s="17">
        <f t="shared" si="259"/>
        <v>6.4506075715299333E-4</v>
      </c>
      <c r="AS215" s="17">
        <f t="shared" si="260"/>
        <v>6.2321166607490631E-4</v>
      </c>
      <c r="AT215" s="17">
        <f t="shared" si="261"/>
        <v>3.0105131681397782E-4</v>
      </c>
      <c r="AU215" s="17">
        <f t="shared" si="262"/>
        <v>9.6951432168833042E-5</v>
      </c>
      <c r="AV215" s="17">
        <f t="shared" si="263"/>
        <v>2.3416888603237492E-5</v>
      </c>
      <c r="AW215" s="17">
        <f t="shared" si="264"/>
        <v>1.049757236894536E-7</v>
      </c>
      <c r="AX215" s="17">
        <f t="shared" si="265"/>
        <v>1.8107047801337023E-4</v>
      </c>
      <c r="AY215" s="17">
        <f t="shared" si="266"/>
        <v>1.5653445146148633E-4</v>
      </c>
      <c r="AZ215" s="17">
        <f t="shared" si="267"/>
        <v>6.766159443324361E-5</v>
      </c>
      <c r="BA215" s="17">
        <f t="shared" si="268"/>
        <v>1.9497694462807054E-5</v>
      </c>
      <c r="BB215" s="17">
        <f t="shared" si="269"/>
        <v>4.2139129207934673E-6</v>
      </c>
      <c r="BC215" s="17">
        <f t="shared" si="270"/>
        <v>7.2858099763139625E-7</v>
      </c>
      <c r="BD215" s="17">
        <f t="shared" si="271"/>
        <v>9.2941924131901527E-5</v>
      </c>
      <c r="BE215" s="17">
        <f t="shared" si="272"/>
        <v>8.9793853903147964E-5</v>
      </c>
      <c r="BF215" s="17">
        <f t="shared" si="273"/>
        <v>4.3376206561729357E-5</v>
      </c>
      <c r="BG215" s="17">
        <f t="shared" si="274"/>
        <v>1.3968998351232385E-5</v>
      </c>
      <c r="BH215" s="17">
        <f t="shared" si="275"/>
        <v>3.3739623125935946E-6</v>
      </c>
      <c r="BI215" s="17">
        <f t="shared" si="276"/>
        <v>6.5193631787050051E-7</v>
      </c>
      <c r="BJ215" s="18">
        <f t="shared" si="277"/>
        <v>0.36505695721321252</v>
      </c>
      <c r="BK215" s="18">
        <f t="shared" si="278"/>
        <v>0.32505859967863121</v>
      </c>
      <c r="BL215" s="18">
        <f t="shared" si="279"/>
        <v>0.29267717891204598</v>
      </c>
      <c r="BM215" s="18">
        <f t="shared" si="280"/>
        <v>0.27749141331913624</v>
      </c>
      <c r="BN215" s="18">
        <f t="shared" si="281"/>
        <v>0.72240748645271557</v>
      </c>
    </row>
    <row r="216" spans="1:66" x14ac:dyDescent="0.25">
      <c r="A216" t="s">
        <v>145</v>
      </c>
      <c r="B216" t="s">
        <v>432</v>
      </c>
      <c r="C216" t="s">
        <v>146</v>
      </c>
      <c r="D216" s="15">
        <v>44229</v>
      </c>
      <c r="E216" s="14">
        <f>VLOOKUP(A216,home!$A$2:$E$405,3,FALSE)</f>
        <v>1.4398340249999999</v>
      </c>
      <c r="F216" s="14">
        <f>VLOOKUP(B216,home!$B$2:$E$405,3,FALSE)</f>
        <v>1.65</v>
      </c>
      <c r="G216" s="14">
        <f>VLOOKUP(C216,away!$B$2:$E$405,4,FALSE)</f>
        <v>0.88</v>
      </c>
      <c r="H216" s="14">
        <f>VLOOKUP(A216,away!$A$2:$E$405,3,FALSE)</f>
        <v>1.2406638999999999</v>
      </c>
      <c r="I216" s="14">
        <f>VLOOKUP(C216,away!$B$2:$E$405,3,FALSE)</f>
        <v>0.82</v>
      </c>
      <c r="J216" s="14">
        <f>VLOOKUP(B216,home!$B$2:$E$405,4,FALSE)</f>
        <v>2.02</v>
      </c>
      <c r="K216" s="16">
        <f t="shared" si="282"/>
        <v>2.0906390042999998</v>
      </c>
      <c r="L216" s="16">
        <f t="shared" si="283"/>
        <v>2.0550356839599999</v>
      </c>
      <c r="M216" s="17">
        <f t="shared" si="228"/>
        <v>1.5832750176275532E-2</v>
      </c>
      <c r="N216" s="17">
        <f t="shared" si="229"/>
        <v>3.3100565063859319E-2</v>
      </c>
      <c r="O216" s="17">
        <f t="shared" si="230"/>
        <v>3.2536866587470195E-2</v>
      </c>
      <c r="P216" s="17">
        <f t="shared" si="231"/>
        <v>6.8022842365470612E-2</v>
      </c>
      <c r="Q216" s="17">
        <f t="shared" si="232"/>
        <v>3.4600666193437116E-2</v>
      </c>
      <c r="R216" s="17">
        <f t="shared" si="233"/>
        <v>3.3432210940748552E-2</v>
      </c>
      <c r="S216" s="17">
        <f t="shared" si="234"/>
        <v>7.3062276483259386E-2</v>
      </c>
      <c r="T216" s="17">
        <f t="shared" si="235"/>
        <v>7.1105603716301674E-2</v>
      </c>
      <c r="U216" s="17">
        <f t="shared" si="236"/>
        <v>6.9894684192714093E-2</v>
      </c>
      <c r="V216" s="17">
        <f t="shared" si="237"/>
        <v>3.4877801889194211E-2</v>
      </c>
      <c r="W216" s="17">
        <f t="shared" si="238"/>
        <v>2.4112500772921347E-2</v>
      </c>
      <c r="X216" s="17">
        <f t="shared" si="239"/>
        <v>4.9552049517866445E-2</v>
      </c>
      <c r="Y216" s="17">
        <f t="shared" si="240"/>
        <v>5.0915614986284247E-2</v>
      </c>
      <c r="Z216" s="17">
        <f t="shared" si="241"/>
        <v>2.2901462158972055E-2</v>
      </c>
      <c r="AA216" s="17">
        <f t="shared" si="242"/>
        <v>4.7878690045047453E-2</v>
      </c>
      <c r="AB216" s="17">
        <f t="shared" si="243"/>
        <v>5.0048528441483178E-2</v>
      </c>
      <c r="AC216" s="17">
        <f t="shared" si="244"/>
        <v>9.3654260691779893E-3</v>
      </c>
      <c r="AD216" s="17">
        <f t="shared" si="245"/>
        <v>1.2602633651770816E-2</v>
      </c>
      <c r="AE216" s="17">
        <f t="shared" si="246"/>
        <v>2.5898861866264149E-2</v>
      </c>
      <c r="AF216" s="17">
        <f t="shared" si="247"/>
        <v>2.6611542654561861E-2</v>
      </c>
      <c r="AG216" s="17">
        <f t="shared" si="248"/>
        <v>1.822922325344941E-2</v>
      </c>
      <c r="AH216" s="17">
        <f t="shared" si="249"/>
        <v>1.1765830487886802E-2</v>
      </c>
      <c r="AI216" s="17">
        <f t="shared" si="250"/>
        <v>2.459810413595824E-2</v>
      </c>
      <c r="AJ216" s="17">
        <f t="shared" si="251"/>
        <v>2.571287796923373E-2</v>
      </c>
      <c r="AK216" s="17">
        <f t="shared" si="252"/>
        <v>1.7918781865095403E-2</v>
      </c>
      <c r="AL216" s="17">
        <f t="shared" si="253"/>
        <v>1.6094813449245597E-3</v>
      </c>
      <c r="AM216" s="17">
        <f t="shared" si="254"/>
        <v>5.2695114938591586E-3</v>
      </c>
      <c r="AN216" s="17">
        <f t="shared" si="255"/>
        <v>1.0829034156917937E-2</v>
      </c>
      <c r="AO216" s="17">
        <f t="shared" si="256"/>
        <v>1.112702580764403E-2</v>
      </c>
      <c r="AP216" s="17">
        <f t="shared" si="257"/>
        <v>7.6221450303507708E-3</v>
      </c>
      <c r="AQ216" s="17">
        <f t="shared" si="258"/>
        <v>3.9159450064223033E-3</v>
      </c>
      <c r="AR216" s="17">
        <f t="shared" si="259"/>
        <v>4.8358403008063712E-3</v>
      </c>
      <c r="AS216" s="17">
        <f t="shared" si="260"/>
        <v>1.0109996351431642E-2</v>
      </c>
      <c r="AT216" s="17">
        <f t="shared" si="261"/>
        <v>1.0568176352816842E-2</v>
      </c>
      <c r="AU216" s="17">
        <f t="shared" si="262"/>
        <v>7.3647472291732703E-3</v>
      </c>
      <c r="AV216" s="17">
        <f t="shared" si="263"/>
        <v>3.8492569535299973E-3</v>
      </c>
      <c r="AW216" s="17">
        <f t="shared" si="264"/>
        <v>1.9207987416561986E-4</v>
      </c>
      <c r="AX216" s="17">
        <f t="shared" si="265"/>
        <v>1.836107710444854E-3</v>
      </c>
      <c r="AY216" s="17">
        <f t="shared" si="266"/>
        <v>3.7732668645582695E-3</v>
      </c>
      <c r="AZ216" s="17">
        <f t="shared" si="267"/>
        <v>3.8770990258855556E-3</v>
      </c>
      <c r="BA216" s="17">
        <f t="shared" si="268"/>
        <v>2.6558589494804566E-3</v>
      </c>
      <c r="BB216" s="17">
        <f t="shared" si="269"/>
        <v>1.3644712281867144E-3</v>
      </c>
      <c r="BC216" s="17">
        <f t="shared" si="270"/>
        <v>5.608074127320847E-4</v>
      </c>
      <c r="BD216" s="17">
        <f t="shared" si="271"/>
        <v>1.6563040633481609E-3</v>
      </c>
      <c r="BE216" s="17">
        <f t="shared" si="272"/>
        <v>3.462733877816242E-3</v>
      </c>
      <c r="BF216" s="17">
        <f t="shared" si="273"/>
        <v>3.6196632532368139E-3</v>
      </c>
      <c r="BG216" s="17">
        <f t="shared" si="274"/>
        <v>2.5224697265494372E-3</v>
      </c>
      <c r="BH216" s="17">
        <f t="shared" si="275"/>
        <v>1.3183933993725523E-3</v>
      </c>
      <c r="BI216" s="17">
        <f t="shared" si="276"/>
        <v>5.512569327479845E-4</v>
      </c>
      <c r="BJ216" s="18">
        <f t="shared" si="277"/>
        <v>0.39956053436319849</v>
      </c>
      <c r="BK216" s="18">
        <f t="shared" si="278"/>
        <v>0.20654384519286056</v>
      </c>
      <c r="BL216" s="18">
        <f t="shared" si="279"/>
        <v>0.36364541310646692</v>
      </c>
      <c r="BM216" s="18">
        <f t="shared" si="280"/>
        <v>0.77154416650384405</v>
      </c>
      <c r="BN216" s="18">
        <f t="shared" si="281"/>
        <v>0.2175259013272613</v>
      </c>
    </row>
    <row r="217" spans="1:66" x14ac:dyDescent="0.25">
      <c r="A217" t="s">
        <v>154</v>
      </c>
      <c r="B217" t="s">
        <v>163</v>
      </c>
      <c r="C217" t="s">
        <v>155</v>
      </c>
      <c r="D217" s="15">
        <v>44229</v>
      </c>
      <c r="E217" s="14">
        <f>VLOOKUP(A217,home!$A$2:$E$405,3,FALSE)</f>
        <v>1.32046332</v>
      </c>
      <c r="F217" s="14">
        <f>VLOOKUP(B217,home!$B$2:$E$405,3,FALSE)</f>
        <v>1.81</v>
      </c>
      <c r="G217" s="14">
        <f>VLOOKUP(C217,away!$B$2:$E$405,4,FALSE)</f>
        <v>0.87</v>
      </c>
      <c r="H217" s="14">
        <f>VLOOKUP(A217,away!$A$2:$E$405,3,FALSE)</f>
        <v>1.0193050189999999</v>
      </c>
      <c r="I217" s="14">
        <f>VLOOKUP(C217,away!$B$2:$E$405,3,FALSE)</f>
        <v>1.22</v>
      </c>
      <c r="J217" s="14">
        <f>VLOOKUP(B217,home!$B$2:$E$405,4,FALSE)</f>
        <v>0.91</v>
      </c>
      <c r="K217" s="16">
        <f t="shared" si="282"/>
        <v>2.079333590004</v>
      </c>
      <c r="L217" s="16">
        <f t="shared" si="283"/>
        <v>1.1316324320938</v>
      </c>
      <c r="M217" s="17">
        <f t="shared" si="228"/>
        <v>4.0317646716125331E-2</v>
      </c>
      <c r="N217" s="17">
        <f t="shared" si="229"/>
        <v>8.3833837086753862E-2</v>
      </c>
      <c r="O217" s="17">
        <f t="shared" si="230"/>
        <v>4.562475660966752E-2</v>
      </c>
      <c r="P217" s="17">
        <f t="shared" si="231"/>
        <v>9.4869088954238692E-2</v>
      </c>
      <c r="Q217" s="17">
        <f t="shared" si="232"/>
        <v>8.7159256716705213E-2</v>
      </c>
      <c r="R217" s="17">
        <f t="shared" si="233"/>
        <v>2.5815227142942872E-2</v>
      </c>
      <c r="S217" s="17">
        <f t="shared" si="234"/>
        <v>5.5807721755047182E-2</v>
      </c>
      <c r="T217" s="17">
        <f t="shared" si="235"/>
        <v>9.8632241657813008E-2</v>
      </c>
      <c r="U217" s="17">
        <f t="shared" si="236"/>
        <v>5.3678468931904109E-2</v>
      </c>
      <c r="V217" s="17">
        <f t="shared" si="237"/>
        <v>1.4590875076477855E-2</v>
      </c>
      <c r="W217" s="17">
        <f t="shared" si="238"/>
        <v>6.0411056723608969E-2</v>
      </c>
      <c r="X217" s="17">
        <f t="shared" si="239"/>
        <v>6.8363111045494127E-2</v>
      </c>
      <c r="Y217" s="17">
        <f t="shared" si="240"/>
        <v>3.868095680895553E-2</v>
      </c>
      <c r="Z217" s="17">
        <f t="shared" si="241"/>
        <v>9.73778275894077E-3</v>
      </c>
      <c r="AA217" s="17">
        <f t="shared" si="242"/>
        <v>2.0248098782827368E-2</v>
      </c>
      <c r="AB217" s="17">
        <f t="shared" si="243"/>
        <v>2.1051275966426034E-2</v>
      </c>
      <c r="AC217" s="17">
        <f t="shared" si="244"/>
        <v>2.1458082537914652E-3</v>
      </c>
      <c r="AD217" s="17">
        <f t="shared" si="245"/>
        <v>3.1403684863259271E-2</v>
      </c>
      <c r="AE217" s="17">
        <f t="shared" si="246"/>
        <v>3.5537428278517344E-2</v>
      </c>
      <c r="AF217" s="17">
        <f t="shared" si="247"/>
        <v>2.0107653196588787E-2</v>
      </c>
      <c r="AG217" s="17">
        <f t="shared" si="248"/>
        <v>7.5848241635181448E-3</v>
      </c>
      <c r="AH217" s="17">
        <f t="shared" si="249"/>
        <v>2.7548976966753048E-3</v>
      </c>
      <c r="AI217" s="17">
        <f t="shared" si="250"/>
        <v>5.7283513177216125E-3</v>
      </c>
      <c r="AJ217" s="17">
        <f t="shared" si="251"/>
        <v>5.9555766551411139E-3</v>
      </c>
      <c r="AK217" s="17">
        <f t="shared" si="252"/>
        <v>4.1278768622928621E-3</v>
      </c>
      <c r="AL217" s="17">
        <f t="shared" si="253"/>
        <v>2.0196702009024997E-4</v>
      </c>
      <c r="AM217" s="17">
        <f t="shared" si="254"/>
        <v>1.3059747357215039E-2</v>
      </c>
      <c r="AN217" s="17">
        <f t="shared" si="255"/>
        <v>1.4778833664375834E-2</v>
      </c>
      <c r="AO217" s="17">
        <f t="shared" si="256"/>
        <v>8.3621037415636777E-3</v>
      </c>
      <c r="AP217" s="17">
        <f t="shared" si="257"/>
        <v>3.1542759314954552E-3</v>
      </c>
      <c r="AQ217" s="17">
        <f t="shared" si="258"/>
        <v>8.923702359632848E-4</v>
      </c>
      <c r="AR217" s="17">
        <f t="shared" si="259"/>
        <v>6.2350631613165646E-4</v>
      </c>
      <c r="AS217" s="17">
        <f t="shared" si="260"/>
        <v>1.2964776267122061E-3</v>
      </c>
      <c r="AT217" s="17">
        <f t="shared" si="261"/>
        <v>1.347904738955679E-3</v>
      </c>
      <c r="AU217" s="17">
        <f t="shared" si="262"/>
        <v>9.3424786661203878E-4</v>
      </c>
      <c r="AV217" s="17">
        <f t="shared" si="263"/>
        <v>4.8565324260899703E-4</v>
      </c>
      <c r="AW217" s="17">
        <f t="shared" si="264"/>
        <v>1.3201020696740853E-5</v>
      </c>
      <c r="AX217" s="17">
        <f t="shared" si="265"/>
        <v>4.5259285594705335E-3</v>
      </c>
      <c r="AY217" s="17">
        <f t="shared" si="266"/>
        <v>5.1216875432364287E-3</v>
      </c>
      <c r="AZ217" s="17">
        <f t="shared" si="267"/>
        <v>2.8979338654885802E-3</v>
      </c>
      <c r="BA217" s="17">
        <f t="shared" si="268"/>
        <v>1.0931319827499426E-3</v>
      </c>
      <c r="BB217" s="17">
        <f t="shared" si="269"/>
        <v>3.0925590105970892E-4</v>
      </c>
      <c r="BC217" s="17">
        <f t="shared" si="270"/>
        <v>6.9992801491111574E-5</v>
      </c>
      <c r="BD217" s="17">
        <f t="shared" si="271"/>
        <v>1.1759666149165197E-4</v>
      </c>
      <c r="BE217" s="17">
        <f t="shared" si="272"/>
        <v>2.4452268831192184E-4</v>
      </c>
      <c r="BF217" s="17">
        <f t="shared" si="273"/>
        <v>2.5422211966252882E-4</v>
      </c>
      <c r="BG217" s="17">
        <f t="shared" si="274"/>
        <v>1.7620419757877084E-4</v>
      </c>
      <c r="BH217" s="17">
        <f t="shared" si="275"/>
        <v>9.1596826681309895E-5</v>
      </c>
      <c r="BI217" s="17">
        <f t="shared" si="276"/>
        <v>3.8092071691244474E-5</v>
      </c>
      <c r="BJ217" s="18">
        <f t="shared" si="277"/>
        <v>0.58597931212532384</v>
      </c>
      <c r="BK217" s="18">
        <f t="shared" si="278"/>
        <v>0.21305479531900723</v>
      </c>
      <c r="BL217" s="18">
        <f t="shared" si="279"/>
        <v>0.19059455432203681</v>
      </c>
      <c r="BM217" s="18">
        <f t="shared" si="280"/>
        <v>0.61663814477633538</v>
      </c>
      <c r="BN217" s="18">
        <f t="shared" si="281"/>
        <v>0.37761981322643351</v>
      </c>
    </row>
    <row r="218" spans="1:66" x14ac:dyDescent="0.25">
      <c r="A218" t="s">
        <v>154</v>
      </c>
      <c r="B218" t="s">
        <v>160</v>
      </c>
      <c r="C218" t="s">
        <v>173</v>
      </c>
      <c r="D218" s="15">
        <v>44229</v>
      </c>
      <c r="E218" s="14">
        <f>VLOOKUP(A218,home!$A$2:$E$405,3,FALSE)</f>
        <v>1.32046332</v>
      </c>
      <c r="F218" s="14">
        <f>VLOOKUP(B218,home!$B$2:$E$405,3,FALSE)</f>
        <v>0.76</v>
      </c>
      <c r="G218" s="14">
        <f>VLOOKUP(C218,away!$B$2:$E$405,4,FALSE)</f>
        <v>1.1399999999999999</v>
      </c>
      <c r="H218" s="14">
        <f>VLOOKUP(A218,away!$A$2:$E$405,3,FALSE)</f>
        <v>1.0193050189999999</v>
      </c>
      <c r="I218" s="14">
        <f>VLOOKUP(C218,away!$B$2:$E$405,3,FALSE)</f>
        <v>1.01</v>
      </c>
      <c r="J218" s="14">
        <f>VLOOKUP(B218,home!$B$2:$E$405,4,FALSE)</f>
        <v>0.91</v>
      </c>
      <c r="K218" s="16">
        <f t="shared" si="282"/>
        <v>1.1440494204479998</v>
      </c>
      <c r="L218" s="16">
        <f t="shared" si="283"/>
        <v>0.9368432429629</v>
      </c>
      <c r="M218" s="17">
        <f t="shared" si="228"/>
        <v>0.12481874132962197</v>
      </c>
      <c r="N218" s="17">
        <f t="shared" si="229"/>
        <v>0.1427988086792028</v>
      </c>
      <c r="O218" s="17">
        <f t="shared" si="230"/>
        <v>0.11693559440979039</v>
      </c>
      <c r="P218" s="17">
        <f t="shared" si="231"/>
        <v>0.13378009901426305</v>
      </c>
      <c r="Q218" s="17">
        <f t="shared" si="232"/>
        <v>8.1684447155053408E-2</v>
      </c>
      <c r="R218" s="17">
        <f t="shared" si="233"/>
        <v>5.47751607423312E-2</v>
      </c>
      <c r="S218" s="17">
        <f t="shared" si="234"/>
        <v>3.584620927438141E-2</v>
      </c>
      <c r="T218" s="17">
        <f t="shared" si="235"/>
        <v>7.6525522372371854E-2</v>
      </c>
      <c r="U218" s="17">
        <f t="shared" si="236"/>
        <v>6.2665490902210033E-2</v>
      </c>
      <c r="V218" s="17">
        <f t="shared" si="237"/>
        <v>4.2688651959802287E-3</v>
      </c>
      <c r="W218" s="17">
        <f t="shared" si="238"/>
        <v>3.1150348142451368E-2</v>
      </c>
      <c r="X218" s="17">
        <f t="shared" si="239"/>
        <v>2.9182993173197485E-2</v>
      </c>
      <c r="Y218" s="17">
        <f t="shared" si="240"/>
        <v>1.3669944981871253E-2</v>
      </c>
      <c r="Z218" s="17">
        <f t="shared" si="241"/>
        <v>1.7105246407886562E-2</v>
      </c>
      <c r="AA218" s="17">
        <f t="shared" si="242"/>
        <v>1.956924723956285E-2</v>
      </c>
      <c r="AB218" s="17">
        <f t="shared" si="243"/>
        <v>1.1194092981512754E-2</v>
      </c>
      <c r="AC218" s="17">
        <f t="shared" si="244"/>
        <v>2.8595926506773595E-4</v>
      </c>
      <c r="AD218" s="17">
        <f t="shared" si="245"/>
        <v>8.9093844347812312E-3</v>
      </c>
      <c r="AE218" s="17">
        <f t="shared" si="246"/>
        <v>8.3466966066836328E-3</v>
      </c>
      <c r="AF218" s="17">
        <f t="shared" si="247"/>
        <v>3.9097731585164639E-3</v>
      </c>
      <c r="AG218" s="17">
        <f t="shared" si="248"/>
        <v>1.2209481883579548E-3</v>
      </c>
      <c r="AH218" s="17">
        <f t="shared" si="249"/>
        <v>4.0062336291109852E-3</v>
      </c>
      <c r="AI218" s="17">
        <f t="shared" si="250"/>
        <v>4.5833292615637088E-3</v>
      </c>
      <c r="AJ218" s="17">
        <f t="shared" si="251"/>
        <v>2.6217775927071612E-3</v>
      </c>
      <c r="AK218" s="17">
        <f t="shared" si="252"/>
        <v>9.9981437849339301E-4</v>
      </c>
      <c r="AL218" s="17">
        <f t="shared" si="253"/>
        <v>1.225958806739826E-5</v>
      </c>
      <c r="AM218" s="17">
        <f t="shared" si="254"/>
        <v>2.0385552198319778E-3</v>
      </c>
      <c r="AN218" s="17">
        <f t="shared" si="255"/>
        <v>1.9098066831063373E-3</v>
      </c>
      <c r="AO218" s="17">
        <f t="shared" si="256"/>
        <v>8.9459474321678029E-4</v>
      </c>
      <c r="AP218" s="17">
        <f t="shared" si="257"/>
        <v>2.7936501345759041E-4</v>
      </c>
      <c r="AQ218" s="17">
        <f t="shared" si="258"/>
        <v>6.5430306294495791E-5</v>
      </c>
      <c r="AR218" s="17">
        <f t="shared" si="259"/>
        <v>7.5064258103267286E-4</v>
      </c>
      <c r="AS218" s="17">
        <f t="shared" si="260"/>
        <v>8.587722097940201E-4</v>
      </c>
      <c r="AT218" s="17">
        <f t="shared" si="261"/>
        <v>4.9123892445584853E-4</v>
      </c>
      <c r="AU218" s="17">
        <f t="shared" si="262"/>
        <v>1.8733386894173739E-4</v>
      </c>
      <c r="AV218" s="17">
        <f t="shared" si="263"/>
        <v>5.3579801048269075E-5</v>
      </c>
      <c r="AW218" s="17">
        <f t="shared" si="264"/>
        <v>3.6499346707333285E-7</v>
      </c>
      <c r="AX218" s="17">
        <f t="shared" si="265"/>
        <v>3.8870131963333638E-4</v>
      </c>
      <c r="AY218" s="17">
        <f t="shared" si="266"/>
        <v>3.6415220482925357E-4</v>
      </c>
      <c r="AZ218" s="17">
        <f t="shared" si="267"/>
        <v>1.7057676625216407E-4</v>
      </c>
      <c r="BA218" s="17">
        <f t="shared" si="268"/>
        <v>5.3267896956600651E-5</v>
      </c>
      <c r="BB218" s="17">
        <f t="shared" si="269"/>
        <v>1.2475917332658834E-5</v>
      </c>
      <c r="BC218" s="17">
        <f t="shared" si="270"/>
        <v>2.3375957705730317E-6</v>
      </c>
      <c r="BD218" s="17">
        <f t="shared" si="271"/>
        <v>1.1720573832011507E-4</v>
      </c>
      <c r="BE218" s="17">
        <f t="shared" si="272"/>
        <v>1.3408915699830755E-4</v>
      </c>
      <c r="BF218" s="17">
        <f t="shared" si="273"/>
        <v>7.6702311176137333E-5</v>
      </c>
      <c r="BG218" s="17">
        <f t="shared" si="274"/>
        <v>2.9250411549360681E-5</v>
      </c>
      <c r="BH218" s="17">
        <f t="shared" si="275"/>
        <v>8.3659790952278943E-6</v>
      </c>
      <c r="BI218" s="17">
        <f t="shared" si="276"/>
        <v>1.914218707075109E-6</v>
      </c>
      <c r="BJ218" s="18">
        <f t="shared" si="277"/>
        <v>0.4035781305591693</v>
      </c>
      <c r="BK218" s="18">
        <f t="shared" si="278"/>
        <v>0.2993762858722111</v>
      </c>
      <c r="BL218" s="18">
        <f t="shared" si="279"/>
        <v>0.28005983633840126</v>
      </c>
      <c r="BM218" s="18">
        <f t="shared" si="280"/>
        <v>0.3449628606360432</v>
      </c>
      <c r="BN218" s="18">
        <f t="shared" si="281"/>
        <v>0.65479285133026288</v>
      </c>
    </row>
    <row r="219" spans="1:66" x14ac:dyDescent="0.25">
      <c r="A219" t="s">
        <v>154</v>
      </c>
      <c r="B219" t="s">
        <v>164</v>
      </c>
      <c r="C219" t="s">
        <v>165</v>
      </c>
      <c r="D219" s="15">
        <v>44229</v>
      </c>
      <c r="E219" s="14">
        <f>VLOOKUP(A219,home!$A$2:$E$405,3,FALSE)</f>
        <v>1.32046332</v>
      </c>
      <c r="F219" s="14">
        <f>VLOOKUP(B219,home!$B$2:$E$405,3,FALSE)</f>
        <v>0.87</v>
      </c>
      <c r="G219" s="14">
        <f>VLOOKUP(C219,away!$B$2:$E$405,4,FALSE)</f>
        <v>1.39</v>
      </c>
      <c r="H219" s="14">
        <f>VLOOKUP(A219,away!$A$2:$E$405,3,FALSE)</f>
        <v>1.0193050189999999</v>
      </c>
      <c r="I219" s="14">
        <f>VLOOKUP(C219,away!$B$2:$E$405,3,FALSE)</f>
        <v>0.76</v>
      </c>
      <c r="J219" s="14">
        <f>VLOOKUP(B219,home!$B$2:$E$405,4,FALSE)</f>
        <v>1.51</v>
      </c>
      <c r="K219" s="16">
        <f t="shared" si="282"/>
        <v>1.5968362928759998</v>
      </c>
      <c r="L219" s="16">
        <f t="shared" si="283"/>
        <v>1.1697544398044</v>
      </c>
      <c r="M219" s="17">
        <f t="shared" si="228"/>
        <v>6.2876000844785951E-2</v>
      </c>
      <c r="N219" s="17">
        <f t="shared" si="229"/>
        <v>0.10040268009985623</v>
      </c>
      <c r="O219" s="17">
        <f t="shared" si="230"/>
        <v>7.3549481145333565E-2</v>
      </c>
      <c r="P219" s="17">
        <f t="shared" si="231"/>
        <v>0.11744648081506769</v>
      </c>
      <c r="Q219" s="17">
        <f t="shared" si="232"/>
        <v>8.0163321742734703E-2</v>
      </c>
      <c r="R219" s="17">
        <f t="shared" si="233"/>
        <v>4.3017416057531982E-2</v>
      </c>
      <c r="S219" s="17">
        <f t="shared" si="234"/>
        <v>5.4844756626199802E-2</v>
      </c>
      <c r="T219" s="17">
        <f t="shared" si="235"/>
        <v>9.3771401518032496E-2</v>
      </c>
      <c r="U219" s="17">
        <f t="shared" si="236"/>
        <v>6.8691771186413883E-2</v>
      </c>
      <c r="V219" s="17">
        <f t="shared" si="237"/>
        <v>1.1382763199457916E-2</v>
      </c>
      <c r="W219" s="17">
        <f t="shared" si="238"/>
        <v>4.2669233838764822E-2</v>
      </c>
      <c r="X219" s="17">
        <f t="shared" si="239"/>
        <v>4.9912525725947288E-2</v>
      </c>
      <c r="Y219" s="17">
        <f t="shared" si="240"/>
        <v>2.9192699284889097E-2</v>
      </c>
      <c r="Z219" s="17">
        <f t="shared" si="241"/>
        <v>1.6773271140737039E-2</v>
      </c>
      <c r="AA219" s="17">
        <f t="shared" si="242"/>
        <v>2.6784168107778526E-2</v>
      </c>
      <c r="AB219" s="17">
        <f t="shared" si="243"/>
        <v>2.138496585449633E-2</v>
      </c>
      <c r="AC219" s="17">
        <f t="shared" si="244"/>
        <v>1.328870973986307E-3</v>
      </c>
      <c r="AD219" s="17">
        <f t="shared" si="245"/>
        <v>1.7033945295738095E-2</v>
      </c>
      <c r="AE219" s="17">
        <f t="shared" si="246"/>
        <v>1.9925533137074909E-2</v>
      </c>
      <c r="AF219" s="17">
        <f t="shared" si="247"/>
        <v>1.1653990426281539E-2</v>
      </c>
      <c r="AG219" s="17">
        <f t="shared" si="248"/>
        <v>4.5441023475269338E-3</v>
      </c>
      <c r="AH219" s="17">
        <f t="shared" si="249"/>
        <v>4.9051520967300418E-3</v>
      </c>
      <c r="AI219" s="17">
        <f t="shared" si="250"/>
        <v>7.8327248901353379E-3</v>
      </c>
      <c r="AJ219" s="17">
        <f t="shared" si="251"/>
        <v>6.2537896883406449E-3</v>
      </c>
      <c r="AK219" s="17">
        <f t="shared" si="252"/>
        <v>3.3287594474520087E-3</v>
      </c>
      <c r="AL219" s="17">
        <f t="shared" si="253"/>
        <v>9.9288260865862957E-5</v>
      </c>
      <c r="AM219" s="17">
        <f t="shared" si="254"/>
        <v>5.4400844118198035E-3</v>
      </c>
      <c r="AN219" s="17">
        <f t="shared" si="255"/>
        <v>6.363562893636922E-3</v>
      </c>
      <c r="AO219" s="17">
        <f t="shared" si="256"/>
        <v>3.7219029739031634E-3</v>
      </c>
      <c r="AP219" s="17">
        <f t="shared" si="257"/>
        <v>1.4512375094148083E-3</v>
      </c>
      <c r="AQ219" s="17">
        <f t="shared" si="258"/>
        <v>4.2439787996216295E-4</v>
      </c>
      <c r="AR219" s="17">
        <f t="shared" si="259"/>
        <v>1.1475646886131652E-3</v>
      </c>
      <c r="AS219" s="17">
        <f t="shared" si="260"/>
        <v>1.8324729432004478E-3</v>
      </c>
      <c r="AT219" s="17">
        <f t="shared" si="261"/>
        <v>1.4630796507078883E-3</v>
      </c>
      <c r="AU219" s="17">
        <f t="shared" si="262"/>
        <v>7.7876622853956549E-4</v>
      </c>
      <c r="AV219" s="17">
        <f t="shared" si="263"/>
        <v>3.1089054434953585E-4</v>
      </c>
      <c r="AW219" s="17">
        <f t="shared" si="264"/>
        <v>5.1516992299963494E-6</v>
      </c>
      <c r="AX219" s="17">
        <f t="shared" si="265"/>
        <v>1.4478207041838077E-3</v>
      </c>
      <c r="AY219" s="17">
        <f t="shared" si="266"/>
        <v>1.6935946967597418E-3</v>
      </c>
      <c r="AZ219" s="17">
        <f t="shared" si="267"/>
        <v>9.9054495788194748E-4</v>
      </c>
      <c r="BA219" s="17">
        <f t="shared" si="268"/>
        <v>3.8623145410275676E-4</v>
      </c>
      <c r="BB219" s="17">
        <f t="shared" si="269"/>
        <v>1.1294898955720228E-4</v>
      </c>
      <c r="BC219" s="17">
        <f t="shared" si="270"/>
        <v>2.6424516401191627E-5</v>
      </c>
      <c r="BD219" s="17">
        <f t="shared" si="271"/>
        <v>2.2372814824466735E-4</v>
      </c>
      <c r="BE219" s="17">
        <f t="shared" si="272"/>
        <v>3.5725722685502672E-4</v>
      </c>
      <c r="BF219" s="17">
        <f t="shared" si="273"/>
        <v>2.8524065286717062E-4</v>
      </c>
      <c r="BG219" s="17">
        <f t="shared" si="274"/>
        <v>1.5182754223398083E-4</v>
      </c>
      <c r="BH219" s="17">
        <f t="shared" si="275"/>
        <v>6.0610932424346058E-5</v>
      </c>
      <c r="BI219" s="17">
        <f t="shared" si="276"/>
        <v>1.9357147328050111E-5</v>
      </c>
      <c r="BJ219" s="18">
        <f t="shared" si="277"/>
        <v>0.47132818440446955</v>
      </c>
      <c r="BK219" s="18">
        <f t="shared" si="278"/>
        <v>0.2496717554171233</v>
      </c>
      <c r="BL219" s="18">
        <f t="shared" si="279"/>
        <v>0.26237902417957615</v>
      </c>
      <c r="BM219" s="18">
        <f t="shared" si="280"/>
        <v>0.52100841143906629</v>
      </c>
      <c r="BN219" s="18">
        <f t="shared" si="281"/>
        <v>0.47745538070531013</v>
      </c>
    </row>
    <row r="220" spans="1:66" x14ac:dyDescent="0.25">
      <c r="A220" t="s">
        <v>154</v>
      </c>
      <c r="B220" t="s">
        <v>167</v>
      </c>
      <c r="C220" t="s">
        <v>157</v>
      </c>
      <c r="D220" s="15">
        <v>44229</v>
      </c>
      <c r="E220" s="14">
        <f>VLOOKUP(A220,home!$A$2:$E$405,3,FALSE)</f>
        <v>1.32046332</v>
      </c>
      <c r="F220" s="14">
        <f>VLOOKUP(B220,home!$B$2:$E$405,3,FALSE)</f>
        <v>1.4</v>
      </c>
      <c r="G220" s="14">
        <f>VLOOKUP(C220,away!$B$2:$E$405,4,FALSE)</f>
        <v>0.76</v>
      </c>
      <c r="H220" s="14">
        <f>VLOOKUP(A220,away!$A$2:$E$405,3,FALSE)</f>
        <v>1.0193050189999999</v>
      </c>
      <c r="I220" s="14">
        <f>VLOOKUP(C220,away!$B$2:$E$405,3,FALSE)</f>
        <v>0.93</v>
      </c>
      <c r="J220" s="14">
        <f>VLOOKUP(B220,home!$B$2:$E$405,4,FALSE)</f>
        <v>0.45</v>
      </c>
      <c r="K220" s="16">
        <f t="shared" si="282"/>
        <v>1.40497297248</v>
      </c>
      <c r="L220" s="16">
        <f t="shared" si="283"/>
        <v>0.42657915045150002</v>
      </c>
      <c r="M220" s="17">
        <f t="shared" si="228"/>
        <v>0.16016477932318196</v>
      </c>
      <c r="N220" s="17">
        <f t="shared" si="229"/>
        <v>0.22502718609229419</v>
      </c>
      <c r="O220" s="17">
        <f t="shared" si="230"/>
        <v>6.8322955495934937E-2</v>
      </c>
      <c r="P220" s="17">
        <f t="shared" si="231"/>
        <v>9.5991905871742444E-2</v>
      </c>
      <c r="Q220" s="17">
        <f t="shared" si="232"/>
        <v>0.15807855726645037</v>
      </c>
      <c r="R220" s="17">
        <f t="shared" si="233"/>
        <v>1.4572574155895782E-2</v>
      </c>
      <c r="S220" s="17">
        <f t="shared" si="234"/>
        <v>1.4382759480310698E-2</v>
      </c>
      <c r="T220" s="17">
        <f t="shared" si="235"/>
        <v>6.7433016663321188E-2</v>
      </c>
      <c r="U220" s="17">
        <f t="shared" si="236"/>
        <v>2.0474072828494123E-2</v>
      </c>
      <c r="V220" s="17">
        <f t="shared" si="237"/>
        <v>9.5778339452385751E-4</v>
      </c>
      <c r="W220" s="17">
        <f t="shared" si="238"/>
        <v>7.4032033495998226E-2</v>
      </c>
      <c r="X220" s="17">
        <f t="shared" si="239"/>
        <v>3.1580521954919914E-2</v>
      </c>
      <c r="Y220" s="17">
        <f t="shared" si="240"/>
        <v>6.73579611317234E-3</v>
      </c>
      <c r="Z220" s="17">
        <f t="shared" si="241"/>
        <v>2.0721187677711691E-3</v>
      </c>
      <c r="AA220" s="17">
        <f t="shared" si="242"/>
        <v>2.9112708644870541E-3</v>
      </c>
      <c r="AB220" s="17">
        <f t="shared" si="243"/>
        <v>2.0451284400863985E-3</v>
      </c>
      <c r="AC220" s="17">
        <f t="shared" si="244"/>
        <v>3.5876900433871223E-5</v>
      </c>
      <c r="AD220" s="17">
        <f t="shared" si="245"/>
        <v>2.6003251539902884E-2</v>
      </c>
      <c r="AE220" s="17">
        <f t="shared" si="246"/>
        <v>1.1092444950868431E-2</v>
      </c>
      <c r="AF220" s="17">
        <f t="shared" si="247"/>
        <v>2.365902871785743E-3</v>
      </c>
      <c r="AG220" s="17">
        <f t="shared" si="248"/>
        <v>3.3641494569904213E-4</v>
      </c>
      <c r="AH220" s="17">
        <f t="shared" si="249"/>
        <v>2.2098066589760858E-4</v>
      </c>
      <c r="AI220" s="17">
        <f t="shared" si="250"/>
        <v>3.1047186302677287E-4</v>
      </c>
      <c r="AJ220" s="17">
        <f t="shared" si="251"/>
        <v>2.1810228813406432E-4</v>
      </c>
      <c r="AK220" s="17">
        <f t="shared" si="252"/>
        <v>1.0214260668813525E-4</v>
      </c>
      <c r="AL220" s="17">
        <f t="shared" si="253"/>
        <v>8.6008723365301866E-7</v>
      </c>
      <c r="AM220" s="17">
        <f t="shared" si="254"/>
        <v>7.3067731220324969E-3</v>
      </c>
      <c r="AN220" s="17">
        <f t="shared" si="255"/>
        <v>3.1169170709384767E-3</v>
      </c>
      <c r="AO220" s="17">
        <f t="shared" si="256"/>
        <v>6.6480591807435653E-4</v>
      </c>
      <c r="AP220" s="17">
        <f t="shared" si="257"/>
        <v>9.4530781249096182E-5</v>
      </c>
      <c r="AQ220" s="17">
        <f t="shared" si="258"/>
        <v>1.0081215089189009E-5</v>
      </c>
      <c r="AR220" s="17">
        <f t="shared" si="259"/>
        <v>1.8853148944961739E-5</v>
      </c>
      <c r="AS220" s="17">
        <f t="shared" si="260"/>
        <v>2.648816471381107E-5</v>
      </c>
      <c r="AT220" s="17">
        <f t="shared" si="261"/>
        <v>1.8607577756751498E-5</v>
      </c>
      <c r="AU220" s="17">
        <f t="shared" si="262"/>
        <v>8.7143812771852932E-6</v>
      </c>
      <c r="AV220" s="17">
        <f t="shared" si="263"/>
        <v>3.0608675415827698E-6</v>
      </c>
      <c r="AW220" s="17">
        <f t="shared" si="264"/>
        <v>1.4318832060053106E-8</v>
      </c>
      <c r="AX220" s="17">
        <f t="shared" si="265"/>
        <v>1.710969792083162E-3</v>
      </c>
      <c r="AY220" s="17">
        <f t="shared" si="266"/>
        <v>7.2986404035501478E-4</v>
      </c>
      <c r="AZ220" s="17">
        <f t="shared" si="267"/>
        <v>1.5567239113987077E-4</v>
      </c>
      <c r="BA220" s="17">
        <f t="shared" si="268"/>
        <v>2.2135532120399895E-5</v>
      </c>
      <c r="BB220" s="17">
        <f t="shared" si="269"/>
        <v>2.3606391216780196E-6</v>
      </c>
      <c r="BC220" s="17">
        <f t="shared" si="270"/>
        <v>2.0139988620959709E-7</v>
      </c>
      <c r="BD220" s="17">
        <f t="shared" si="271"/>
        <v>1.3403933767128945E-6</v>
      </c>
      <c r="BE220" s="17">
        <f t="shared" si="272"/>
        <v>1.8832164667728196E-6</v>
      </c>
      <c r="BF220" s="17">
        <f t="shared" si="273"/>
        <v>1.3229341185725462E-6</v>
      </c>
      <c r="BG220" s="17">
        <f t="shared" si="274"/>
        <v>6.1956222698869291E-7</v>
      </c>
      <c r="BH220" s="17">
        <f t="shared" si="275"/>
        <v>2.1761704592215806E-7</v>
      </c>
      <c r="BI220" s="17">
        <f t="shared" si="276"/>
        <v>6.1149213574314205E-8</v>
      </c>
      <c r="BJ220" s="18">
        <f t="shared" si="277"/>
        <v>0.6164994377965024</v>
      </c>
      <c r="BK220" s="18">
        <f t="shared" si="278"/>
        <v>0.27226382909778152</v>
      </c>
      <c r="BL220" s="18">
        <f t="shared" si="279"/>
        <v>0.10925886822132772</v>
      </c>
      <c r="BM220" s="18">
        <f t="shared" si="280"/>
        <v>0.27720644595636001</v>
      </c>
      <c r="BN220" s="18">
        <f t="shared" si="281"/>
        <v>0.72215795820549966</v>
      </c>
    </row>
    <row r="221" spans="1:66" x14ac:dyDescent="0.25">
      <c r="A221" t="s">
        <v>154</v>
      </c>
      <c r="B221" t="s">
        <v>168</v>
      </c>
      <c r="C221" t="s">
        <v>171</v>
      </c>
      <c r="D221" s="15">
        <v>44229</v>
      </c>
      <c r="E221" s="14">
        <f>VLOOKUP(A221,home!$A$2:$E$405,3,FALSE)</f>
        <v>1.32046332</v>
      </c>
      <c r="F221" s="14">
        <f>VLOOKUP(B221,home!$B$2:$E$405,3,FALSE)</f>
        <v>0.76</v>
      </c>
      <c r="G221" s="14">
        <f>VLOOKUP(C221,away!$B$2:$E$405,4,FALSE)</f>
        <v>1.1399999999999999</v>
      </c>
      <c r="H221" s="14">
        <f>VLOOKUP(A221,away!$A$2:$E$405,3,FALSE)</f>
        <v>1.0193050189999999</v>
      </c>
      <c r="I221" s="14">
        <f>VLOOKUP(C221,away!$B$2:$E$405,3,FALSE)</f>
        <v>0.69</v>
      </c>
      <c r="J221" s="14">
        <f>VLOOKUP(B221,home!$B$2:$E$405,4,FALSE)</f>
        <v>0.91</v>
      </c>
      <c r="K221" s="16">
        <f t="shared" si="282"/>
        <v>1.1440494204479998</v>
      </c>
      <c r="L221" s="16">
        <f t="shared" si="283"/>
        <v>0.64002162143009989</v>
      </c>
      <c r="M221" s="17">
        <f t="shared" si="228"/>
        <v>0.16795300986660122</v>
      </c>
      <c r="N221" s="17">
        <f t="shared" si="229"/>
        <v>0.19214654360038227</v>
      </c>
      <c r="O221" s="17">
        <f t="shared" si="230"/>
        <v>0.10749355769888766</v>
      </c>
      <c r="P221" s="17">
        <f t="shared" si="231"/>
        <v>0.12297794238730604</v>
      </c>
      <c r="Q221" s="17">
        <f t="shared" si="232"/>
        <v>0.10991257092355187</v>
      </c>
      <c r="R221" s="17">
        <f t="shared" si="233"/>
        <v>3.4399100545866035E-2</v>
      </c>
      <c r="S221" s="17">
        <f t="shared" si="234"/>
        <v>2.2511615489695092E-2</v>
      </c>
      <c r="T221" s="17">
        <f t="shared" si="235"/>
        <v>7.0346421858042518E-2</v>
      </c>
      <c r="U221" s="17">
        <f t="shared" si="236"/>
        <v>3.9354271043430505E-2</v>
      </c>
      <c r="V221" s="17">
        <f t="shared" si="237"/>
        <v>1.8314859184163554E-3</v>
      </c>
      <c r="W221" s="17">
        <f t="shared" si="238"/>
        <v>4.1915137688346392E-2</v>
      </c>
      <c r="X221" s="17">
        <f t="shared" si="239"/>
        <v>2.6826594385761345E-2</v>
      </c>
      <c r="Y221" s="17">
        <f t="shared" si="240"/>
        <v>8.5848002181112947E-3</v>
      </c>
      <c r="Z221" s="17">
        <f t="shared" si="241"/>
        <v>7.3387227023674053E-3</v>
      </c>
      <c r="AA221" s="17">
        <f t="shared" si="242"/>
        <v>8.3958614544720079E-3</v>
      </c>
      <c r="AB221" s="17">
        <f t="shared" si="243"/>
        <v>4.8026402155752022E-3</v>
      </c>
      <c r="AC221" s="17">
        <f t="shared" si="244"/>
        <v>8.3815247616380386E-5</v>
      </c>
      <c r="AD221" s="17">
        <f t="shared" si="245"/>
        <v>1.1988247245087706E-2</v>
      </c>
      <c r="AE221" s="17">
        <f t="shared" si="246"/>
        <v>7.6727374399059613E-3</v>
      </c>
      <c r="AF221" s="17">
        <f t="shared" si="247"/>
        <v>2.4553589285480231E-3</v>
      </c>
      <c r="AG221" s="17">
        <f t="shared" si="248"/>
        <v>5.2382760088072618E-4</v>
      </c>
      <c r="AH221" s="17">
        <f t="shared" si="249"/>
        <v>1.1742353007987674E-3</v>
      </c>
      <c r="AI221" s="17">
        <f t="shared" si="250"/>
        <v>1.3433832153484126E-3</v>
      </c>
      <c r="AJ221" s="17">
        <f t="shared" si="251"/>
        <v>7.6844839447946117E-4</v>
      </c>
      <c r="AK221" s="17">
        <f t="shared" si="252"/>
        <v>2.9304764678280781E-4</v>
      </c>
      <c r="AL221" s="17">
        <f t="shared" si="253"/>
        <v>2.4548358378886609E-6</v>
      </c>
      <c r="AM221" s="17">
        <f t="shared" si="254"/>
        <v>2.7430294625859814E-3</v>
      </c>
      <c r="AN221" s="17">
        <f t="shared" si="255"/>
        <v>1.755598164274815E-3</v>
      </c>
      <c r="AO221" s="17">
        <f t="shared" si="256"/>
        <v>5.6181039183943692E-4</v>
      </c>
      <c r="AP221" s="17">
        <f t="shared" si="257"/>
        <v>1.1985693264045206E-4</v>
      </c>
      <c r="AQ221" s="17">
        <f t="shared" si="258"/>
        <v>1.9177757092045095E-5</v>
      </c>
      <c r="AR221" s="17">
        <f t="shared" si="259"/>
        <v>1.5030719623153772E-4</v>
      </c>
      <c r="AS221" s="17">
        <f t="shared" si="260"/>
        <v>1.7195886073785447E-4</v>
      </c>
      <c r="AT221" s="17">
        <f t="shared" si="261"/>
        <v>9.8364717484020393E-5</v>
      </c>
      <c r="AU221" s="17">
        <f t="shared" si="262"/>
        <v>3.7511366010041584E-5</v>
      </c>
      <c r="AV221" s="17">
        <f t="shared" si="263"/>
        <v>1.0728714136000221E-5</v>
      </c>
      <c r="AW221" s="17">
        <f t="shared" si="264"/>
        <v>4.9929749279599449E-8</v>
      </c>
      <c r="AX221" s="17">
        <f t="shared" si="265"/>
        <v>5.2302687782387989E-4</v>
      </c>
      <c r="AY221" s="17">
        <f t="shared" si="266"/>
        <v>3.3474851039636233E-4</v>
      </c>
      <c r="AZ221" s="17">
        <f t="shared" si="267"/>
        <v>1.0712314219759521E-4</v>
      </c>
      <c r="BA221" s="17">
        <f t="shared" si="268"/>
        <v>2.285370905399735E-5</v>
      </c>
      <c r="BB221" s="17">
        <f t="shared" si="269"/>
        <v>3.6567169811077838E-6</v>
      </c>
      <c r="BC221" s="17">
        <f t="shared" si="270"/>
        <v>4.6807558627191692E-7</v>
      </c>
      <c r="BD221" s="17">
        <f t="shared" si="271"/>
        <v>1.6033309240786817E-5</v>
      </c>
      <c r="BE221" s="17">
        <f t="shared" si="272"/>
        <v>1.8342898144785718E-5</v>
      </c>
      <c r="BF221" s="17">
        <f t="shared" si="273"/>
        <v>1.0492590995939399E-5</v>
      </c>
      <c r="BG221" s="17">
        <f t="shared" si="274"/>
        <v>4.0013475493007896E-6</v>
      </c>
      <c r="BH221" s="17">
        <f t="shared" si="275"/>
        <v>1.1444348361971486E-6</v>
      </c>
      <c r="BI221" s="17">
        <f t="shared" si="276"/>
        <v>2.6185800221836959E-7</v>
      </c>
      <c r="BJ221" s="18">
        <f t="shared" si="277"/>
        <v>0.47856358962909007</v>
      </c>
      <c r="BK221" s="18">
        <f t="shared" si="278"/>
        <v>0.31569507225586935</v>
      </c>
      <c r="BL221" s="18">
        <f t="shared" si="279"/>
        <v>0.19854369280900958</v>
      </c>
      <c r="BM221" s="18">
        <f t="shared" si="280"/>
        <v>0.26492365379309418</v>
      </c>
      <c r="BN221" s="18">
        <f t="shared" si="281"/>
        <v>0.73488272502259522</v>
      </c>
    </row>
    <row r="222" spans="1:66" x14ac:dyDescent="0.25">
      <c r="A222" t="s">
        <v>154</v>
      </c>
      <c r="B222" t="s">
        <v>156</v>
      </c>
      <c r="C222" t="s">
        <v>169</v>
      </c>
      <c r="D222" s="15">
        <v>44229</v>
      </c>
      <c r="E222" s="14">
        <f>VLOOKUP(A222,home!$A$2:$E$405,3,FALSE)</f>
        <v>1.32046332</v>
      </c>
      <c r="F222" s="14">
        <f>VLOOKUP(B222,home!$B$2:$E$405,3,FALSE)</f>
        <v>1.51</v>
      </c>
      <c r="G222" s="14">
        <f>VLOOKUP(C222,away!$B$2:$E$405,4,FALSE)</f>
        <v>1.1100000000000001</v>
      </c>
      <c r="H222" s="14">
        <f>VLOOKUP(A222,away!$A$2:$E$405,3,FALSE)</f>
        <v>1.0193050189999999</v>
      </c>
      <c r="I222" s="14">
        <f>VLOOKUP(C222,away!$B$2:$E$405,3,FALSE)</f>
        <v>0.82</v>
      </c>
      <c r="J222" s="14">
        <f>VLOOKUP(B222,home!$B$2:$E$405,4,FALSE)</f>
        <v>0.56999999999999995</v>
      </c>
      <c r="K222" s="16">
        <f t="shared" si="282"/>
        <v>2.2132285706520003</v>
      </c>
      <c r="L222" s="16">
        <f t="shared" si="283"/>
        <v>0.47642316588059991</v>
      </c>
      <c r="M222" s="17">
        <f t="shared" si="228"/>
        <v>6.7904583940108093E-2</v>
      </c>
      <c r="N222" s="17">
        <f t="shared" si="229"/>
        <v>0.15028836525448419</v>
      </c>
      <c r="O222" s="17">
        <f t="shared" si="230"/>
        <v>3.2351316858551242E-2</v>
      </c>
      <c r="P222" s="17">
        <f t="shared" si="231"/>
        <v>7.1600858769561321E-2</v>
      </c>
      <c r="Q222" s="17">
        <f t="shared" si="232"/>
        <v>0.16631125190890395</v>
      </c>
      <c r="R222" s="17">
        <f t="shared" si="233"/>
        <v>7.7064583990787017E-3</v>
      </c>
      <c r="S222" s="17">
        <f t="shared" si="234"/>
        <v>1.8874583566627863E-2</v>
      </c>
      <c r="T222" s="17">
        <f t="shared" si="235"/>
        <v>7.9234533156005982E-2</v>
      </c>
      <c r="U222" s="17">
        <f t="shared" si="236"/>
        <v>1.7056153907382056E-2</v>
      </c>
      <c r="V222" s="17">
        <f t="shared" si="237"/>
        <v>2.2113322905504729E-3</v>
      </c>
      <c r="W222" s="17">
        <f t="shared" si="238"/>
        <v>0.12269493811522938</v>
      </c>
      <c r="X222" s="17">
        <f t="shared" si="239"/>
        <v>5.8454710854381878E-2</v>
      </c>
      <c r="Y222" s="17">
        <f t="shared" si="240"/>
        <v>1.3924589202939838E-2</v>
      </c>
      <c r="Z222" s="17">
        <f t="shared" si="241"/>
        <v>1.2238451027387386E-3</v>
      </c>
      <c r="AA222" s="17">
        <f t="shared" si="242"/>
        <v>2.7086489474339084E-3</v>
      </c>
      <c r="AB222" s="17">
        <f t="shared" si="243"/>
        <v>2.9974296191635978E-3</v>
      </c>
      <c r="AC222" s="17">
        <f t="shared" si="244"/>
        <v>1.4573140891335578E-4</v>
      </c>
      <c r="AD222" s="17">
        <f t="shared" si="245"/>
        <v>6.788798562775121E-2</v>
      </c>
      <c r="AE222" s="17">
        <f t="shared" si="246"/>
        <v>3.2343409038029902E-2</v>
      </c>
      <c r="AF222" s="17">
        <f t="shared" si="247"/>
        <v>7.7045746646347054E-3</v>
      </c>
      <c r="AG222" s="17">
        <f t="shared" si="248"/>
        <v>1.2235459511629094E-3</v>
      </c>
      <c r="AH222" s="17">
        <f t="shared" si="249"/>
        <v>1.4576703959856443E-4</v>
      </c>
      <c r="AI222" s="17">
        <f t="shared" si="250"/>
        <v>3.226157766989043E-4</v>
      </c>
      <c r="AJ222" s="17">
        <f t="shared" si="251"/>
        <v>3.570112271665505E-4</v>
      </c>
      <c r="AK222" s="17">
        <f t="shared" si="252"/>
        <v>2.6338248266951367E-4</v>
      </c>
      <c r="AL222" s="17">
        <f t="shared" si="253"/>
        <v>6.1465623805883974E-6</v>
      </c>
      <c r="AM222" s="17">
        <f t="shared" si="254"/>
        <v>3.0050325879070295E-2</v>
      </c>
      <c r="AN222" s="17">
        <f t="shared" si="255"/>
        <v>1.4316671391050391E-2</v>
      </c>
      <c r="AO222" s="17">
        <f t="shared" si="256"/>
        <v>3.4103969544982196E-3</v>
      </c>
      <c r="AP222" s="17">
        <f t="shared" si="257"/>
        <v>5.4159737132386608E-4</v>
      </c>
      <c r="AQ222" s="17">
        <f t="shared" si="258"/>
        <v>6.4507383569681779E-5</v>
      </c>
      <c r="AR222" s="17">
        <f t="shared" si="259"/>
        <v>1.3889358897318169E-5</v>
      </c>
      <c r="AS222" s="17">
        <f t="shared" si="260"/>
        <v>3.0740325939584134E-5</v>
      </c>
      <c r="AT222" s="17">
        <f t="shared" si="261"/>
        <v>3.4017683820321206E-5</v>
      </c>
      <c r="AU222" s="17">
        <f t="shared" si="262"/>
        <v>2.5096303246180392E-5</v>
      </c>
      <c r="AV222" s="17">
        <f t="shared" si="263"/>
        <v>1.3885963840548249E-5</v>
      </c>
      <c r="AW222" s="17">
        <f t="shared" si="264"/>
        <v>1.8003167884601789E-7</v>
      </c>
      <c r="AX222" s="17">
        <f t="shared" si="265"/>
        <v>1.1084706632160254E-2</v>
      </c>
      <c r="AY222" s="17">
        <f t="shared" si="266"/>
        <v>5.2810110265514706E-3</v>
      </c>
      <c r="AZ222" s="17">
        <f t="shared" si="267"/>
        <v>1.2579979961600042E-3</v>
      </c>
      <c r="BA222" s="17">
        <f t="shared" si="268"/>
        <v>1.9977979600066669E-4</v>
      </c>
      <c r="BB222" s="17">
        <f t="shared" si="269"/>
        <v>2.3794930722404504E-5</v>
      </c>
      <c r="BC222" s="17">
        <f t="shared" si="270"/>
        <v>2.2672912453355011E-6</v>
      </c>
      <c r="BD222" s="17">
        <f t="shared" si="271"/>
        <v>1.1028687229853667E-6</v>
      </c>
      <c r="BE222" s="17">
        <f t="shared" si="272"/>
        <v>2.4409005673896998E-6</v>
      </c>
      <c r="BF222" s="17">
        <f t="shared" si="273"/>
        <v>2.7011354369337815E-6</v>
      </c>
      <c r="BG222" s="17">
        <f t="shared" si="274"/>
        <v>1.9927433740741395E-6</v>
      </c>
      <c r="BH222" s="17">
        <f t="shared" si="275"/>
        <v>1.1025991423695883E-6</v>
      </c>
      <c r="BI222" s="17">
        <f t="shared" si="276"/>
        <v>4.8806078477375346E-7</v>
      </c>
      <c r="BJ222" s="18">
        <f t="shared" si="277"/>
        <v>0.76630096042587648</v>
      </c>
      <c r="BK222" s="18">
        <f t="shared" si="278"/>
        <v>0.16602424756469317</v>
      </c>
      <c r="BL222" s="18">
        <f t="shared" si="279"/>
        <v>6.4036242201515506E-2</v>
      </c>
      <c r="BM222" s="18">
        <f t="shared" si="280"/>
        <v>0.49614162916926391</v>
      </c>
      <c r="BN222" s="18">
        <f t="shared" si="281"/>
        <v>0.49616283513068749</v>
      </c>
    </row>
    <row r="223" spans="1:66" x14ac:dyDescent="0.25">
      <c r="A223" t="s">
        <v>154</v>
      </c>
      <c r="B223" t="s">
        <v>162</v>
      </c>
      <c r="C223" t="s">
        <v>170</v>
      </c>
      <c r="D223" s="15">
        <v>44229</v>
      </c>
      <c r="E223" s="14">
        <f>VLOOKUP(A223,home!$A$2:$E$405,3,FALSE)</f>
        <v>1.32046332</v>
      </c>
      <c r="F223" s="14">
        <f>VLOOKUP(B223,home!$B$2:$E$405,3,FALSE)</f>
        <v>0.57999999999999996</v>
      </c>
      <c r="G223" s="14">
        <f>VLOOKUP(C223,away!$B$2:$E$405,4,FALSE)</f>
        <v>0.82</v>
      </c>
      <c r="H223" s="14">
        <f>VLOOKUP(A223,away!$A$2:$E$405,3,FALSE)</f>
        <v>1.0193050189999999</v>
      </c>
      <c r="I223" s="14">
        <f>VLOOKUP(C223,away!$B$2:$E$405,3,FALSE)</f>
        <v>0.64</v>
      </c>
      <c r="J223" s="14">
        <f>VLOOKUP(B223,home!$B$2:$E$405,4,FALSE)</f>
        <v>0.83</v>
      </c>
      <c r="K223" s="16">
        <f t="shared" si="282"/>
        <v>0.62801235499199992</v>
      </c>
      <c r="L223" s="16">
        <f t="shared" si="283"/>
        <v>0.54145482609279993</v>
      </c>
      <c r="M223" s="17">
        <f t="shared" si="228"/>
        <v>0.31053235470623575</v>
      </c>
      <c r="N223" s="17">
        <f t="shared" si="229"/>
        <v>0.19501815538027414</v>
      </c>
      <c r="O223" s="17">
        <f t="shared" si="230"/>
        <v>0.16813924211365253</v>
      </c>
      <c r="P223" s="17">
        <f t="shared" si="231"/>
        <v>0.10559352140636497</v>
      </c>
      <c r="Q223" s="17">
        <f t="shared" si="232"/>
        <v>6.123690551328087E-2</v>
      </c>
      <c r="R223" s="17">
        <f t="shared" si="233"/>
        <v>4.5519902049011449E-2</v>
      </c>
      <c r="S223" s="17">
        <f t="shared" si="234"/>
        <v>8.9765137142829871E-3</v>
      </c>
      <c r="T223" s="17">
        <f t="shared" si="235"/>
        <v>3.3157018025154708E-2</v>
      </c>
      <c r="U223" s="17">
        <f t="shared" si="236"/>
        <v>2.8587060884804845E-2</v>
      </c>
      <c r="V223" s="17">
        <f t="shared" si="237"/>
        <v>3.3915295555392966E-4</v>
      </c>
      <c r="W223" s="17">
        <f t="shared" si="238"/>
        <v>1.2819177747939368E-2</v>
      </c>
      <c r="X223" s="17">
        <f t="shared" si="239"/>
        <v>6.9410056581632002E-3</v>
      </c>
      <c r="Y223" s="17">
        <f t="shared" si="240"/>
        <v>1.8791205057749479E-3</v>
      </c>
      <c r="Z223" s="17">
        <f t="shared" si="241"/>
        <v>8.2156568825695973E-3</v>
      </c>
      <c r="AA223" s="17">
        <f t="shared" si="242"/>
        <v>5.1595340266287646E-3</v>
      </c>
      <c r="AB223" s="17">
        <f t="shared" si="243"/>
        <v>1.6201255573622434E-3</v>
      </c>
      <c r="AC223" s="17">
        <f t="shared" si="244"/>
        <v>7.2078549806417043E-6</v>
      </c>
      <c r="AD223" s="17">
        <f t="shared" si="245"/>
        <v>2.0126505016361111E-3</v>
      </c>
      <c r="AE223" s="17">
        <f t="shared" si="246"/>
        <v>1.0897593273489668E-3</v>
      </c>
      <c r="AF223" s="17">
        <f t="shared" si="247"/>
        <v>2.9502772353637074E-4</v>
      </c>
      <c r="AG223" s="17">
        <f t="shared" si="248"/>
        <v>5.3248061579980104E-5</v>
      </c>
      <c r="AH223" s="17">
        <f t="shared" si="249"/>
        <v>1.1121017671474585E-3</v>
      </c>
      <c r="AI223" s="17">
        <f t="shared" si="250"/>
        <v>6.9841364977704017E-4</v>
      </c>
      <c r="AJ223" s="17">
        <f t="shared" si="251"/>
        <v>2.1930620047751843E-4</v>
      </c>
      <c r="AK223" s="17">
        <f t="shared" si="252"/>
        <v>4.5909001142078006E-5</v>
      </c>
      <c r="AL223" s="17">
        <f t="shared" si="253"/>
        <v>9.8038452696804407E-8</v>
      </c>
      <c r="AM223" s="17">
        <f t="shared" si="254"/>
        <v>2.5279387626166481E-4</v>
      </c>
      <c r="AN223" s="17">
        <f t="shared" si="255"/>
        <v>1.368764643085845E-4</v>
      </c>
      <c r="AO223" s="17">
        <f t="shared" si="256"/>
        <v>3.7056211089200975E-5</v>
      </c>
      <c r="AP223" s="17">
        <f t="shared" si="257"/>
        <v>6.688088110320468E-6</v>
      </c>
      <c r="AQ223" s="17">
        <f t="shared" si="258"/>
        <v>9.0532439616672258E-7</v>
      </c>
      <c r="AR223" s="17">
        <f t="shared" si="259"/>
        <v>1.2043057378566455E-4</v>
      </c>
      <c r="AS223" s="17">
        <f t="shared" si="260"/>
        <v>7.563188825617301E-5</v>
      </c>
      <c r="AT223" s="17">
        <f t="shared" si="261"/>
        <v>2.3748880128125498E-5</v>
      </c>
      <c r="AU223" s="17">
        <f t="shared" si="262"/>
        <v>4.9715300458956012E-6</v>
      </c>
      <c r="AV223" s="17">
        <f t="shared" si="263"/>
        <v>7.8054557300909535E-7</v>
      </c>
      <c r="AW223" s="17">
        <f t="shared" si="264"/>
        <v>9.2602852422398444E-10</v>
      </c>
      <c r="AX223" s="17">
        <f t="shared" si="265"/>
        <v>2.645961292644072E-5</v>
      </c>
      <c r="AY223" s="17">
        <f t="shared" si="266"/>
        <v>1.432668511556876E-5</v>
      </c>
      <c r="AZ223" s="17">
        <f t="shared" si="267"/>
        <v>3.8786263988682942E-6</v>
      </c>
      <c r="BA223" s="17">
        <f t="shared" si="268"/>
        <v>7.0003366075939192E-7</v>
      </c>
      <c r="BB223" s="17">
        <f t="shared" si="269"/>
        <v>9.4759151011395611E-8</v>
      </c>
      <c r="BC223" s="17">
        <f t="shared" si="270"/>
        <v>1.0261559926315318E-8</v>
      </c>
      <c r="BD223" s="17">
        <f t="shared" si="271"/>
        <v>1.0867952564228853E-5</v>
      </c>
      <c r="BE223" s="17">
        <f t="shared" si="272"/>
        <v>6.8252084838027067E-6</v>
      </c>
      <c r="BF223" s="17">
        <f t="shared" si="273"/>
        <v>2.1431576266121574E-6</v>
      </c>
      <c r="BG223" s="17">
        <f t="shared" si="274"/>
        <v>4.4864315606925546E-7</v>
      </c>
      <c r="BH223" s="17">
        <f t="shared" si="275"/>
        <v>7.043836124852411E-8</v>
      </c>
      <c r="BI223" s="17">
        <f t="shared" si="276"/>
        <v>8.8472322258925723E-9</v>
      </c>
      <c r="BJ223" s="18">
        <f t="shared" si="277"/>
        <v>0.31498185838766718</v>
      </c>
      <c r="BK223" s="18">
        <f t="shared" si="278"/>
        <v>0.42546317536098655</v>
      </c>
      <c r="BL223" s="18">
        <f t="shared" si="279"/>
        <v>0.25134752291521695</v>
      </c>
      <c r="BM223" s="18">
        <f t="shared" si="280"/>
        <v>0.11395380661853355</v>
      </c>
      <c r="BN223" s="18">
        <f t="shared" si="281"/>
        <v>0.88604008116881972</v>
      </c>
    </row>
    <row r="224" spans="1:66" x14ac:dyDescent="0.25">
      <c r="A224" t="s">
        <v>154</v>
      </c>
      <c r="B224" t="s">
        <v>174</v>
      </c>
      <c r="C224" t="s">
        <v>166</v>
      </c>
      <c r="D224" s="15">
        <v>44229</v>
      </c>
      <c r="E224" s="14">
        <f>VLOOKUP(A224,home!$A$2:$E$405,3,FALSE)</f>
        <v>1.32046332</v>
      </c>
      <c r="F224" s="14">
        <f>VLOOKUP(B224,home!$B$2:$E$405,3,FALSE)</f>
        <v>1.22</v>
      </c>
      <c r="G224" s="14">
        <f>VLOOKUP(C224,away!$B$2:$E$405,4,FALSE)</f>
        <v>1.51</v>
      </c>
      <c r="H224" s="14">
        <f>VLOOKUP(A224,away!$A$2:$E$405,3,FALSE)</f>
        <v>1.0193050189999999</v>
      </c>
      <c r="I224" s="14">
        <f>VLOOKUP(C224,away!$B$2:$E$405,3,FALSE)</f>
        <v>0.87</v>
      </c>
      <c r="J224" s="14">
        <f>VLOOKUP(B224,home!$B$2:$E$405,4,FALSE)</f>
        <v>1.1299999999999999</v>
      </c>
      <c r="K224" s="16">
        <f t="shared" si="282"/>
        <v>2.4325575281040002</v>
      </c>
      <c r="L224" s="16">
        <f t="shared" si="283"/>
        <v>1.0020787641788997</v>
      </c>
      <c r="M224" s="17">
        <f t="shared" si="228"/>
        <v>3.2237132994005158E-2</v>
      </c>
      <c r="N224" s="17">
        <f t="shared" si="229"/>
        <v>7.8418680549057096E-2</v>
      </c>
      <c r="O224" s="17">
        <f t="shared" si="230"/>
        <v>3.2304146391303523E-2</v>
      </c>
      <c r="P224" s="17">
        <f t="shared" si="231"/>
        <v>7.8581694493139051E-2</v>
      </c>
      <c r="Q224" s="17">
        <f t="shared" si="232"/>
        <v>9.5378975856795806E-2</v>
      </c>
      <c r="R224" s="17">
        <f t="shared" si="233"/>
        <v>1.6185649546825848E-2</v>
      </c>
      <c r="S224" s="17">
        <f t="shared" si="234"/>
        <v>4.7887964405530142E-2</v>
      </c>
      <c r="T224" s="17">
        <f t="shared" si="235"/>
        <v>9.5577246255227039E-2</v>
      </c>
      <c r="U224" s="17">
        <f t="shared" si="236"/>
        <v>3.9372523652384313E-2</v>
      </c>
      <c r="V224" s="17">
        <f t="shared" si="237"/>
        <v>1.2970264892674749E-2</v>
      </c>
      <c r="W224" s="17">
        <f t="shared" si="238"/>
        <v>7.7338281914432774E-2</v>
      </c>
      <c r="X224" s="17">
        <f t="shared" si="239"/>
        <v>7.7499049964534134E-2</v>
      </c>
      <c r="Y224" s="17">
        <f t="shared" si="240"/>
        <v>3.8830076106749586E-2</v>
      </c>
      <c r="Z224" s="17">
        <f t="shared" si="241"/>
        <v>5.4064318984386722E-3</v>
      </c>
      <c r="AA224" s="17">
        <f t="shared" si="242"/>
        <v>1.3151456614728592E-2</v>
      </c>
      <c r="AB224" s="17">
        <f t="shared" si="243"/>
        <v>1.5995837396845597E-2</v>
      </c>
      <c r="AC224" s="17">
        <f t="shared" si="244"/>
        <v>1.9760314011965448E-3</v>
      </c>
      <c r="AD224" s="17">
        <f t="shared" si="245"/>
        <v>4.7032454970395716E-2</v>
      </c>
      <c r="AE224" s="17">
        <f t="shared" si="246"/>
        <v>4.7130224353033885E-2</v>
      </c>
      <c r="AF224" s="17">
        <f t="shared" si="247"/>
        <v>2.3614098487581239E-2</v>
      </c>
      <c r="AG224" s="17">
        <f t="shared" si="248"/>
        <v>7.8877288765447449E-3</v>
      </c>
      <c r="AH224" s="17">
        <f t="shared" si="249"/>
        <v>1.3544176488512018E-3</v>
      </c>
      <c r="AI224" s="17">
        <f t="shared" si="250"/>
        <v>3.2946988479099111E-3</v>
      </c>
      <c r="AJ224" s="17">
        <f t="shared" si="251"/>
        <v>4.0072722426594161E-3</v>
      </c>
      <c r="AK224" s="17">
        <f t="shared" si="252"/>
        <v>3.2493067536811205E-3</v>
      </c>
      <c r="AL224" s="17">
        <f t="shared" si="253"/>
        <v>1.9267209141278461E-4</v>
      </c>
      <c r="AM224" s="17">
        <f t="shared" si="254"/>
        <v>2.2881830480689702E-2</v>
      </c>
      <c r="AN224" s="17">
        <f t="shared" si="255"/>
        <v>2.2929396410240614E-2</v>
      </c>
      <c r="AO224" s="17">
        <f t="shared" si="256"/>
        <v>1.1488530609071007E-2</v>
      </c>
      <c r="AP224" s="17">
        <f t="shared" si="257"/>
        <v>3.8374708516564458E-3</v>
      </c>
      <c r="AQ224" s="17">
        <f t="shared" si="258"/>
        <v>9.6136201215011024E-4</v>
      </c>
      <c r="AR224" s="17">
        <f t="shared" si="259"/>
        <v>2.7144663274858069E-4</v>
      </c>
      <c r="AS224" s="17">
        <f t="shared" si="260"/>
        <v>6.6030954997104178E-4</v>
      </c>
      <c r="AT224" s="17">
        <f t="shared" si="261"/>
        <v>8.0312048333051119E-4</v>
      </c>
      <c r="AU224" s="17">
        <f t="shared" si="262"/>
        <v>6.5121225923338603E-4</v>
      </c>
      <c r="AV224" s="17">
        <f t="shared" si="263"/>
        <v>3.960278208979467E-4</v>
      </c>
      <c r="AW224" s="17">
        <f t="shared" si="264"/>
        <v>1.3046117610507947E-5</v>
      </c>
      <c r="AX224" s="17">
        <f t="shared" si="265"/>
        <v>9.2768948321002159E-3</v>
      </c>
      <c r="AY224" s="17">
        <f t="shared" si="266"/>
        <v>9.2961793087686043E-3</v>
      </c>
      <c r="AZ224" s="17">
        <f t="shared" si="267"/>
        <v>4.6577519366581503E-3</v>
      </c>
      <c r="BA224" s="17">
        <f t="shared" si="268"/>
        <v>1.5558114348460923E-3</v>
      </c>
      <c r="BB224" s="17">
        <f t="shared" si="269"/>
        <v>3.8976139998149321E-4</v>
      </c>
      <c r="BC224" s="17">
        <f t="shared" si="270"/>
        <v>7.8114324403618529E-5</v>
      </c>
      <c r="BD224" s="17">
        <f t="shared" si="271"/>
        <v>4.5335151047536877E-5</v>
      </c>
      <c r="BE224" s="17">
        <f t="shared" si="272"/>
        <v>1.1028036296841778E-4</v>
      </c>
      <c r="BF224" s="17">
        <f t="shared" si="273"/>
        <v>1.3413166357043317E-4</v>
      </c>
      <c r="BG224" s="17">
        <f t="shared" si="274"/>
        <v>1.0876099599179008E-4</v>
      </c>
      <c r="BH224" s="17">
        <f t="shared" si="275"/>
        <v>6.6141844890979488E-5</v>
      </c>
      <c r="BI224" s="17">
        <f t="shared" si="276"/>
        <v>3.2178768542447851E-5</v>
      </c>
      <c r="BJ224" s="18">
        <f t="shared" si="277"/>
        <v>0.67605992093491818</v>
      </c>
      <c r="BK224" s="18">
        <f t="shared" si="278"/>
        <v>0.183141939586727</v>
      </c>
      <c r="BL224" s="18">
        <f t="shared" si="279"/>
        <v>0.13219425462838263</v>
      </c>
      <c r="BM224" s="18">
        <f t="shared" si="280"/>
        <v>0.65441313402618195</v>
      </c>
      <c r="BN224" s="18">
        <f t="shared" si="281"/>
        <v>0.33310627983112645</v>
      </c>
    </row>
    <row r="225" spans="1:66" x14ac:dyDescent="0.25">
      <c r="A225" t="s">
        <v>154</v>
      </c>
      <c r="B225" t="s">
        <v>172</v>
      </c>
      <c r="C225" t="s">
        <v>161</v>
      </c>
      <c r="D225" s="15">
        <v>44229</v>
      </c>
      <c r="E225" s="14">
        <f>VLOOKUP(A225,home!$A$2:$E$405,3,FALSE)</f>
        <v>1.32046332</v>
      </c>
      <c r="F225" s="14">
        <f>VLOOKUP(B225,home!$B$2:$E$405,3,FALSE)</f>
        <v>0.69</v>
      </c>
      <c r="G225" s="14">
        <f>VLOOKUP(C225,away!$B$2:$E$405,4,FALSE)</f>
        <v>0.87</v>
      </c>
      <c r="H225" s="14">
        <f>VLOOKUP(A225,away!$A$2:$E$405,3,FALSE)</f>
        <v>1.0193050189999999</v>
      </c>
      <c r="I225" s="14">
        <f>VLOOKUP(C225,away!$B$2:$E$405,3,FALSE)</f>
        <v>0.82</v>
      </c>
      <c r="J225" s="14">
        <f>VLOOKUP(B225,home!$B$2:$E$405,4,FALSE)</f>
        <v>1.1399999999999999</v>
      </c>
      <c r="K225" s="16">
        <f t="shared" si="282"/>
        <v>0.79267413099599993</v>
      </c>
      <c r="L225" s="16">
        <f t="shared" si="283"/>
        <v>0.95284633176119982</v>
      </c>
      <c r="M225" s="17">
        <f t="shared" si="228"/>
        <v>0.17455411640426563</v>
      </c>
      <c r="N225" s="17">
        <f t="shared" si="229"/>
        <v>0.13836453253252587</v>
      </c>
      <c r="O225" s="17">
        <f t="shared" si="230"/>
        <v>0.16632324950962196</v>
      </c>
      <c r="P225" s="17">
        <f t="shared" si="231"/>
        <v>0.13184013726947047</v>
      </c>
      <c r="Q225" s="17">
        <f t="shared" si="232"/>
        <v>5.4838992792943839E-2</v>
      </c>
      <c r="R225" s="17">
        <f t="shared" si="233"/>
        <v>7.9240249090923032E-2</v>
      </c>
      <c r="S225" s="17">
        <f t="shared" si="234"/>
        <v>2.489460310832298E-2</v>
      </c>
      <c r="T225" s="17">
        <f t="shared" si="235"/>
        <v>5.2253133120235405E-2</v>
      </c>
      <c r="U225" s="17">
        <f t="shared" si="236"/>
        <v>6.2811695588053981E-2</v>
      </c>
      <c r="V225" s="17">
        <f t="shared" si="237"/>
        <v>2.0892011146776586E-3</v>
      </c>
      <c r="W225" s="17">
        <f t="shared" si="238"/>
        <v>1.4489816985614225E-2</v>
      </c>
      <c r="X225" s="17">
        <f t="shared" si="239"/>
        <v>1.3806568962633638E-2</v>
      </c>
      <c r="Y225" s="17">
        <f t="shared" si="240"/>
        <v>6.5777692951267475E-3</v>
      </c>
      <c r="Z225" s="17">
        <f t="shared" si="241"/>
        <v>2.5167926891376587E-2</v>
      </c>
      <c r="AA225" s="17">
        <f t="shared" si="242"/>
        <v>1.9949964577592797E-2</v>
      </c>
      <c r="AB225" s="17">
        <f t="shared" si="243"/>
        <v>7.9069104174721728E-3</v>
      </c>
      <c r="AC225" s="17">
        <f t="shared" si="244"/>
        <v>9.8622911126568431E-5</v>
      </c>
      <c r="AD225" s="17">
        <f t="shared" si="245"/>
        <v>2.871425771840708E-3</v>
      </c>
      <c r="AE225" s="17">
        <f t="shared" si="246"/>
        <v>2.7360275136229903E-3</v>
      </c>
      <c r="AF225" s="17">
        <f t="shared" si="247"/>
        <v>1.3035068899766912E-3</v>
      </c>
      <c r="AG225" s="17">
        <f t="shared" si="248"/>
        <v>4.1401391951324671E-4</v>
      </c>
      <c r="AH225" s="17">
        <f t="shared" si="249"/>
        <v>5.9952917041205594E-3</v>
      </c>
      <c r="AI225" s="17">
        <f t="shared" si="250"/>
        <v>4.7523126416312922E-3</v>
      </c>
      <c r="AJ225" s="17">
        <f t="shared" si="251"/>
        <v>1.883517646713194E-3</v>
      </c>
      <c r="AK225" s="17">
        <f t="shared" si="252"/>
        <v>4.9767190460800405E-4</v>
      </c>
      <c r="AL225" s="17">
        <f t="shared" si="253"/>
        <v>2.9795821281528558E-6</v>
      </c>
      <c r="AM225" s="17">
        <f t="shared" si="254"/>
        <v>4.5522098568267046E-4</v>
      </c>
      <c r="AN225" s="17">
        <f t="shared" si="255"/>
        <v>4.3375564634845015E-4</v>
      </c>
      <c r="AO225" s="17">
        <f t="shared" si="256"/>
        <v>2.0665123825191451E-4</v>
      </c>
      <c r="AP225" s="17">
        <f t="shared" si="257"/>
        <v>6.5635624774082165E-5</v>
      </c>
      <c r="AQ225" s="17">
        <f t="shared" si="258"/>
        <v>1.5635166074709677E-5</v>
      </c>
      <c r="AR225" s="17">
        <f t="shared" si="259"/>
        <v>1.1425183416219258E-3</v>
      </c>
      <c r="AS225" s="17">
        <f t="shared" si="260"/>
        <v>9.0564473359215105E-4</v>
      </c>
      <c r="AT225" s="17">
        <f t="shared" si="261"/>
        <v>3.5894057609563097E-4</v>
      </c>
      <c r="AU225" s="17">
        <f t="shared" si="262"/>
        <v>9.4840969745269322E-5</v>
      </c>
      <c r="AV225" s="17">
        <f t="shared" si="263"/>
        <v>1.8794495818912315E-5</v>
      </c>
      <c r="AW225" s="17">
        <f t="shared" si="264"/>
        <v>6.2513010112314155E-8</v>
      </c>
      <c r="AX225" s="17">
        <f t="shared" si="265"/>
        <v>6.0140316539525525E-5</v>
      </c>
      <c r="AY225" s="17">
        <f t="shared" si="266"/>
        <v>5.7304480005644301E-5</v>
      </c>
      <c r="AZ225" s="17">
        <f t="shared" si="267"/>
        <v>2.7301181783430595E-5</v>
      </c>
      <c r="BA225" s="17">
        <f t="shared" si="268"/>
        <v>8.6712769716958451E-6</v>
      </c>
      <c r="BB225" s="17">
        <f t="shared" si="269"/>
        <v>2.065598613541438E-6</v>
      </c>
      <c r="BC225" s="17">
        <f t="shared" si="270"/>
        <v>3.9363961236079595E-7</v>
      </c>
      <c r="BD225" s="17">
        <f t="shared" si="271"/>
        <v>1.8144073513072349E-4</v>
      </c>
      <c r="BE225" s="17">
        <f t="shared" si="272"/>
        <v>1.4382337704702165E-4</v>
      </c>
      <c r="BF225" s="17">
        <f t="shared" si="273"/>
        <v>5.7002535208828944E-5</v>
      </c>
      <c r="BG225" s="17">
        <f t="shared" si="274"/>
        <v>1.5061478353742463E-5</v>
      </c>
      <c r="BH225" s="17">
        <f t="shared" si="275"/>
        <v>2.9847110663919667E-6</v>
      </c>
      <c r="BI225" s="17">
        <f t="shared" si="276"/>
        <v>4.7318065016527946E-7</v>
      </c>
      <c r="BJ225" s="18">
        <f t="shared" si="277"/>
        <v>0.28898856293869141</v>
      </c>
      <c r="BK225" s="18">
        <f t="shared" si="278"/>
        <v>0.33353696486999701</v>
      </c>
      <c r="BL225" s="18">
        <f t="shared" si="279"/>
        <v>0.3522823882150678</v>
      </c>
      <c r="BM225" s="18">
        <f t="shared" si="280"/>
        <v>0.25475732334838647</v>
      </c>
      <c r="BN225" s="18">
        <f t="shared" si="281"/>
        <v>0.7451612775997507</v>
      </c>
    </row>
    <row r="226" spans="1:66" x14ac:dyDescent="0.25">
      <c r="A226" t="s">
        <v>154</v>
      </c>
      <c r="B226" t="s">
        <v>158</v>
      </c>
      <c r="C226" t="s">
        <v>159</v>
      </c>
      <c r="D226" s="15">
        <v>44229</v>
      </c>
      <c r="E226" s="14">
        <f>VLOOKUP(A226,home!$A$2:$E$405,3,FALSE)</f>
        <v>1.32046332</v>
      </c>
      <c r="F226" s="14">
        <f>VLOOKUP(B226,home!$B$2:$E$405,3,FALSE)</f>
        <v>1.1100000000000001</v>
      </c>
      <c r="G226" s="14">
        <f>VLOOKUP(C226,away!$B$2:$E$405,4,FALSE)</f>
        <v>1.17</v>
      </c>
      <c r="H226" s="14">
        <f>VLOOKUP(A226,away!$A$2:$E$405,3,FALSE)</f>
        <v>1.0193050189999999</v>
      </c>
      <c r="I226" s="14">
        <f>VLOOKUP(C226,away!$B$2:$E$405,3,FALSE)</f>
        <v>0.64</v>
      </c>
      <c r="J226" s="14">
        <f>VLOOKUP(B226,home!$B$2:$E$405,4,FALSE)</f>
        <v>1.21</v>
      </c>
      <c r="K226" s="16">
        <f t="shared" si="282"/>
        <v>1.7148857136839999</v>
      </c>
      <c r="L226" s="16">
        <f t="shared" si="283"/>
        <v>0.78934980671359989</v>
      </c>
      <c r="M226" s="17">
        <f t="shared" si="228"/>
        <v>8.1738061186846678E-2</v>
      </c>
      <c r="N226" s="17">
        <f t="shared" si="229"/>
        <v>0.14017143339355204</v>
      </c>
      <c r="O226" s="17">
        <f t="shared" si="230"/>
        <v>6.4519922798981819E-2</v>
      </c>
      <c r="P226" s="17">
        <f t="shared" si="231"/>
        <v>0.11064429385596854</v>
      </c>
      <c r="Q226" s="17">
        <f t="shared" si="232"/>
        <v>0.12018899429660537</v>
      </c>
      <c r="R226" s="17">
        <f t="shared" si="233"/>
        <v>2.5464394295276343E-2</v>
      </c>
      <c r="S226" s="17">
        <f t="shared" si="234"/>
        <v>3.7443265674302319E-2</v>
      </c>
      <c r="T226" s="17">
        <f t="shared" si="235"/>
        <v>9.4871159417127413E-2</v>
      </c>
      <c r="U226" s="17">
        <f t="shared" si="236"/>
        <v>4.3668525984585753E-2</v>
      </c>
      <c r="V226" s="17">
        <f t="shared" si="237"/>
        <v>5.6316531532276896E-3</v>
      </c>
      <c r="W226" s="17">
        <f t="shared" si="238"/>
        <v>6.8703463087098793E-2</v>
      </c>
      <c r="X226" s="17">
        <f t="shared" si="239"/>
        <v>5.423106530835637E-2</v>
      </c>
      <c r="Y226" s="17">
        <f t="shared" si="240"/>
        <v>2.1403640459511854E-2</v>
      </c>
      <c r="Z226" s="17">
        <f t="shared" si="241"/>
        <v>6.7001049050184258E-3</v>
      </c>
      <c r="AA226" s="17">
        <f t="shared" si="242"/>
        <v>1.1489914181800192E-2</v>
      </c>
      <c r="AB226" s="17">
        <f t="shared" si="243"/>
        <v>9.8519448409121677E-3</v>
      </c>
      <c r="AC226" s="17">
        <f t="shared" si="244"/>
        <v>4.7645359252851296E-4</v>
      </c>
      <c r="AD226" s="17">
        <f t="shared" si="245"/>
        <v>2.9454646832170431E-2</v>
      </c>
      <c r="AE226" s="17">
        <f t="shared" si="246"/>
        <v>2.3250019783791077E-2</v>
      </c>
      <c r="AF226" s="17">
        <f t="shared" si="247"/>
        <v>9.1761993112114294E-3</v>
      </c>
      <c r="AG226" s="17">
        <f t="shared" si="248"/>
        <v>2.4144103842234032E-3</v>
      </c>
      <c r="AH226" s="17">
        <f t="shared" si="249"/>
        <v>1.3221816279342842E-3</v>
      </c>
      <c r="AI226" s="17">
        <f t="shared" si="250"/>
        <v>2.2673903846399577E-3</v>
      </c>
      <c r="AJ226" s="17">
        <f t="shared" si="251"/>
        <v>1.9441576889817668E-3</v>
      </c>
      <c r="AK226" s="17">
        <f t="shared" si="252"/>
        <v>1.1113360819945781E-3</v>
      </c>
      <c r="AL226" s="17">
        <f t="shared" si="253"/>
        <v>2.57979553392881E-5</v>
      </c>
      <c r="AM226" s="17">
        <f t="shared" si="254"/>
        <v>1.0102270610819355E-2</v>
      </c>
      <c r="AN226" s="17">
        <f t="shared" si="255"/>
        <v>7.9742253540187394E-3</v>
      </c>
      <c r="AO226" s="17">
        <f t="shared" si="256"/>
        <v>3.1472266209426896E-3</v>
      </c>
      <c r="AP226" s="17">
        <f t="shared" si="257"/>
        <v>8.2808757497500264E-4</v>
      </c>
      <c r="AQ226" s="17">
        <f t="shared" si="258"/>
        <v>1.6341269181211301E-4</v>
      </c>
      <c r="AR226" s="17">
        <f t="shared" si="259"/>
        <v>2.0873276249004009E-4</v>
      </c>
      <c r="AS226" s="17">
        <f t="shared" si="260"/>
        <v>3.5795283237196528E-4</v>
      </c>
      <c r="AT226" s="17">
        <f t="shared" si="261"/>
        <v>3.0692409920370344E-4</v>
      </c>
      <c r="AU226" s="17">
        <f t="shared" si="262"/>
        <v>1.7544658430325397E-4</v>
      </c>
      <c r="AV226" s="17">
        <f t="shared" si="263"/>
        <v>7.521771023407642E-5</v>
      </c>
      <c r="AW226" s="17">
        <f t="shared" si="264"/>
        <v>9.7003515797127212E-7</v>
      </c>
      <c r="AX226" s="17">
        <f t="shared" si="265"/>
        <v>2.8873732577106379E-3</v>
      </c>
      <c r="AY226" s="17">
        <f t="shared" si="266"/>
        <v>2.2791475228839094E-3</v>
      </c>
      <c r="AZ226" s="17">
        <f t="shared" si="267"/>
        <v>8.9952232833009687E-4</v>
      </c>
      <c r="BA226" s="17">
        <f t="shared" si="268"/>
        <v>2.3667925866730974E-4</v>
      </c>
      <c r="BB226" s="17">
        <f t="shared" si="269"/>
        <v>4.6705681770539764E-5</v>
      </c>
      <c r="BC226" s="17">
        <f t="shared" si="270"/>
        <v>7.3734241756004969E-6</v>
      </c>
      <c r="BD226" s="17">
        <f t="shared" si="271"/>
        <v>2.7460527621051465E-5</v>
      </c>
      <c r="BE226" s="17">
        <f t="shared" si="272"/>
        <v>4.7091666507566037E-5</v>
      </c>
      <c r="BF226" s="17">
        <f t="shared" si="273"/>
        <v>4.0378413063698153E-5</v>
      </c>
      <c r="BG226" s="17">
        <f t="shared" si="274"/>
        <v>2.3081454568055792E-5</v>
      </c>
      <c r="BH226" s="17">
        <f t="shared" si="275"/>
        <v>9.8955141724512921E-6</v>
      </c>
      <c r="BI226" s="17">
        <f t="shared" si="276"/>
        <v>3.3939351767788552E-6</v>
      </c>
      <c r="BJ226" s="18">
        <f t="shared" si="277"/>
        <v>0.5924370565997541</v>
      </c>
      <c r="BK226" s="18">
        <f t="shared" si="278"/>
        <v>0.23823867294109694</v>
      </c>
      <c r="BL226" s="18">
        <f t="shared" si="279"/>
        <v>0.16291534338481958</v>
      </c>
      <c r="BM226" s="18">
        <f t="shared" si="280"/>
        <v>0.45528590051573242</v>
      </c>
      <c r="BN226" s="18">
        <f t="shared" si="281"/>
        <v>0.54272709982723077</v>
      </c>
    </row>
    <row r="227" spans="1:66" x14ac:dyDescent="0.25">
      <c r="A227" t="s">
        <v>27</v>
      </c>
      <c r="B227" t="s">
        <v>190</v>
      </c>
      <c r="C227" t="s">
        <v>31</v>
      </c>
      <c r="D227" s="15">
        <v>44229</v>
      </c>
      <c r="E227" s="14">
        <f>VLOOKUP(A227,home!$A$2:$E$405,3,FALSE)</f>
        <v>1.2916666670000001</v>
      </c>
      <c r="F227" s="14">
        <f>VLOOKUP(B227,home!$B$2:$E$405,3,FALSE)</f>
        <v>0.84</v>
      </c>
      <c r="G227" s="14">
        <f>VLOOKUP(C227,away!$B$2:$E$405,4,FALSE)</f>
        <v>0.84</v>
      </c>
      <c r="H227" s="14">
        <f>VLOOKUP(A227,away!$A$2:$E$405,3,FALSE)</f>
        <v>1.129166667</v>
      </c>
      <c r="I227" s="14">
        <f>VLOOKUP(C227,away!$B$2:$E$405,3,FALSE)</f>
        <v>0.97</v>
      </c>
      <c r="J227" s="14">
        <f>VLOOKUP(B227,home!$B$2:$E$405,4,FALSE)</f>
        <v>0.89</v>
      </c>
      <c r="K227" s="16">
        <f t="shared" si="282"/>
        <v>0.91140000023519996</v>
      </c>
      <c r="L227" s="16">
        <f t="shared" si="283"/>
        <v>0.97480958362109993</v>
      </c>
      <c r="M227" s="17">
        <f t="shared" si="228"/>
        <v>0.1516455204754833</v>
      </c>
      <c r="N227" s="17">
        <f t="shared" si="229"/>
        <v>0.13820972739702247</v>
      </c>
      <c r="O227" s="17">
        <f t="shared" si="230"/>
        <v>0.14782550667271083</v>
      </c>
      <c r="P227" s="17">
        <f t="shared" si="231"/>
        <v>0.1347281668162772</v>
      </c>
      <c r="Q227" s="17">
        <f t="shared" si="232"/>
        <v>6.298217279107661E-2</v>
      </c>
      <c r="R227" s="17">
        <f t="shared" si="233"/>
        <v>7.2050860304101683E-2</v>
      </c>
      <c r="S227" s="17">
        <f t="shared" si="234"/>
        <v>2.992452213022874E-2</v>
      </c>
      <c r="T227" s="17">
        <f t="shared" si="235"/>
        <v>6.1395625634021553E-2</v>
      </c>
      <c r="U227" s="17">
        <f t="shared" si="236"/>
        <v>6.5667154098104627E-2</v>
      </c>
      <c r="V227" s="17">
        <f t="shared" si="237"/>
        <v>2.9540206637584444E-3</v>
      </c>
      <c r="W227" s="17">
        <f t="shared" si="238"/>
        <v>1.9133984098866873E-2</v>
      </c>
      <c r="X227" s="17">
        <f t="shared" si="239"/>
        <v>1.8651991072429163E-2</v>
      </c>
      <c r="Y227" s="17">
        <f t="shared" si="240"/>
        <v>9.0910698255095724E-3</v>
      </c>
      <c r="Z227" s="17">
        <f t="shared" si="241"/>
        <v>2.3411956377527805E-2</v>
      </c>
      <c r="AA227" s="17">
        <f t="shared" si="242"/>
        <v>2.133765704798533E-2</v>
      </c>
      <c r="AB227" s="17">
        <f t="shared" si="243"/>
        <v>9.7235703192762243E-3</v>
      </c>
      <c r="AC227" s="17">
        <f t="shared" si="244"/>
        <v>1.6402965099038361E-4</v>
      </c>
      <c r="AD227" s="17">
        <f t="shared" si="245"/>
        <v>4.3596782780518954E-3</v>
      </c>
      <c r="AE227" s="17">
        <f t="shared" si="246"/>
        <v>4.2498561669497212E-3</v>
      </c>
      <c r="AF227" s="17">
        <f t="shared" si="247"/>
        <v>2.0714002602769109E-3</v>
      </c>
      <c r="AG227" s="17">
        <f t="shared" si="248"/>
        <v>6.7307360841105791E-4</v>
      </c>
      <c r="AH227" s="17">
        <f t="shared" si="249"/>
        <v>5.7055498620333074E-3</v>
      </c>
      <c r="AI227" s="17">
        <f t="shared" si="250"/>
        <v>5.2000381455991011E-3</v>
      </c>
      <c r="AJ227" s="17">
        <f t="shared" si="251"/>
        <v>2.3696573835610348E-3</v>
      </c>
      <c r="AK227" s="17">
        <f t="shared" si="252"/>
        <v>7.1990191331162338E-4</v>
      </c>
      <c r="AL227" s="17">
        <f t="shared" si="253"/>
        <v>5.829229669865782E-6</v>
      </c>
      <c r="AM227" s="17">
        <f t="shared" si="254"/>
        <v>7.9468215672837887E-4</v>
      </c>
      <c r="AN227" s="17">
        <f t="shared" si="255"/>
        <v>7.7466378231150863E-4</v>
      </c>
      <c r="AO227" s="17">
        <f t="shared" si="256"/>
        <v>3.7757483954071401E-4</v>
      </c>
      <c r="AP227" s="17">
        <f t="shared" si="257"/>
        <v>1.2268785737282905E-4</v>
      </c>
      <c r="AQ227" s="17">
        <f t="shared" si="258"/>
        <v>2.9899324790243087E-5</v>
      </c>
      <c r="AR227" s="17">
        <f t="shared" si="259"/>
        <v>1.1123649370676232E-3</v>
      </c>
      <c r="AS227" s="17">
        <f t="shared" si="260"/>
        <v>1.0138094039050599E-3</v>
      </c>
      <c r="AT227" s="17">
        <f t="shared" si="261"/>
        <v>4.6199294547875973E-4</v>
      </c>
      <c r="AU227" s="17">
        <f t="shared" si="262"/>
        <v>1.4035345687266743E-4</v>
      </c>
      <c r="AV227" s="17">
        <f t="shared" si="263"/>
        <v>3.1979535156690053E-5</v>
      </c>
      <c r="AW227" s="17">
        <f t="shared" si="264"/>
        <v>1.4385914688661474E-7</v>
      </c>
      <c r="AX227" s="17">
        <f t="shared" si="265"/>
        <v>1.2071221963819226E-4</v>
      </c>
      <c r="AY227" s="17">
        <f t="shared" si="266"/>
        <v>1.1767142856348494E-4</v>
      </c>
      <c r="AZ227" s="17">
        <f t="shared" si="267"/>
        <v>5.7353618141035372E-5</v>
      </c>
      <c r="BA227" s="17">
        <f t="shared" si="268"/>
        <v>1.8636285539742088E-5</v>
      </c>
      <c r="BB227" s="17">
        <f t="shared" si="269"/>
        <v>4.5417074368099765E-6</v>
      </c>
      <c r="BC227" s="17">
        <f t="shared" si="270"/>
        <v>8.8545998708111775E-7</v>
      </c>
      <c r="BD227" s="17">
        <f t="shared" si="271"/>
        <v>1.8072400018959999E-4</v>
      </c>
      <c r="BE227" s="17">
        <f t="shared" si="272"/>
        <v>1.6471185381530771E-4</v>
      </c>
      <c r="BF227" s="17">
        <f t="shared" si="273"/>
        <v>7.5059191803005838E-5</v>
      </c>
      <c r="BG227" s="17">
        <f t="shared" si="274"/>
        <v>2.2802982475637812E-5</v>
      </c>
      <c r="BH227" s="17">
        <f t="shared" si="275"/>
        <v>5.1956595584148904E-6</v>
      </c>
      <c r="BI227" s="17">
        <f t="shared" si="276"/>
        <v>9.4706482455227023E-7</v>
      </c>
      <c r="BJ227" s="18">
        <f t="shared" si="277"/>
        <v>0.32323788781266583</v>
      </c>
      <c r="BK227" s="18">
        <f t="shared" si="278"/>
        <v>0.31953976039497139</v>
      </c>
      <c r="BL227" s="18">
        <f t="shared" si="279"/>
        <v>0.33380983677783116</v>
      </c>
      <c r="BM227" s="18">
        <f t="shared" si="280"/>
        <v>0.29243995933690753</v>
      </c>
      <c r="BN227" s="18">
        <f t="shared" si="281"/>
        <v>0.70744195445667213</v>
      </c>
    </row>
    <row r="228" spans="1:66" x14ac:dyDescent="0.25">
      <c r="A228" t="s">
        <v>32</v>
      </c>
      <c r="B228" t="s">
        <v>312</v>
      </c>
      <c r="C228" t="s">
        <v>207</v>
      </c>
      <c r="D228" s="15">
        <v>44229</v>
      </c>
      <c r="E228" s="14">
        <f>VLOOKUP(A228,home!$A$2:$E$405,3,FALSE)</f>
        <v>1.25</v>
      </c>
      <c r="F228" s="14">
        <f>VLOOKUP(B228,home!$B$2:$E$405,3,FALSE)</f>
        <v>0.64</v>
      </c>
      <c r="G228" s="14">
        <f>VLOOKUP(C228,away!$B$2:$E$405,4,FALSE)</f>
        <v>0.72</v>
      </c>
      <c r="H228" s="14">
        <f>VLOOKUP(A228,away!$A$2:$E$405,3,FALSE)</f>
        <v>1.127777778</v>
      </c>
      <c r="I228" s="14">
        <f>VLOOKUP(C228,away!$B$2:$E$405,3,FALSE)</f>
        <v>0.96</v>
      </c>
      <c r="J228" s="14">
        <f>VLOOKUP(B228,home!$B$2:$E$405,4,FALSE)</f>
        <v>0.89</v>
      </c>
      <c r="K228" s="16">
        <f t="shared" si="282"/>
        <v>0.57599999999999996</v>
      </c>
      <c r="L228" s="16">
        <f t="shared" si="283"/>
        <v>0.96357333352320007</v>
      </c>
      <c r="M228" s="17">
        <f t="shared" si="228"/>
        <v>0.21447259017241871</v>
      </c>
      <c r="N228" s="17">
        <f t="shared" si="229"/>
        <v>0.12353621193931318</v>
      </c>
      <c r="O228" s="17">
        <f t="shared" si="230"/>
        <v>0.20666006866179262</v>
      </c>
      <c r="P228" s="17">
        <f t="shared" si="231"/>
        <v>0.11903619954919256</v>
      </c>
      <c r="Q228" s="17">
        <f t="shared" si="232"/>
        <v>3.5578429038522187E-2</v>
      </c>
      <c r="R228" s="17">
        <f t="shared" si="233"/>
        <v>9.9566065633288445E-2</v>
      </c>
      <c r="S228" s="17">
        <f t="shared" si="234"/>
        <v>1.651681549577495E-2</v>
      </c>
      <c r="T228" s="17">
        <f t="shared" si="235"/>
        <v>3.4282425470167452E-2</v>
      </c>
      <c r="U228" s="17">
        <f t="shared" si="236"/>
        <v>5.7350053804774148E-2</v>
      </c>
      <c r="V228" s="17">
        <f t="shared" si="237"/>
        <v>1.0185704298528971E-3</v>
      </c>
      <c r="W228" s="17">
        <f t="shared" si="238"/>
        <v>6.8310583753962602E-3</v>
      </c>
      <c r="X228" s="17">
        <f t="shared" si="239"/>
        <v>6.5822256902721499E-3</v>
      </c>
      <c r="Y228" s="17">
        <f t="shared" si="240"/>
        <v>3.1712285751887906E-3</v>
      </c>
      <c r="Z228" s="17">
        <f t="shared" si="241"/>
        <v>3.1979735256019166E-2</v>
      </c>
      <c r="AA228" s="17">
        <f t="shared" si="242"/>
        <v>1.8420327507467037E-2</v>
      </c>
      <c r="AB228" s="17">
        <f t="shared" si="243"/>
        <v>5.3050543221505059E-3</v>
      </c>
      <c r="AC228" s="17">
        <f t="shared" si="244"/>
        <v>3.5332822962774519E-5</v>
      </c>
      <c r="AD228" s="17">
        <f t="shared" si="245"/>
        <v>9.8367240605706134E-4</v>
      </c>
      <c r="AE228" s="17">
        <f t="shared" si="246"/>
        <v>9.4784049939918946E-4</v>
      </c>
      <c r="AF228" s="17">
        <f t="shared" si="247"/>
        <v>4.5665691482718574E-4</v>
      </c>
      <c r="AG228" s="17">
        <f t="shared" si="248"/>
        <v>1.4667414189881717E-4</v>
      </c>
      <c r="AH228" s="17">
        <f t="shared" si="249"/>
        <v>7.703705026457946E-3</v>
      </c>
      <c r="AI228" s="17">
        <f t="shared" si="250"/>
        <v>4.4373340952397772E-3</v>
      </c>
      <c r="AJ228" s="17">
        <f t="shared" si="251"/>
        <v>1.2779522194290556E-3</v>
      </c>
      <c r="AK228" s="17">
        <f t="shared" si="252"/>
        <v>2.4536682613037863E-4</v>
      </c>
      <c r="AL228" s="17">
        <f t="shared" si="253"/>
        <v>7.8441444875579327E-7</v>
      </c>
      <c r="AM228" s="17">
        <f t="shared" si="254"/>
        <v>1.1331906117777352E-4</v>
      </c>
      <c r="AN228" s="17">
        <f t="shared" si="255"/>
        <v>1.0919122553078668E-4</v>
      </c>
      <c r="AO228" s="17">
        <f t="shared" si="256"/>
        <v>5.2606876588091825E-5</v>
      </c>
      <c r="AP228" s="17">
        <f t="shared" si="257"/>
        <v>1.6896861146743746E-5</v>
      </c>
      <c r="AQ228" s="17">
        <f t="shared" si="258"/>
        <v>4.0703412053116269E-6</v>
      </c>
      <c r="AR228" s="17">
        <f t="shared" si="259"/>
        <v>1.4846169465647038E-3</v>
      </c>
      <c r="AS228" s="17">
        <f t="shared" si="260"/>
        <v>8.5513936122126935E-4</v>
      </c>
      <c r="AT228" s="17">
        <f t="shared" si="261"/>
        <v>2.4628013603172552E-4</v>
      </c>
      <c r="AU228" s="17">
        <f t="shared" si="262"/>
        <v>4.7285786118091303E-5</v>
      </c>
      <c r="AV228" s="17">
        <f t="shared" si="263"/>
        <v>6.8091532010051465E-6</v>
      </c>
      <c r="AW228" s="17">
        <f t="shared" si="264"/>
        <v>1.2093453524022114E-8</v>
      </c>
      <c r="AX228" s="17">
        <f t="shared" si="265"/>
        <v>1.0878629873066248E-5</v>
      </c>
      <c r="AY228" s="17">
        <f t="shared" si="266"/>
        <v>1.0482357650955512E-5</v>
      </c>
      <c r="AZ228" s="17">
        <f t="shared" si="267"/>
        <v>5.0502601524568108E-6</v>
      </c>
      <c r="BA228" s="17">
        <f t="shared" si="268"/>
        <v>1.6220986700873981E-6</v>
      </c>
      <c r="BB228" s="17">
        <f t="shared" si="269"/>
        <v>3.9075275570991585E-7</v>
      </c>
      <c r="BC228" s="17">
        <f t="shared" si="270"/>
        <v>7.5303787080556081E-8</v>
      </c>
      <c r="BD228" s="17">
        <f t="shared" si="271"/>
        <v>2.3842288336773098E-4</v>
      </c>
      <c r="BE228" s="17">
        <f t="shared" si="272"/>
        <v>1.3733158081981304E-4</v>
      </c>
      <c r="BF228" s="17">
        <f t="shared" si="273"/>
        <v>3.9551495276106146E-5</v>
      </c>
      <c r="BG228" s="17">
        <f t="shared" si="274"/>
        <v>7.5938870930123802E-6</v>
      </c>
      <c r="BH228" s="17">
        <f t="shared" si="275"/>
        <v>1.0935197413937826E-6</v>
      </c>
      <c r="BI228" s="17">
        <f t="shared" si="276"/>
        <v>1.2597347420856382E-7</v>
      </c>
      <c r="BJ228" s="18">
        <f t="shared" si="277"/>
        <v>0.21284100681958032</v>
      </c>
      <c r="BK228" s="18">
        <f t="shared" si="278"/>
        <v>0.35109077524230148</v>
      </c>
      <c r="BL228" s="18">
        <f t="shared" si="279"/>
        <v>0.40403017881963893</v>
      </c>
      <c r="BM228" s="18">
        <f t="shared" si="280"/>
        <v>0.20108166087881493</v>
      </c>
      <c r="BN228" s="18">
        <f t="shared" si="281"/>
        <v>0.79884956499452764</v>
      </c>
    </row>
    <row r="229" spans="1:66" x14ac:dyDescent="0.25">
      <c r="A229" t="s">
        <v>213</v>
      </c>
      <c r="B229" t="s">
        <v>221</v>
      </c>
      <c r="C229" t="s">
        <v>215</v>
      </c>
      <c r="D229" s="15">
        <v>44229</v>
      </c>
      <c r="E229" s="14">
        <f>VLOOKUP(A229,home!$A$2:$E$405,3,FALSE)</f>
        <v>1.2429378529999999</v>
      </c>
      <c r="F229" s="14">
        <f>VLOOKUP(B229,home!$B$2:$E$405,3,FALSE)</f>
        <v>1.1100000000000001</v>
      </c>
      <c r="G229" s="14">
        <f>VLOOKUP(C229,away!$B$2:$E$405,4,FALSE)</f>
        <v>0.97</v>
      </c>
      <c r="H229" s="14">
        <f>VLOOKUP(A229,away!$A$2:$E$405,3,FALSE)</f>
        <v>1.209039548</v>
      </c>
      <c r="I229" s="14">
        <f>VLOOKUP(C229,away!$B$2:$E$405,3,FALSE)</f>
        <v>1.07</v>
      </c>
      <c r="J229" s="14">
        <f>VLOOKUP(B229,home!$B$2:$E$405,4,FALSE)</f>
        <v>0.83</v>
      </c>
      <c r="K229" s="16">
        <f t="shared" si="282"/>
        <v>1.3382711863251</v>
      </c>
      <c r="L229" s="16">
        <f t="shared" si="283"/>
        <v>1.0737480225788001</v>
      </c>
      <c r="M229" s="17">
        <f t="shared" si="228"/>
        <v>8.9634121704231642E-2</v>
      </c>
      <c r="N229" s="17">
        <f t="shared" si="229"/>
        <v>0.11995476238833047</v>
      </c>
      <c r="O229" s="17">
        <f t="shared" si="230"/>
        <v>9.6244460935506232E-2</v>
      </c>
      <c r="P229" s="17">
        <f t="shared" si="231"/>
        <v>0.12880118891337966</v>
      </c>
      <c r="Q229" s="17">
        <f t="shared" si="232"/>
        <v>8.0266001083388272E-2</v>
      </c>
      <c r="R229" s="17">
        <f t="shared" si="233"/>
        <v>5.1671149806831192E-2</v>
      </c>
      <c r="S229" s="17">
        <f t="shared" si="234"/>
        <v>4.6270733594740279E-2</v>
      </c>
      <c r="T229" s="17">
        <f t="shared" si="235"/>
        <v>8.6185459943595971E-2</v>
      </c>
      <c r="U229" s="17">
        <f t="shared" si="236"/>
        <v>6.9150010950769933E-2</v>
      </c>
      <c r="V229" s="17">
        <f t="shared" si="237"/>
        <v>7.3877192023446021E-3</v>
      </c>
      <c r="W229" s="17">
        <f t="shared" si="238"/>
        <v>3.5805892163812594E-2</v>
      </c>
      <c r="X229" s="17">
        <f t="shared" si="239"/>
        <v>3.844650590756353E-2</v>
      </c>
      <c r="Y229" s="17">
        <f t="shared" si="240"/>
        <v>2.0640929846655248E-2</v>
      </c>
      <c r="Z229" s="17">
        <f t="shared" si="241"/>
        <v>1.8493931643152647E-2</v>
      </c>
      <c r="AA229" s="17">
        <f t="shared" si="242"/>
        <v>2.4749895839897198E-2</v>
      </c>
      <c r="AB229" s="17">
        <f t="shared" si="243"/>
        <v>1.6561036233540941E-2</v>
      </c>
      <c r="AC229" s="17">
        <f t="shared" si="244"/>
        <v>6.6349385042230162E-4</v>
      </c>
      <c r="AD229" s="17">
        <f t="shared" si="245"/>
        <v>1.197949844587352E-2</v>
      </c>
      <c r="AE229" s="17">
        <f t="shared" si="246"/>
        <v>1.2862962767742502E-2</v>
      </c>
      <c r="AF229" s="17">
        <f t="shared" si="247"/>
        <v>6.9057904181841203E-3</v>
      </c>
      <c r="AG229" s="17">
        <f t="shared" si="248"/>
        <v>2.4716929352896081E-3</v>
      </c>
      <c r="AH229" s="17">
        <f t="shared" si="249"/>
        <v>4.9644556328856627E-3</v>
      </c>
      <c r="AI229" s="17">
        <f t="shared" si="250"/>
        <v>6.6437879292802213E-3</v>
      </c>
      <c r="AJ229" s="17">
        <f t="shared" si="251"/>
        <v>4.4455949769051113E-3</v>
      </c>
      <c r="AK229" s="17">
        <f t="shared" si="252"/>
        <v>1.9831372212212365E-3</v>
      </c>
      <c r="AL229" s="17">
        <f t="shared" si="253"/>
        <v>3.8136725231982285E-5</v>
      </c>
      <c r="AM229" s="17">
        <f t="shared" si="254"/>
        <v>3.2063635193477695E-3</v>
      </c>
      <c r="AN229" s="17">
        <f t="shared" si="255"/>
        <v>3.4428264885684695E-3</v>
      </c>
      <c r="AO229" s="17">
        <f t="shared" si="256"/>
        <v>1.8483640670911542E-3</v>
      </c>
      <c r="AP229" s="17">
        <f t="shared" si="257"/>
        <v>6.6155908734827839E-4</v>
      </c>
      <c r="AQ229" s="17">
        <f t="shared" si="258"/>
        <v>1.7758694046481239E-4</v>
      </c>
      <c r="AR229" s="17">
        <f t="shared" si="259"/>
        <v>1.0661148837982333E-3</v>
      </c>
      <c r="AS229" s="17">
        <f t="shared" si="260"/>
        <v>1.4267508302995078E-3</v>
      </c>
      <c r="AT229" s="17">
        <f t="shared" si="261"/>
        <v>9.5468976312762207E-4</v>
      </c>
      <c r="AU229" s="17">
        <f t="shared" si="262"/>
        <v>4.2587793395774389E-4</v>
      </c>
      <c r="AV229" s="17">
        <f t="shared" si="263"/>
        <v>1.4248504197682813E-4</v>
      </c>
      <c r="AW229" s="17">
        <f t="shared" si="264"/>
        <v>1.5222549731893712E-6</v>
      </c>
      <c r="AX229" s="17">
        <f t="shared" si="265"/>
        <v>7.1516398513784445E-4</v>
      </c>
      <c r="AY229" s="17">
        <f t="shared" si="266"/>
        <v>7.6790591486133484E-4</v>
      </c>
      <c r="AZ229" s="17">
        <f t="shared" si="267"/>
        <v>4.1226872880446136E-4</v>
      </c>
      <c r="BA229" s="17">
        <f t="shared" si="268"/>
        <v>1.4755757744162198E-4</v>
      </c>
      <c r="BB229" s="17">
        <f t="shared" si="269"/>
        <v>3.9609914248614944E-5</v>
      </c>
      <c r="BC229" s="17">
        <f t="shared" si="270"/>
        <v>8.5062134197932274E-6</v>
      </c>
      <c r="BD229" s="17">
        <f t="shared" si="271"/>
        <v>1.9078979138669667E-4</v>
      </c>
      <c r="BE229" s="17">
        <f t="shared" si="272"/>
        <v>2.5532848045779289E-4</v>
      </c>
      <c r="BF229" s="17">
        <f t="shared" si="273"/>
        <v>1.7084937422241783E-4</v>
      </c>
      <c r="BG229" s="17">
        <f t="shared" si="274"/>
        <v>7.6214264907845361E-5</v>
      </c>
      <c r="BH229" s="17">
        <f t="shared" si="275"/>
        <v>2.5498838678279411E-5</v>
      </c>
      <c r="BI229" s="17">
        <f t="shared" si="276"/>
        <v>6.8248722175786666E-6</v>
      </c>
      <c r="BJ229" s="18">
        <f t="shared" si="277"/>
        <v>0.42694720833717004</v>
      </c>
      <c r="BK229" s="18">
        <f t="shared" si="278"/>
        <v>0.27356329990521178</v>
      </c>
      <c r="BL229" s="18">
        <f t="shared" si="279"/>
        <v>0.28115495360186832</v>
      </c>
      <c r="BM229" s="18">
        <f t="shared" si="280"/>
        <v>0.43282132499584713</v>
      </c>
      <c r="BN229" s="18">
        <f t="shared" si="281"/>
        <v>0.56657168483166753</v>
      </c>
    </row>
    <row r="230" spans="1:66" s="14" customFormat="1" x14ac:dyDescent="0.25">
      <c r="A230" s="14" t="s">
        <v>213</v>
      </c>
      <c r="B230" s="14" t="s">
        <v>223</v>
      </c>
      <c r="C230" s="14" t="s">
        <v>218</v>
      </c>
      <c r="D230" s="19">
        <v>44229</v>
      </c>
      <c r="E230" s="14">
        <f>VLOOKUP(A230,home!$A$2:$E$405,3,FALSE)</f>
        <v>1.2429378529999999</v>
      </c>
      <c r="F230" s="14">
        <f>VLOOKUP(B230,home!$B$2:$E$405,3,FALSE)</f>
        <v>0.7</v>
      </c>
      <c r="G230" s="14">
        <f>VLOOKUP(C230,away!$B$2:$E$405,4,FALSE)</f>
        <v>0.52</v>
      </c>
      <c r="H230" s="14">
        <f>VLOOKUP(A230,away!$A$2:$E$405,3,FALSE)</f>
        <v>1.209039548</v>
      </c>
      <c r="I230" s="14">
        <f>VLOOKUP(C230,away!$B$2:$E$405,3,FALSE)</f>
        <v>1.26</v>
      </c>
      <c r="J230" s="14">
        <f>VLOOKUP(B230,home!$B$2:$E$405,4,FALSE)</f>
        <v>1.1599999999999999</v>
      </c>
      <c r="K230" s="16">
        <f t="shared" si="282"/>
        <v>0.45242937849199993</v>
      </c>
      <c r="L230" s="16">
        <f t="shared" si="283"/>
        <v>1.7671322033567998</v>
      </c>
      <c r="M230" s="17">
        <f t="shared" si="228"/>
        <v>0.10865673546908231</v>
      </c>
      <c r="N230" s="17">
        <f t="shared" si="229"/>
        <v>4.9159499297246542E-2</v>
      </c>
      <c r="O230" s="17">
        <f t="shared" si="230"/>
        <v>0.19201081635903633</v>
      </c>
      <c r="P230" s="17">
        <f t="shared" si="231"/>
        <v>8.6871334309060327E-2</v>
      </c>
      <c r="Q230" s="17">
        <f t="shared" si="232"/>
        <v>1.112060085701558E-2</v>
      </c>
      <c r="R230" s="17">
        <f t="shared" si="233"/>
        <v>0.16965424849044092</v>
      </c>
      <c r="S230" s="17">
        <f t="shared" si="234"/>
        <v>1.7363462771214672E-2</v>
      </c>
      <c r="T230" s="17">
        <f t="shared" si="235"/>
        <v>1.9651571895109455E-2</v>
      </c>
      <c r="U230" s="17">
        <f t="shared" si="236"/>
        <v>7.6756566203057486E-2</v>
      </c>
      <c r="V230" s="17">
        <f t="shared" si="237"/>
        <v>1.542459146584937E-3</v>
      </c>
      <c r="W230" s="17">
        <f t="shared" si="238"/>
        <v>1.6770955113990539E-3</v>
      </c>
      <c r="X230" s="17">
        <f t="shared" si="239"/>
        <v>2.9636494862984087E-3</v>
      </c>
      <c r="Y230" s="17">
        <f t="shared" si="240"/>
        <v>2.6185802233498782E-3</v>
      </c>
      <c r="Z230" s="17">
        <f t="shared" si="241"/>
        <v>9.9933828647918277E-2</v>
      </c>
      <c r="AA230" s="17">
        <f t="shared" si="242"/>
        <v>4.5212999985503682E-2</v>
      </c>
      <c r="AB230" s="17">
        <f t="shared" si="243"/>
        <v>1.0227844741600114E-2</v>
      </c>
      <c r="AC230" s="17">
        <f t="shared" si="244"/>
        <v>7.7074998849919227E-5</v>
      </c>
      <c r="AD230" s="17">
        <f t="shared" si="245"/>
        <v>1.8969181997349909E-4</v>
      </c>
      <c r="AE230" s="17">
        <f t="shared" si="246"/>
        <v>3.3521052378853084E-4</v>
      </c>
      <c r="AF230" s="17">
        <f t="shared" si="247"/>
        <v>2.9618065574540681E-4</v>
      </c>
      <c r="AG230" s="17">
        <f t="shared" si="248"/>
        <v>1.7446345825968083E-4</v>
      </c>
      <c r="AH230" s="17">
        <f t="shared" si="249"/>
        <v>4.414907170211918E-2</v>
      </c>
      <c r="AI230" s="17">
        <f t="shared" si="250"/>
        <v>1.9974337071188522E-2</v>
      </c>
      <c r="AJ230" s="17">
        <f t="shared" si="251"/>
        <v>4.5184884534537678E-3</v>
      </c>
      <c r="AK230" s="17">
        <f t="shared" si="252"/>
        <v>6.8143230757312218E-4</v>
      </c>
      <c r="AL230" s="17">
        <f t="shared" si="253"/>
        <v>2.4648662461857167E-6</v>
      </c>
      <c r="AM230" s="17">
        <f t="shared" si="254"/>
        <v>1.7164430443125313E-5</v>
      </c>
      <c r="AN230" s="17">
        <f t="shared" si="255"/>
        <v>3.0331817788324561E-5</v>
      </c>
      <c r="AO230" s="17">
        <f t="shared" si="256"/>
        <v>2.6800166000049489E-5</v>
      </c>
      <c r="AP230" s="17">
        <f t="shared" si="257"/>
        <v>1.5786478797998479E-5</v>
      </c>
      <c r="AQ230" s="17">
        <f t="shared" si="258"/>
        <v>6.9741987653881153E-6</v>
      </c>
      <c r="AR230" s="17">
        <f t="shared" si="259"/>
        <v>1.5603449270624657E-2</v>
      </c>
      <c r="AS230" s="17">
        <f t="shared" si="260"/>
        <v>7.059458855840162E-3</v>
      </c>
      <c r="AT230" s="17">
        <f t="shared" si="261"/>
        <v>1.5969532913188047E-3</v>
      </c>
      <c r="AU230" s="17">
        <f t="shared" si="262"/>
        <v>2.4083619502404023E-4</v>
      </c>
      <c r="AV230" s="17">
        <f t="shared" si="263"/>
        <v>2.7240342508276139E-5</v>
      </c>
      <c r="AW230" s="17">
        <f t="shared" si="264"/>
        <v>5.4740744064607747E-8</v>
      </c>
      <c r="AX230" s="17">
        <f t="shared" si="265"/>
        <v>1.2942820995920576E-6</v>
      </c>
      <c r="AY230" s="17">
        <f t="shared" si="266"/>
        <v>2.2871675784173774E-6</v>
      </c>
      <c r="AZ230" s="17">
        <f t="shared" si="267"/>
        <v>2.0208637411474689E-6</v>
      </c>
      <c r="BA230" s="17">
        <f t="shared" si="268"/>
        <v>1.1903777985259306E-6</v>
      </c>
      <c r="BB230" s="17">
        <f t="shared" si="269"/>
        <v>5.2588873548403615E-7</v>
      </c>
      <c r="BC230" s="17">
        <f t="shared" si="270"/>
        <v>1.8586298397128539E-7</v>
      </c>
      <c r="BD230" s="17">
        <f t="shared" si="271"/>
        <v>4.5955596149274917E-3</v>
      </c>
      <c r="BE230" s="17">
        <f t="shared" si="272"/>
        <v>2.0791661804045792E-3</v>
      </c>
      <c r="BF230" s="17">
        <f t="shared" si="273"/>
        <v>4.7033793139101453E-4</v>
      </c>
      <c r="BG230" s="17">
        <f t="shared" si="274"/>
        <v>7.0931565993483217E-5</v>
      </c>
      <c r="BH230" s="17">
        <f t="shared" si="275"/>
        <v>8.0228810794739695E-6</v>
      </c>
      <c r="BI230" s="17">
        <f t="shared" si="276"/>
        <v>7.2595742010032696E-7</v>
      </c>
      <c r="BJ230" s="18">
        <f t="shared" si="277"/>
        <v>8.8291105262918057E-2</v>
      </c>
      <c r="BK230" s="18">
        <f t="shared" si="278"/>
        <v>0.21451581872861678</v>
      </c>
      <c r="BL230" s="18">
        <f t="shared" si="279"/>
        <v>0.59493848740050526</v>
      </c>
      <c r="BM230" s="18">
        <f t="shared" si="280"/>
        <v>0.3802037728312419</v>
      </c>
      <c r="BN230" s="18">
        <f t="shared" si="281"/>
        <v>0.6174732347818821</v>
      </c>
    </row>
    <row r="231" spans="1:66" x14ac:dyDescent="0.25">
      <c r="A231" t="s">
        <v>213</v>
      </c>
      <c r="B231" t="s">
        <v>219</v>
      </c>
      <c r="C231" t="s">
        <v>214</v>
      </c>
      <c r="D231" s="15">
        <v>44229</v>
      </c>
      <c r="E231" s="14">
        <f>VLOOKUP(A231,home!$A$2:$E$405,3,FALSE)</f>
        <v>1.2429378529999999</v>
      </c>
      <c r="F231" s="14">
        <f>VLOOKUP(B231,home!$B$2:$E$405,3,FALSE)</f>
        <v>0.98</v>
      </c>
      <c r="G231" s="14">
        <f>VLOOKUP(C231,away!$B$2:$E$405,4,FALSE)</f>
        <v>0.7</v>
      </c>
      <c r="H231" s="14">
        <f>VLOOKUP(A231,away!$A$2:$E$405,3,FALSE)</f>
        <v>1.209039548</v>
      </c>
      <c r="I231" s="14">
        <f>VLOOKUP(C231,away!$B$2:$E$405,3,FALSE)</f>
        <v>1.88</v>
      </c>
      <c r="J231" s="14">
        <f>VLOOKUP(B231,home!$B$2:$E$405,4,FALSE)</f>
        <v>1.18</v>
      </c>
      <c r="K231" s="16">
        <f t="shared" si="282"/>
        <v>0.85265536715799983</v>
      </c>
      <c r="L231" s="16">
        <f t="shared" si="283"/>
        <v>2.6821333332831996</v>
      </c>
      <c r="M231" s="17">
        <f t="shared" si="228"/>
        <v>2.9164918872862926E-2</v>
      </c>
      <c r="N231" s="17">
        <f t="shared" si="229"/>
        <v>2.4867624609674219E-2</v>
      </c>
      <c r="O231" s="17">
        <f t="shared" si="230"/>
        <v>7.8224201071405944E-2</v>
      </c>
      <c r="P231" s="17">
        <f t="shared" si="231"/>
        <v>6.6698284885180842E-2</v>
      </c>
      <c r="Q231" s="17">
        <f t="shared" si="232"/>
        <v>1.0601756795954539E-2</v>
      </c>
      <c r="R231" s="17">
        <f t="shared" si="233"/>
        <v>0.10490386858153264</v>
      </c>
      <c r="S231" s="17">
        <f t="shared" si="234"/>
        <v>3.8133666906614364E-2</v>
      </c>
      <c r="T231" s="17">
        <f t="shared" si="235"/>
        <v>2.8435325293791364E-2</v>
      </c>
      <c r="U231" s="17">
        <f t="shared" si="236"/>
        <v>8.9446846581681283E-2</v>
      </c>
      <c r="V231" s="17">
        <f t="shared" si="237"/>
        <v>9.6899146773693125E-3</v>
      </c>
      <c r="W231" s="17">
        <f t="shared" si="238"/>
        <v>3.0132149444581464E-3</v>
      </c>
      <c r="X231" s="17">
        <f t="shared" si="239"/>
        <v>8.0818442428782795E-3</v>
      </c>
      <c r="Y231" s="17">
        <f t="shared" si="240"/>
        <v>1.0838291919113381E-2</v>
      </c>
      <c r="Z231" s="17">
        <f t="shared" si="241"/>
        <v>9.3788720904296283E-2</v>
      </c>
      <c r="AA231" s="17">
        <f t="shared" si="242"/>
        <v>7.996945625793192E-2</v>
      </c>
      <c r="AB231" s="17">
        <f t="shared" si="243"/>
        <v>3.4093193043516268E-2</v>
      </c>
      <c r="AC231" s="17">
        <f t="shared" si="244"/>
        <v>1.3850130452995118E-3</v>
      </c>
      <c r="AD231" s="17">
        <f t="shared" si="245"/>
        <v>6.4230847369823305E-4</v>
      </c>
      <c r="AE231" s="17">
        <f t="shared" si="246"/>
        <v>1.7227569675562864E-3</v>
      </c>
      <c r="AF231" s="17">
        <f t="shared" si="247"/>
        <v>2.3103319439143001E-3</v>
      </c>
      <c r="AG231" s="17">
        <f t="shared" si="248"/>
        <v>2.065539439240505E-3</v>
      </c>
      <c r="AH231" s="17">
        <f t="shared" si="249"/>
        <v>6.2888463655851976E-2</v>
      </c>
      <c r="AI231" s="17">
        <f t="shared" si="250"/>
        <v>5.3622186068482999E-2</v>
      </c>
      <c r="AJ231" s="17">
        <f t="shared" si="251"/>
        <v>2.2860622375018472E-2</v>
      </c>
      <c r="AK231" s="17">
        <f t="shared" si="252"/>
        <v>6.4974107882105883E-3</v>
      </c>
      <c r="AL231" s="17">
        <f t="shared" si="253"/>
        <v>1.2669741351625512E-4</v>
      </c>
      <c r="AM231" s="17">
        <f t="shared" si="254"/>
        <v>1.0953355349397232E-4</v>
      </c>
      <c r="AN231" s="17">
        <f t="shared" si="255"/>
        <v>2.9378359493914167E-4</v>
      </c>
      <c r="AO231" s="17">
        <f t="shared" si="256"/>
        <v>3.9398338637902072E-4</v>
      </c>
      <c r="AP231" s="17">
        <f t="shared" si="257"/>
        <v>3.5223865778898853E-4</v>
      </c>
      <c r="AQ231" s="17">
        <f t="shared" si="258"/>
        <v>2.3618776133169504E-4</v>
      </c>
      <c r="AR231" s="17">
        <f t="shared" si="259"/>
        <v>3.3735048930065903E-2</v>
      </c>
      <c r="AS231" s="17">
        <f t="shared" si="260"/>
        <v>2.8764370531558434E-2</v>
      </c>
      <c r="AT231" s="17">
        <f t="shared" si="261"/>
        <v>1.2263047458327351E-2</v>
      </c>
      <c r="AU231" s="17">
        <f t="shared" si="262"/>
        <v>3.4853844110186954E-3</v>
      </c>
      <c r="AV231" s="17">
        <f t="shared" si="263"/>
        <v>7.4295793116597845E-4</v>
      </c>
      <c r="AW231" s="17">
        <f t="shared" si="264"/>
        <v>8.0485777162630067E-6</v>
      </c>
      <c r="AX231" s="17">
        <f t="shared" si="265"/>
        <v>1.556572871175389E-5</v>
      </c>
      <c r="AY231" s="17">
        <f t="shared" si="266"/>
        <v>4.1749359834638475E-5</v>
      </c>
      <c r="AZ231" s="17">
        <f t="shared" si="267"/>
        <v>5.5988674827859317E-5</v>
      </c>
      <c r="BA231" s="17">
        <f t="shared" si="268"/>
        <v>5.0056363680718492E-5</v>
      </c>
      <c r="BB231" s="17">
        <f t="shared" si="269"/>
        <v>3.3564460392750398E-5</v>
      </c>
      <c r="BC231" s="17">
        <f t="shared" si="270"/>
        <v>1.80048716066119E-5</v>
      </c>
      <c r="BD231" s="17">
        <f t="shared" si="271"/>
        <v>1.5080316539211592E-2</v>
      </c>
      <c r="BE231" s="17">
        <f t="shared" si="272"/>
        <v>1.2858312835600317E-2</v>
      </c>
      <c r="BF231" s="17">
        <f t="shared" si="273"/>
        <v>5.4818547259356046E-3</v>
      </c>
      <c r="BG231" s="17">
        <f t="shared" si="274"/>
        <v>1.5580442846831466E-3</v>
      </c>
      <c r="BH231" s="17">
        <f t="shared" si="275"/>
        <v>3.3211870540123282E-4</v>
      </c>
      <c r="BI231" s="17">
        <f t="shared" si="276"/>
        <v>5.6636559338785573E-5</v>
      </c>
      <c r="BJ231" s="18">
        <f t="shared" si="277"/>
        <v>9.4179651043266421E-2</v>
      </c>
      <c r="BK231" s="18">
        <f t="shared" si="278"/>
        <v>0.14524024516067788</v>
      </c>
      <c r="BL231" s="18">
        <f t="shared" si="279"/>
        <v>0.64686434133593906</v>
      </c>
      <c r="BM231" s="18">
        <f t="shared" si="280"/>
        <v>0.66557860284545012</v>
      </c>
      <c r="BN231" s="18">
        <f t="shared" si="281"/>
        <v>0.31446065481661112</v>
      </c>
    </row>
    <row r="232" spans="1:66" x14ac:dyDescent="0.25">
      <c r="A232" t="s">
        <v>40</v>
      </c>
      <c r="B232" t="s">
        <v>317</v>
      </c>
      <c r="C232" t="s">
        <v>332</v>
      </c>
      <c r="D232" s="15">
        <v>44229</v>
      </c>
      <c r="E232" s="14">
        <f>VLOOKUP(A232,home!$A$2:$E$405,3,FALSE)</f>
        <v>1.4692307689999999</v>
      </c>
      <c r="F232" s="14">
        <f>VLOOKUP(B232,home!$B$2:$E$405,3,FALSE)</f>
        <v>1.02</v>
      </c>
      <c r="G232" s="14">
        <f>VLOOKUP(C232,away!$B$2:$E$405,4,FALSE)</f>
        <v>0.62</v>
      </c>
      <c r="H232" s="14">
        <f>VLOOKUP(A232,away!$A$2:$E$405,3,FALSE)</f>
        <v>1.180769231</v>
      </c>
      <c r="I232" s="14">
        <f>VLOOKUP(C232,away!$B$2:$E$405,3,FALSE)</f>
        <v>1.47</v>
      </c>
      <c r="J232" s="14">
        <f>VLOOKUP(B232,home!$B$2:$E$405,4,FALSE)</f>
        <v>0.85</v>
      </c>
      <c r="K232" s="16">
        <f t="shared" si="282"/>
        <v>0.92914153831559987</v>
      </c>
      <c r="L232" s="16">
        <f t="shared" si="283"/>
        <v>1.4753711541344998</v>
      </c>
      <c r="M232" s="17">
        <f t="shared" si="228"/>
        <v>9.0309493386644166E-2</v>
      </c>
      <c r="N232" s="17">
        <f t="shared" si="229"/>
        <v>8.3910301609769061E-2</v>
      </c>
      <c r="O232" s="17">
        <f t="shared" si="230"/>
        <v>0.13324002148715519</v>
      </c>
      <c r="P232" s="17">
        <f t="shared" si="231"/>
        <v>0.12379883852977895</v>
      </c>
      <c r="Q232" s="17">
        <f t="shared" si="232"/>
        <v>3.898227335911339E-2</v>
      </c>
      <c r="R232" s="17">
        <f t="shared" si="233"/>
        <v>9.8289242139204855E-2</v>
      </c>
      <c r="S232" s="17">
        <f t="shared" si="234"/>
        <v>4.242674786056562E-2</v>
      </c>
      <c r="T232" s="17">
        <f t="shared" si="235"/>
        <v>5.7513321636621678E-2</v>
      </c>
      <c r="U232" s="17">
        <f t="shared" si="236"/>
        <v>9.1324617641095285E-2</v>
      </c>
      <c r="V232" s="17">
        <f t="shared" si="237"/>
        <v>6.4622000421578193E-3</v>
      </c>
      <c r="W232" s="17">
        <f t="shared" si="238"/>
        <v>1.2073349811975279E-2</v>
      </c>
      <c r="X232" s="17">
        <f t="shared" si="239"/>
        <v>1.7812672046363515E-2</v>
      </c>
      <c r="Y232" s="17">
        <f t="shared" si="240"/>
        <v>1.3140151257631343E-2</v>
      </c>
      <c r="Z232" s="17">
        <f t="shared" si="241"/>
        <v>4.8337704204641341E-2</v>
      </c>
      <c r="AA232" s="17">
        <f t="shared" si="242"/>
        <v>4.4912568843344901E-2</v>
      </c>
      <c r="AB232" s="17">
        <f t="shared" si="243"/>
        <v>2.0865066652405378E-2</v>
      </c>
      <c r="AC232" s="17">
        <f t="shared" si="244"/>
        <v>5.5366054938232846E-4</v>
      </c>
      <c r="AD232" s="17">
        <f t="shared" si="245"/>
        <v>2.8044627042302672E-3</v>
      </c>
      <c r="AE232" s="17">
        <f t="shared" si="246"/>
        <v>4.1376233766673692E-3</v>
      </c>
      <c r="AF232" s="17">
        <f t="shared" si="247"/>
        <v>3.0522650883038119E-3</v>
      </c>
      <c r="AG232" s="17">
        <f t="shared" si="248"/>
        <v>1.5010746220184123E-3</v>
      </c>
      <c r="AH232" s="17">
        <f t="shared" si="249"/>
        <v>1.7829013610153446E-2</v>
      </c>
      <c r="AI232" s="17">
        <f t="shared" si="250"/>
        <v>1.6565677132387741E-2</v>
      </c>
      <c r="AJ232" s="17">
        <f t="shared" si="251"/>
        <v>7.6959293670131497E-3</v>
      </c>
      <c r="AK232" s="17">
        <f t="shared" si="252"/>
        <v>2.3835358836115992E-3</v>
      </c>
      <c r="AL232" s="17">
        <f t="shared" si="253"/>
        <v>3.0358949157134053E-5</v>
      </c>
      <c r="AM232" s="17">
        <f t="shared" si="254"/>
        <v>5.2114855823144775E-4</v>
      </c>
      <c r="AN232" s="17">
        <f t="shared" si="255"/>
        <v>7.6888754983346164E-4</v>
      </c>
      <c r="AO232" s="17">
        <f t="shared" si="256"/>
        <v>5.6719725589872113E-4</v>
      </c>
      <c r="AP232" s="17">
        <f t="shared" si="257"/>
        <v>2.7894215668573921E-4</v>
      </c>
      <c r="AQ232" s="17">
        <f t="shared" si="258"/>
        <v>1.0288580291155142E-4</v>
      </c>
      <c r="AR232" s="17">
        <f t="shared" si="259"/>
        <v>5.260882477418358E-3</v>
      </c>
      <c r="AS232" s="17">
        <f t="shared" si="260"/>
        <v>4.8881044379660774E-3</v>
      </c>
      <c r="AT232" s="17">
        <f t="shared" si="261"/>
        <v>2.2708704384695557E-3</v>
      </c>
      <c r="AU232" s="17">
        <f t="shared" si="262"/>
        <v>7.0332001750500798E-4</v>
      </c>
      <c r="AV232" s="17">
        <f t="shared" si="263"/>
        <v>1.633709607481894E-4</v>
      </c>
      <c r="AW232" s="17">
        <f t="shared" si="264"/>
        <v>1.1560254580898912E-6</v>
      </c>
      <c r="AX232" s="17">
        <f t="shared" si="265"/>
        <v>8.0703462181020685E-5</v>
      </c>
      <c r="AY232" s="17">
        <f t="shared" si="266"/>
        <v>1.1906756014066244E-4</v>
      </c>
      <c r="AZ232" s="17">
        <f t="shared" si="267"/>
        <v>8.7834421812354075E-5</v>
      </c>
      <c r="BA232" s="17">
        <f t="shared" si="268"/>
        <v>4.3196124094009778E-5</v>
      </c>
      <c r="BB232" s="17">
        <f t="shared" si="269"/>
        <v>1.5932578864679077E-5</v>
      </c>
      <c r="BC232" s="17">
        <f t="shared" si="270"/>
        <v>4.7012934535841004E-6</v>
      </c>
      <c r="BD232" s="17">
        <f t="shared" si="271"/>
        <v>1.2936257087457824E-3</v>
      </c>
      <c r="BE232" s="17">
        <f t="shared" si="272"/>
        <v>1.2019613810286644E-3</v>
      </c>
      <c r="BF232" s="17">
        <f t="shared" si="273"/>
        <v>5.5839612328245798E-4</v>
      </c>
      <c r="BG232" s="17">
        <f t="shared" si="274"/>
        <v>1.7294301099204346E-4</v>
      </c>
      <c r="BH232" s="17">
        <f t="shared" si="275"/>
        <v>4.0172133818519736E-5</v>
      </c>
      <c r="BI232" s="17">
        <f t="shared" si="276"/>
        <v>7.4651196427119157E-6</v>
      </c>
      <c r="BJ232" s="18">
        <f t="shared" si="277"/>
        <v>0.23751799227680134</v>
      </c>
      <c r="BK232" s="18">
        <f t="shared" si="278"/>
        <v>0.26370036687782672</v>
      </c>
      <c r="BL232" s="18">
        <f t="shared" si="279"/>
        <v>0.44966678456598896</v>
      </c>
      <c r="BM232" s="18">
        <f t="shared" si="280"/>
        <v>0.43057476587891014</v>
      </c>
      <c r="BN232" s="18">
        <f t="shared" si="281"/>
        <v>0.56853017051166566</v>
      </c>
    </row>
    <row r="233" spans="1:66" x14ac:dyDescent="0.25">
      <c r="A233" t="s">
        <v>40</v>
      </c>
      <c r="B233" t="s">
        <v>321</v>
      </c>
      <c r="C233" t="s">
        <v>234</v>
      </c>
      <c r="D233" s="15">
        <v>44229</v>
      </c>
      <c r="E233" s="14">
        <f>VLOOKUP(A233,home!$A$2:$E$405,3,FALSE)</f>
        <v>1.4692307689999999</v>
      </c>
      <c r="F233" s="14">
        <f>VLOOKUP(B233,home!$B$2:$E$405,3,FALSE)</f>
        <v>1.64</v>
      </c>
      <c r="G233" s="14">
        <f>VLOOKUP(C233,away!$B$2:$E$405,4,FALSE)</f>
        <v>1.36</v>
      </c>
      <c r="H233" s="14">
        <f>VLOOKUP(A233,away!$A$2:$E$405,3,FALSE)</f>
        <v>1.180769231</v>
      </c>
      <c r="I233" s="14">
        <f>VLOOKUP(C233,away!$B$2:$E$405,3,FALSE)</f>
        <v>0.62</v>
      </c>
      <c r="J233" s="14">
        <f>VLOOKUP(B233,home!$B$2:$E$405,4,FALSE)</f>
        <v>0.49</v>
      </c>
      <c r="K233" s="16">
        <f t="shared" si="282"/>
        <v>3.2769723071776</v>
      </c>
      <c r="L233" s="16">
        <f t="shared" si="283"/>
        <v>0.35871769237779999</v>
      </c>
      <c r="M233" s="17">
        <f t="shared" si="228"/>
        <v>2.6365735763670302E-2</v>
      </c>
      <c r="N233" s="17">
        <f t="shared" si="229"/>
        <v>8.6399785955909622E-2</v>
      </c>
      <c r="O233" s="17">
        <f t="shared" si="230"/>
        <v>9.4578558909866432E-3</v>
      </c>
      <c r="P233" s="17">
        <f t="shared" si="231"/>
        <v>3.099313184003975E-2</v>
      </c>
      <c r="Q233" s="17">
        <f t="shared" si="232"/>
        <v>0.141564852961794</v>
      </c>
      <c r="R233" s="17">
        <f t="shared" si="233"/>
        <v>1.6963501200282548E-3</v>
      </c>
      <c r="S233" s="17">
        <f t="shared" si="234"/>
        <v>9.1081681719809432E-3</v>
      </c>
      <c r="T233" s="17">
        <f t="shared" si="235"/>
        <v>5.078181737625731E-2</v>
      </c>
      <c r="U233" s="17">
        <f t="shared" si="236"/>
        <v>5.5588923666099882E-3</v>
      </c>
      <c r="V233" s="17">
        <f t="shared" si="237"/>
        <v>1.1896360046226336E-3</v>
      </c>
      <c r="W233" s="17">
        <f t="shared" si="238"/>
        <v>0.15463470094182261</v>
      </c>
      <c r="X233" s="17">
        <f t="shared" si="239"/>
        <v>5.5470203083381818E-2</v>
      </c>
      <c r="Y233" s="17">
        <f t="shared" si="240"/>
        <v>9.9490716228993244E-3</v>
      </c>
      <c r="Z233" s="17">
        <f t="shared" si="241"/>
        <v>2.0283693350711329E-4</v>
      </c>
      <c r="AA233" s="17">
        <f t="shared" si="242"/>
        <v>6.6469101397563437E-4</v>
      </c>
      <c r="AB233" s="17">
        <f t="shared" si="243"/>
        <v>1.0890870228139767E-3</v>
      </c>
      <c r="AC233" s="17">
        <f t="shared" si="244"/>
        <v>8.7401660870137327E-5</v>
      </c>
      <c r="AD233" s="17">
        <f t="shared" si="245"/>
        <v>0.12668340817876064</v>
      </c>
      <c r="AE233" s="17">
        <f t="shared" si="246"/>
        <v>4.5443579844439932E-2</v>
      </c>
      <c r="AF233" s="17">
        <f t="shared" si="247"/>
        <v>8.150708047591897E-3</v>
      </c>
      <c r="AG233" s="17">
        <f t="shared" si="248"/>
        <v>9.7460106069244344E-4</v>
      </c>
      <c r="AH233" s="17">
        <f t="shared" si="249"/>
        <v>1.8190299179165224E-5</v>
      </c>
      <c r="AI233" s="17">
        <f t="shared" si="250"/>
        <v>5.960910666939986E-5</v>
      </c>
      <c r="AJ233" s="17">
        <f t="shared" si="251"/>
        <v>9.7668695905609492E-5</v>
      </c>
      <c r="AK233" s="17">
        <f t="shared" si="252"/>
        <v>1.0668587058694418E-4</v>
      </c>
      <c r="AL233" s="17">
        <f t="shared" si="253"/>
        <v>4.1096538669240129E-6</v>
      </c>
      <c r="AM233" s="17">
        <f t="shared" si="254"/>
        <v>8.3027604076134992E-2</v>
      </c>
      <c r="AN233" s="17">
        <f t="shared" si="255"/>
        <v>2.9783470537848765E-2</v>
      </c>
      <c r="AO233" s="17">
        <f t="shared" si="256"/>
        <v>5.3419289111696511E-3</v>
      </c>
      <c r="AP233" s="17">
        <f t="shared" si="257"/>
        <v>6.387481372870105E-4</v>
      </c>
      <c r="AQ233" s="17">
        <f t="shared" si="258"/>
        <v>5.7282564454553618E-5</v>
      </c>
      <c r="AR233" s="17">
        <f t="shared" si="259"/>
        <v>1.3050364290423878E-6</v>
      </c>
      <c r="AS233" s="17">
        <f t="shared" si="260"/>
        <v>4.2765682378298489E-6</v>
      </c>
      <c r="AT233" s="17">
        <f t="shared" si="261"/>
        <v>7.0070978425618639E-6</v>
      </c>
      <c r="AU233" s="17">
        <f t="shared" si="262"/>
        <v>7.6540218612530438E-6</v>
      </c>
      <c r="AV233" s="17">
        <f t="shared" si="263"/>
        <v>6.2705044194645446E-6</v>
      </c>
      <c r="AW233" s="17">
        <f t="shared" si="264"/>
        <v>1.3419252132578166E-7</v>
      </c>
      <c r="AX233" s="17">
        <f t="shared" si="265"/>
        <v>4.5346526548133356E-2</v>
      </c>
      <c r="AY233" s="17">
        <f t="shared" si="266"/>
        <v>1.6266601360695042E-2</v>
      </c>
      <c r="AZ233" s="17">
        <f t="shared" si="267"/>
        <v>2.917558851469053E-3</v>
      </c>
      <c r="BA233" s="17">
        <f t="shared" si="268"/>
        <v>3.4885999285846789E-4</v>
      </c>
      <c r="BB233" s="17">
        <f t="shared" si="269"/>
        <v>3.1285562900281328E-5</v>
      </c>
      <c r="BC233" s="17">
        <f t="shared" si="270"/>
        <v>2.2445369856658861E-6</v>
      </c>
      <c r="BD233" s="17">
        <f t="shared" si="271"/>
        <v>7.8023276049174993E-8</v>
      </c>
      <c r="BE233" s="17">
        <f t="shared" si="272"/>
        <v>2.5568011492841975E-7</v>
      </c>
      <c r="BF233" s="17">
        <f t="shared" si="273"/>
        <v>4.1892832805820887E-7</v>
      </c>
      <c r="BG233" s="17">
        <f t="shared" si="274"/>
        <v>4.5760550991298774E-7</v>
      </c>
      <c r="BH233" s="17">
        <f t="shared" si="275"/>
        <v>3.7489014589918639E-7</v>
      </c>
      <c r="BI233" s="17">
        <f t="shared" si="276"/>
        <v>2.4570092526908077E-7</v>
      </c>
      <c r="BJ233" s="18">
        <f t="shared" si="277"/>
        <v>0.86381484015348653</v>
      </c>
      <c r="BK233" s="18">
        <f t="shared" si="278"/>
        <v>8.4014784455745728E-2</v>
      </c>
      <c r="BL233" s="18">
        <f t="shared" si="279"/>
        <v>1.877737444384588E-2</v>
      </c>
      <c r="BM233" s="18">
        <f t="shared" si="280"/>
        <v>0.65406565628598301</v>
      </c>
      <c r="BN233" s="18">
        <f t="shared" si="281"/>
        <v>0.29647771253242861</v>
      </c>
    </row>
    <row r="234" spans="1:66" x14ac:dyDescent="0.25">
      <c r="A234" t="s">
        <v>40</v>
      </c>
      <c r="B234" t="s">
        <v>319</v>
      </c>
      <c r="C234" t="s">
        <v>334</v>
      </c>
      <c r="D234" s="15">
        <v>44229</v>
      </c>
      <c r="E234" s="14">
        <f>VLOOKUP(A234,home!$A$2:$E$405,3,FALSE)</f>
        <v>1.4692307689999999</v>
      </c>
      <c r="F234" s="14">
        <f>VLOOKUP(B234,home!$B$2:$E$405,3,FALSE)</f>
        <v>1.08</v>
      </c>
      <c r="G234" s="14">
        <f>VLOOKUP(C234,away!$B$2:$E$405,4,FALSE)</f>
        <v>1.1299999999999999</v>
      </c>
      <c r="H234" s="14">
        <f>VLOOKUP(A234,away!$A$2:$E$405,3,FALSE)</f>
        <v>1.180769231</v>
      </c>
      <c r="I234" s="14">
        <f>VLOOKUP(C234,away!$B$2:$E$405,3,FALSE)</f>
        <v>0.68</v>
      </c>
      <c r="J234" s="14">
        <f>VLOOKUP(B234,home!$B$2:$E$405,4,FALSE)</f>
        <v>1.27</v>
      </c>
      <c r="K234" s="16">
        <f t="shared" si="282"/>
        <v>1.7930492304876</v>
      </c>
      <c r="L234" s="16">
        <f t="shared" si="283"/>
        <v>1.0197123078915999</v>
      </c>
      <c r="M234" s="17">
        <f t="shared" si="228"/>
        <v>6.0038963348563582E-2</v>
      </c>
      <c r="N234" s="17">
        <f t="shared" si="229"/>
        <v>0.10765281703141516</v>
      </c>
      <c r="O234" s="17">
        <f t="shared" si="230"/>
        <v>6.1222469879582957E-2</v>
      </c>
      <c r="P234" s="17">
        <f t="shared" si="231"/>
        <v>0.10977490250613649</v>
      </c>
      <c r="Q234" s="17">
        <f t="shared" si="232"/>
        <v>9.651340036900069E-2</v>
      </c>
      <c r="R234" s="17">
        <f t="shared" si="233"/>
        <v>3.1214653027866746E-2</v>
      </c>
      <c r="S234" s="17">
        <f t="shared" si="234"/>
        <v>5.0177953399490521E-2</v>
      </c>
      <c r="T234" s="17">
        <f t="shared" si="235"/>
        <v>9.8415902232739688E-2</v>
      </c>
      <c r="U234" s="17">
        <f t="shared" si="236"/>
        <v>5.5969409591553901E-2</v>
      </c>
      <c r="V234" s="17">
        <f t="shared" si="237"/>
        <v>1.0193898604750933E-2</v>
      </c>
      <c r="W234" s="17">
        <f t="shared" si="238"/>
        <v>5.7684426087792784E-2</v>
      </c>
      <c r="X234" s="17">
        <f t="shared" si="239"/>
        <v>5.8821519255385597E-2</v>
      </c>
      <c r="Y234" s="17">
        <f t="shared" si="240"/>
        <v>2.9990513576799716E-2</v>
      </c>
      <c r="Z234" s="17">
        <f t="shared" si="241"/>
        <v>1.0609988626360508E-2</v>
      </c>
      <c r="AA234" s="17">
        <f t="shared" si="242"/>
        <v>1.9024231941977894E-2</v>
      </c>
      <c r="AB234" s="17">
        <f t="shared" si="243"/>
        <v>1.7055692222090545E-2</v>
      </c>
      <c r="AC234" s="17">
        <f t="shared" si="244"/>
        <v>1.1649041754323802E-3</v>
      </c>
      <c r="AD234" s="17">
        <f t="shared" si="245"/>
        <v>2.5857753951958912E-2</v>
      </c>
      <c r="AE234" s="17">
        <f t="shared" si="246"/>
        <v>2.636746995924516E-2</v>
      </c>
      <c r="AF234" s="17">
        <f t="shared" si="247"/>
        <v>1.3443616822702155E-2</v>
      </c>
      <c r="AG234" s="17">
        <f t="shared" si="248"/>
        <v>4.5695405122293184E-3</v>
      </c>
      <c r="AH234" s="17">
        <f t="shared" si="249"/>
        <v>2.7047839972224241E-3</v>
      </c>
      <c r="AI234" s="17">
        <f t="shared" si="250"/>
        <v>4.8498108648548427E-3</v>
      </c>
      <c r="AJ234" s="17">
        <f t="shared" si="251"/>
        <v>4.3479748196191895E-3</v>
      </c>
      <c r="AK234" s="17">
        <f t="shared" si="252"/>
        <v>2.5987109681658836E-3</v>
      </c>
      <c r="AL234" s="17">
        <f t="shared" si="253"/>
        <v>8.5196169390649702E-5</v>
      </c>
      <c r="AM234" s="17">
        <f t="shared" si="254"/>
        <v>9.2728451651395184E-3</v>
      </c>
      <c r="AN234" s="17">
        <f t="shared" si="255"/>
        <v>9.4556343440658826E-3</v>
      </c>
      <c r="AO234" s="17">
        <f t="shared" si="256"/>
        <v>4.8210133597832473E-3</v>
      </c>
      <c r="AP234" s="17">
        <f t="shared" si="257"/>
        <v>1.6386822198269373E-3</v>
      </c>
      <c r="AQ234" s="17">
        <f t="shared" si="258"/>
        <v>4.1774610707016402E-4</v>
      </c>
      <c r="AR234" s="17">
        <f t="shared" si="259"/>
        <v>5.5162030643118919E-4</v>
      </c>
      <c r="AS234" s="17">
        <f t="shared" si="260"/>
        <v>9.8908236596777785E-4</v>
      </c>
      <c r="AT234" s="17">
        <f t="shared" si="261"/>
        <v>8.8673668759368962E-4</v>
      </c>
      <c r="AU234" s="17">
        <f t="shared" si="262"/>
        <v>5.2998751177832956E-4</v>
      </c>
      <c r="AV234" s="17">
        <f t="shared" si="263"/>
        <v>2.3757342504054281E-4</v>
      </c>
      <c r="AW234" s="17">
        <f t="shared" si="264"/>
        <v>4.327005454801421E-6</v>
      </c>
      <c r="AX234" s="17">
        <f t="shared" si="265"/>
        <v>2.7711113146306797E-3</v>
      </c>
      <c r="AY234" s="17">
        <f t="shared" si="266"/>
        <v>2.8257363140665763E-3</v>
      </c>
      <c r="AZ234" s="17">
        <f t="shared" si="267"/>
        <v>1.4407190491549655E-3</v>
      </c>
      <c r="BA234" s="17">
        <f t="shared" si="268"/>
        <v>4.8970631554573387E-4</v>
      </c>
      <c r="BB234" s="17">
        <f t="shared" si="269"/>
        <v>1.2483988930355806E-4</v>
      </c>
      <c r="BC234" s="17">
        <f t="shared" si="270"/>
        <v>2.5460154327732617E-5</v>
      </c>
      <c r="BD234" s="17">
        <f t="shared" si="271"/>
        <v>9.3749002625136558E-5</v>
      </c>
      <c r="BE234" s="17">
        <f t="shared" si="272"/>
        <v>1.680965770159811E-4</v>
      </c>
      <c r="BF234" s="17">
        <f t="shared" si="273"/>
        <v>1.5070271903305226E-4</v>
      </c>
      <c r="BG234" s="17">
        <f t="shared" si="274"/>
        <v>9.0072464798201135E-5</v>
      </c>
      <c r="BH234" s="17">
        <f t="shared" si="275"/>
        <v>4.0376090923633973E-5</v>
      </c>
      <c r="BI234" s="17">
        <f t="shared" si="276"/>
        <v>1.4479263752143843E-5</v>
      </c>
      <c r="BJ234" s="18">
        <f t="shared" si="277"/>
        <v>0.55260045403218416</v>
      </c>
      <c r="BK234" s="18">
        <f t="shared" si="278"/>
        <v>0.23426155451783112</v>
      </c>
      <c r="BL234" s="18">
        <f t="shared" si="279"/>
        <v>0.20274021372789405</v>
      </c>
      <c r="BM234" s="18">
        <f t="shared" si="280"/>
        <v>0.53097359543309253</v>
      </c>
      <c r="BN234" s="18">
        <f t="shared" si="281"/>
        <v>0.4664172061625656</v>
      </c>
    </row>
    <row r="235" spans="1:66" x14ac:dyDescent="0.25">
      <c r="A235" t="s">
        <v>69</v>
      </c>
      <c r="B235" t="s">
        <v>75</v>
      </c>
      <c r="C235" t="s">
        <v>262</v>
      </c>
      <c r="D235" s="15">
        <v>44257</v>
      </c>
      <c r="E235" s="14">
        <f>VLOOKUP(A235,home!$A$2:$E$405,3,FALSE)</f>
        <v>1.3441295550000001</v>
      </c>
      <c r="F235" s="14">
        <f>VLOOKUP(B235,home!$B$2:$E$405,3,FALSE)</f>
        <v>0.56999999999999995</v>
      </c>
      <c r="G235" s="14">
        <f>VLOOKUP(C235,away!$B$2:$E$405,4,FALSE)</f>
        <v>0.46</v>
      </c>
      <c r="H235" s="14">
        <f>VLOOKUP(A235,away!$A$2:$E$405,3,FALSE)</f>
        <v>1.348178138</v>
      </c>
      <c r="I235" s="14">
        <f>VLOOKUP(C235,away!$B$2:$E$405,3,FALSE)</f>
        <v>1.43</v>
      </c>
      <c r="J235" s="14">
        <f>VLOOKUP(B235,home!$B$2:$E$405,4,FALSE)</f>
        <v>0.8</v>
      </c>
      <c r="K235" s="16">
        <f t="shared" si="282"/>
        <v>0.35243076932099998</v>
      </c>
      <c r="L235" s="16">
        <f t="shared" si="283"/>
        <v>1.5423157898720001</v>
      </c>
      <c r="M235" s="17">
        <f t="shared" si="228"/>
        <v>0.15035643667459109</v>
      </c>
      <c r="N235" s="17">
        <f t="shared" si="229"/>
        <v>5.2990234649590365E-2</v>
      </c>
      <c r="O235" s="17">
        <f t="shared" si="230"/>
        <v>0.23189710639211136</v>
      </c>
      <c r="P235" s="17">
        <f t="shared" si="231"/>
        <v>8.1727675609085601E-2</v>
      </c>
      <c r="Q235" s="17">
        <f t="shared" si="232"/>
        <v>9.3376945820277217E-3</v>
      </c>
      <c r="R235" s="17">
        <f t="shared" si="233"/>
        <v>0.17882928440709026</v>
      </c>
      <c r="S235" s="17">
        <f t="shared" si="234"/>
        <v>1.1105964447201957E-2</v>
      </c>
      <c r="T235" s="17">
        <f t="shared" si="235"/>
        <v>1.4401673794863581E-2</v>
      </c>
      <c r="U235" s="17">
        <f t="shared" si="236"/>
        <v>6.302494228071473E-2</v>
      </c>
      <c r="V235" s="17">
        <f t="shared" si="237"/>
        <v>6.7075032557570161E-4</v>
      </c>
      <c r="W235" s="17">
        <f t="shared" si="238"/>
        <v>1.0969636284095211E-3</v>
      </c>
      <c r="X235" s="17">
        <f t="shared" si="239"/>
        <v>1.6918643250112859E-3</v>
      </c>
      <c r="Y235" s="17">
        <f t="shared" si="240"/>
        <v>1.30469453139302E-3</v>
      </c>
      <c r="Z235" s="17">
        <f t="shared" si="241"/>
        <v>9.1937076344188656E-2</v>
      </c>
      <c r="AA235" s="17">
        <f t="shared" si="242"/>
        <v>3.2401454545105922E-2</v>
      </c>
      <c r="AB235" s="17">
        <f t="shared" si="243"/>
        <v>5.7096347762255455E-3</v>
      </c>
      <c r="AC235" s="17">
        <f t="shared" si="244"/>
        <v>2.2787046166662128E-5</v>
      </c>
      <c r="AD235" s="17">
        <f t="shared" si="245"/>
        <v>9.665093386938077E-5</v>
      </c>
      <c r="AE235" s="17">
        <f t="shared" si="246"/>
        <v>1.4906626141262044E-4</v>
      </c>
      <c r="AF235" s="17">
        <f t="shared" si="247"/>
        <v>1.149536243569359E-4</v>
      </c>
      <c r="AG235" s="17">
        <f t="shared" si="248"/>
        <v>5.9098263316238926E-5</v>
      </c>
      <c r="AH235" s="17">
        <f t="shared" si="249"/>
        <v>3.5449001130077436E-2</v>
      </c>
      <c r="AI235" s="17">
        <f t="shared" si="250"/>
        <v>1.249331873993419E-2</v>
      </c>
      <c r="AJ235" s="17">
        <f t="shared" si="251"/>
        <v>2.2015149674437366E-3</v>
      </c>
      <c r="AK235" s="17">
        <f t="shared" si="252"/>
        <v>2.5862720454929741E-4</v>
      </c>
      <c r="AL235" s="17">
        <f t="shared" si="253"/>
        <v>4.9544465362098795E-7</v>
      </c>
      <c r="AM235" s="17">
        <f t="shared" si="254"/>
        <v>6.8125525958357952E-6</v>
      </c>
      <c r="AN235" s="17">
        <f t="shared" si="255"/>
        <v>1.050710743789103E-5</v>
      </c>
      <c r="AO235" s="17">
        <f t="shared" si="256"/>
        <v>8.1026388536704363E-6</v>
      </c>
      <c r="AP235" s="17">
        <f t="shared" si="257"/>
        <v>4.1656092812154255E-6</v>
      </c>
      <c r="AQ235" s="17">
        <f t="shared" si="258"/>
        <v>1.6061712422139762E-6</v>
      </c>
      <c r="AR235" s="17">
        <f t="shared" si="259"/>
        <v>1.0934710835621756E-2</v>
      </c>
      <c r="AS235" s="17">
        <f t="shared" si="260"/>
        <v>3.8537285521008506E-3</v>
      </c>
      <c r="AT235" s="17">
        <f t="shared" si="261"/>
        <v>6.7908625918560307E-4</v>
      </c>
      <c r="AU235" s="17">
        <f t="shared" si="262"/>
        <v>7.9776964253367369E-5</v>
      </c>
      <c r="AV235" s="17">
        <f t="shared" si="263"/>
        <v>7.0289642214770435E-6</v>
      </c>
      <c r="AW235" s="17">
        <f t="shared" si="264"/>
        <v>7.4806574498971749E-9</v>
      </c>
      <c r="AX235" s="17">
        <f t="shared" si="265"/>
        <v>4.0015885873169728E-7</v>
      </c>
      <c r="AY235" s="17">
        <f t="shared" si="266"/>
        <v>6.171713262790558E-7</v>
      </c>
      <c r="AZ235" s="17">
        <f t="shared" si="267"/>
        <v>4.7593654078821599E-7</v>
      </c>
      <c r="BA235" s="17">
        <f t="shared" si="268"/>
        <v>2.446814806115749E-7</v>
      </c>
      <c r="BB235" s="17">
        <f t="shared" si="269"/>
        <v>9.4344027759122938E-8</v>
      </c>
      <c r="BC235" s="17">
        <f t="shared" si="270"/>
        <v>2.910165673860351E-8</v>
      </c>
      <c r="BD235" s="17">
        <f t="shared" si="271"/>
        <v>2.8107961965773125E-3</v>
      </c>
      <c r="BE235" s="17">
        <f t="shared" si="272"/>
        <v>9.9061106596428305E-4</v>
      </c>
      <c r="BF235" s="17">
        <f t="shared" si="273"/>
        <v>1.7456091003784408E-4</v>
      </c>
      <c r="BG235" s="17">
        <f t="shared" si="274"/>
        <v>2.0506878606003754E-5</v>
      </c>
      <c r="BH235" s="17">
        <f t="shared" si="275"/>
        <v>1.8068137508715646E-6</v>
      </c>
      <c r="BI235" s="17">
        <f t="shared" si="276"/>
        <v>1.273553520478855E-7</v>
      </c>
      <c r="BJ235" s="18">
        <f t="shared" si="277"/>
        <v>8.1275950067552408E-2</v>
      </c>
      <c r="BK235" s="18">
        <f t="shared" si="278"/>
        <v>0.2438847267186009</v>
      </c>
      <c r="BL235" s="18">
        <f t="shared" si="279"/>
        <v>0.58181762523892377</v>
      </c>
      <c r="BM235" s="18">
        <f t="shared" si="280"/>
        <v>0.29377633636410072</v>
      </c>
      <c r="BN235" s="18">
        <f t="shared" si="281"/>
        <v>0.70513843231449636</v>
      </c>
    </row>
    <row r="236" spans="1:66" x14ac:dyDescent="0.25">
      <c r="A236" t="s">
        <v>69</v>
      </c>
      <c r="B236" t="s">
        <v>76</v>
      </c>
      <c r="C236" t="s">
        <v>78</v>
      </c>
      <c r="D236" s="15">
        <v>44257</v>
      </c>
      <c r="E236" s="14">
        <f>VLOOKUP(A236,home!$A$2:$E$405,3,FALSE)</f>
        <v>1.3441295550000001</v>
      </c>
      <c r="F236" s="14">
        <f>VLOOKUP(B236,home!$B$2:$E$405,3,FALSE)</f>
        <v>0.46</v>
      </c>
      <c r="G236" s="14">
        <f>VLOOKUP(C236,away!$B$2:$E$405,4,FALSE)</f>
        <v>0.63</v>
      </c>
      <c r="H236" s="14">
        <f>VLOOKUP(A236,away!$A$2:$E$405,3,FALSE)</f>
        <v>1.348178138</v>
      </c>
      <c r="I236" s="14">
        <f>VLOOKUP(C236,away!$B$2:$E$405,3,FALSE)</f>
        <v>1.43</v>
      </c>
      <c r="J236" s="14">
        <f>VLOOKUP(B236,home!$B$2:$E$405,4,FALSE)</f>
        <v>0.97</v>
      </c>
      <c r="K236" s="16">
        <f t="shared" si="282"/>
        <v>0.38952874503900009</v>
      </c>
      <c r="L236" s="16">
        <f t="shared" si="283"/>
        <v>1.8700578952197999</v>
      </c>
      <c r="M236" s="17">
        <f t="shared" si="228"/>
        <v>0.10439362796035517</v>
      </c>
      <c r="N236" s="17">
        <f t="shared" si="229"/>
        <v>4.0664318889465416E-2</v>
      </c>
      <c r="O236" s="17">
        <f t="shared" si="230"/>
        <v>0.19522212817790061</v>
      </c>
      <c r="P236" s="17">
        <f t="shared" si="231"/>
        <v>7.6044630592980431E-2</v>
      </c>
      <c r="Q236" s="17">
        <f t="shared" si="232"/>
        <v>7.9199605524395839E-3</v>
      </c>
      <c r="R236" s="17">
        <f t="shared" si="233"/>
        <v>0.1825383410603475</v>
      </c>
      <c r="S236" s="17">
        <f t="shared" si="234"/>
        <v>1.3848512488278852E-2</v>
      </c>
      <c r="T236" s="17">
        <f t="shared" si="235"/>
        <v>1.4810784760919011E-2</v>
      </c>
      <c r="U236" s="17">
        <f t="shared" si="236"/>
        <v>7.1103930914738128E-2</v>
      </c>
      <c r="V236" s="17">
        <f t="shared" si="237"/>
        <v>1.1208698344791822E-3</v>
      </c>
      <c r="W236" s="17">
        <f t="shared" si="238"/>
        <v>1.0283507649167258E-3</v>
      </c>
      <c r="X236" s="17">
        <f t="shared" si="239"/>
        <v>1.9230754669878431E-3</v>
      </c>
      <c r="Y236" s="17">
        <f t="shared" si="240"/>
        <v>1.7981312300720605E-3</v>
      </c>
      <c r="Z236" s="17">
        <f t="shared" si="241"/>
        <v>0.11378575529340909</v>
      </c>
      <c r="AA236" s="17">
        <f t="shared" si="242"/>
        <v>4.43228224627564E-2</v>
      </c>
      <c r="AB236" s="17">
        <f t="shared" si="243"/>
        <v>8.6325067052519522E-3</v>
      </c>
      <c r="AC236" s="17">
        <f t="shared" si="244"/>
        <v>5.1030492815467916E-5</v>
      </c>
      <c r="AD236" s="17">
        <f t="shared" si="245"/>
        <v>1.0014304572947697E-4</v>
      </c>
      <c r="AE236" s="17">
        <f t="shared" si="246"/>
        <v>1.8727329331776586E-4</v>
      </c>
      <c r="AF236" s="17">
        <f t="shared" si="247"/>
        <v>1.751059503663508E-4</v>
      </c>
      <c r="AG236" s="17">
        <f t="shared" si="248"/>
        <v>1.0915275499418687E-4</v>
      </c>
      <c r="AH236" s="17">
        <f t="shared" si="249"/>
        <v>5.3196487512496969E-2</v>
      </c>
      <c r="AI236" s="17">
        <f t="shared" si="250"/>
        <v>2.0721561021225781E-2</v>
      </c>
      <c r="AJ236" s="17">
        <f t="shared" si="251"/>
        <v>4.0358218299235693E-3</v>
      </c>
      <c r="AK236" s="17">
        <f t="shared" si="252"/>
        <v>5.2402287087037632E-4</v>
      </c>
      <c r="AL236" s="17">
        <f t="shared" si="253"/>
        <v>1.4869087514052889E-6</v>
      </c>
      <c r="AM236" s="17">
        <f t="shared" si="254"/>
        <v>7.8017189854772733E-6</v>
      </c>
      <c r="AN236" s="17">
        <f t="shared" si="255"/>
        <v>1.458966618507798E-5</v>
      </c>
      <c r="AO236" s="17">
        <f t="shared" si="256"/>
        <v>1.3641760219013212E-5</v>
      </c>
      <c r="AP236" s="17">
        <f t="shared" si="257"/>
        <v>8.5036271340870129E-6</v>
      </c>
      <c r="AQ236" s="17">
        <f t="shared" si="258"/>
        <v>3.9755687650261858E-6</v>
      </c>
      <c r="AR236" s="17">
        <f t="shared" si="259"/>
        <v>1.9896102294141283E-2</v>
      </c>
      <c r="AS236" s="17">
        <f t="shared" si="260"/>
        <v>7.7501037578044229E-3</v>
      </c>
      <c r="AT236" s="17">
        <f t="shared" si="261"/>
        <v>1.5094440953497977E-3</v>
      </c>
      <c r="AU236" s="17">
        <f t="shared" si="262"/>
        <v>1.9599062138937851E-4</v>
      </c>
      <c r="AV236" s="17">
        <f t="shared" si="263"/>
        <v>1.9085995197304602E-5</v>
      </c>
      <c r="AW236" s="17">
        <f t="shared" si="264"/>
        <v>3.0086826427818548E-8</v>
      </c>
      <c r="AX236" s="17">
        <f t="shared" si="265"/>
        <v>5.0649896759331725E-7</v>
      </c>
      <c r="AY236" s="17">
        <f t="shared" si="266"/>
        <v>9.4718239326856025E-7</v>
      </c>
      <c r="AZ236" s="17">
        <f t="shared" si="267"/>
        <v>8.856429563725287E-7</v>
      </c>
      <c r="BA236" s="17">
        <f t="shared" si="268"/>
        <v>5.5206786763675054E-7</v>
      </c>
      <c r="BB236" s="17">
        <f t="shared" si="269"/>
        <v>2.5809971864281627E-7</v>
      </c>
      <c r="BC236" s="17">
        <f t="shared" si="270"/>
        <v>9.6532283320401463E-8</v>
      </c>
      <c r="BD236" s="17">
        <f t="shared" si="271"/>
        <v>6.2011438632099446E-3</v>
      </c>
      <c r="BE236" s="17">
        <f t="shared" si="272"/>
        <v>2.4155237868424659E-3</v>
      </c>
      <c r="BF236" s="17">
        <f t="shared" si="273"/>
        <v>4.7045797465029946E-4</v>
      </c>
      <c r="BG236" s="17">
        <f t="shared" si="274"/>
        <v>6.1085634819706963E-5</v>
      </c>
      <c r="BH236" s="17">
        <f t="shared" si="275"/>
        <v>5.9486526678077736E-6</v>
      </c>
      <c r="BI236" s="17">
        <f t="shared" si="276"/>
        <v>4.634342416728124E-7</v>
      </c>
      <c r="BJ236" s="18">
        <f t="shared" si="277"/>
        <v>6.8768055074683934E-2</v>
      </c>
      <c r="BK236" s="18">
        <f t="shared" si="278"/>
        <v>0.19546110546005377</v>
      </c>
      <c r="BL236" s="18">
        <f t="shared" si="279"/>
        <v>0.61882297266582531</v>
      </c>
      <c r="BM236" s="18">
        <f t="shared" si="280"/>
        <v>0.39005396416491656</v>
      </c>
      <c r="BN236" s="18">
        <f t="shared" si="281"/>
        <v>0.60678300723348877</v>
      </c>
    </row>
    <row r="237" spans="1:66" x14ac:dyDescent="0.25">
      <c r="A237" t="s">
        <v>69</v>
      </c>
      <c r="B237" t="s">
        <v>72</v>
      </c>
      <c r="C237" t="s">
        <v>381</v>
      </c>
      <c r="D237" s="15">
        <v>44257</v>
      </c>
      <c r="E237" s="14">
        <f>VLOOKUP(A237,home!$A$2:$E$405,3,FALSE)</f>
        <v>1.3441295550000001</v>
      </c>
      <c r="F237" s="14">
        <f>VLOOKUP(B237,home!$B$2:$E$405,3,FALSE)</f>
        <v>1.08</v>
      </c>
      <c r="G237" s="14">
        <f>VLOOKUP(C237,away!$B$2:$E$405,4,FALSE)</f>
        <v>0.81</v>
      </c>
      <c r="H237" s="14">
        <f>VLOOKUP(A237,away!$A$2:$E$405,3,FALSE)</f>
        <v>1.348178138</v>
      </c>
      <c r="I237" s="14">
        <f>VLOOKUP(C237,away!$B$2:$E$405,3,FALSE)</f>
        <v>1.24</v>
      </c>
      <c r="J237" s="14">
        <f>VLOOKUP(B237,home!$B$2:$E$405,4,FALSE)</f>
        <v>1.08</v>
      </c>
      <c r="K237" s="16">
        <f t="shared" si="282"/>
        <v>1.1758445347140003</v>
      </c>
      <c r="L237" s="16">
        <f t="shared" si="283"/>
        <v>1.8054801624096002</v>
      </c>
      <c r="M237" s="17">
        <f t="shared" si="228"/>
        <v>5.0725593290508832E-2</v>
      </c>
      <c r="N237" s="17">
        <f t="shared" si="229"/>
        <v>5.9645411640769967E-2</v>
      </c>
      <c r="O237" s="17">
        <f t="shared" si="230"/>
        <v>9.1584052412471209E-2</v>
      </c>
      <c r="P237" s="17">
        <f t="shared" si="231"/>
        <v>0.10768860749616481</v>
      </c>
      <c r="Q237" s="17">
        <f t="shared" si="232"/>
        <v>3.5066865649283095E-2</v>
      </c>
      <c r="R237" s="17">
        <f t="shared" si="233"/>
        <v>8.2676594911898937E-2</v>
      </c>
      <c r="S237" s="17">
        <f t="shared" si="234"/>
        <v>5.7154758733166514E-2</v>
      </c>
      <c r="T237" s="17">
        <f t="shared" si="235"/>
        <v>6.3312530287663274E-2</v>
      </c>
      <c r="U237" s="17">
        <f t="shared" si="236"/>
        <v>9.7214822275919682E-2</v>
      </c>
      <c r="V237" s="17">
        <f t="shared" si="237"/>
        <v>1.3481943795784053E-2</v>
      </c>
      <c r="W237" s="17">
        <f t="shared" si="238"/>
        <v>1.3744394107753214E-2</v>
      </c>
      <c r="X237" s="17">
        <f t="shared" si="239"/>
        <v>2.4815230905887824E-2</v>
      </c>
      <c r="Y237" s="17">
        <f t="shared" si="240"/>
        <v>2.2401703563097043E-2</v>
      </c>
      <c r="Z237" s="17">
        <f t="shared" si="241"/>
        <v>4.9756984003002658E-2</v>
      </c>
      <c r="AA237" s="17">
        <f t="shared" si="242"/>
        <v>5.8506477703782617E-2</v>
      </c>
      <c r="AB237" s="17">
        <f t="shared" si="243"/>
        <v>3.4397261026679657E-2</v>
      </c>
      <c r="AC237" s="17">
        <f t="shared" si="244"/>
        <v>1.7888550674443242E-3</v>
      </c>
      <c r="AD237" s="17">
        <f t="shared" si="245"/>
        <v>4.0403176736392319E-3</v>
      </c>
      <c r="AE237" s="17">
        <f t="shared" si="246"/>
        <v>7.2947134095885388E-3</v>
      </c>
      <c r="AF237" s="17">
        <f t="shared" si="247"/>
        <v>6.5852301757377022E-3</v>
      </c>
      <c r="AG237" s="17">
        <f t="shared" si="248"/>
        <v>3.9631674823985014E-3</v>
      </c>
      <c r="AH237" s="17">
        <f t="shared" si="249"/>
        <v>2.2458811889688294E-2</v>
      </c>
      <c r="AI237" s="17">
        <f t="shared" si="250"/>
        <v>2.6408071216659789E-2</v>
      </c>
      <c r="AJ237" s="17">
        <f t="shared" si="251"/>
        <v>1.552589310622376E-2</v>
      </c>
      <c r="AK237" s="17">
        <f t="shared" si="252"/>
        <v>6.0853455185023268E-3</v>
      </c>
      <c r="AL237" s="17">
        <f t="shared" si="253"/>
        <v>1.5190699505259934E-4</v>
      </c>
      <c r="AM237" s="17">
        <f t="shared" si="254"/>
        <v>9.5015709101141496E-4</v>
      </c>
      <c r="AN237" s="17">
        <f t="shared" si="255"/>
        <v>1.7154897789939227E-3</v>
      </c>
      <c r="AO237" s="17">
        <f t="shared" si="256"/>
        <v>1.5486413823949784E-3</v>
      </c>
      <c r="AP237" s="17">
        <f t="shared" si="257"/>
        <v>9.3201376486690428E-4</v>
      </c>
      <c r="AQ237" s="17">
        <f t="shared" si="258"/>
        <v>4.2068309088997061E-4</v>
      </c>
      <c r="AR237" s="17">
        <f t="shared" si="259"/>
        <v>8.1097878676242175E-3</v>
      </c>
      <c r="AS237" s="17">
        <f t="shared" si="260"/>
        <v>9.5358497418358418E-3</v>
      </c>
      <c r="AT237" s="17">
        <f t="shared" si="261"/>
        <v>5.6063384013957931E-3</v>
      </c>
      <c r="AU237" s="17">
        <f t="shared" si="262"/>
        <v>2.1973941230128231E-3</v>
      </c>
      <c r="AV237" s="17">
        <f t="shared" si="263"/>
        <v>6.4594846753932304E-4</v>
      </c>
      <c r="AW237" s="17">
        <f t="shared" si="264"/>
        <v>8.9581410843098787E-6</v>
      </c>
      <c r="AX237" s="17">
        <f t="shared" si="265"/>
        <v>1.8620617043092077E-4</v>
      </c>
      <c r="AY237" s="17">
        <f t="shared" si="266"/>
        <v>3.3619154683128848E-4</v>
      </c>
      <c r="AZ237" s="17">
        <f t="shared" si="267"/>
        <v>3.0349358428684477E-4</v>
      </c>
      <c r="BA237" s="17">
        <f t="shared" si="268"/>
        <v>1.8265054861616136E-4</v>
      </c>
      <c r="BB237" s="17">
        <f t="shared" si="269"/>
        <v>8.2442985544927454E-5</v>
      </c>
      <c r="BC237" s="17">
        <f t="shared" si="270"/>
        <v>2.9769834986237588E-5</v>
      </c>
      <c r="BD237" s="17">
        <f t="shared" si="271"/>
        <v>2.4403435193909311E-3</v>
      </c>
      <c r="BE237" s="17">
        <f t="shared" si="272"/>
        <v>2.8694645901005552E-3</v>
      </c>
      <c r="BF237" s="17">
        <f t="shared" si="273"/>
        <v>1.6870221279125437E-3</v>
      </c>
      <c r="BG237" s="17">
        <f t="shared" si="274"/>
        <v>6.6122524968251586E-4</v>
      </c>
      <c r="BH237" s="17">
        <f t="shared" si="275"/>
        <v>1.9437452401352168E-4</v>
      </c>
      <c r="BI237" s="17">
        <f t="shared" si="276"/>
        <v>4.5710844349786934E-5</v>
      </c>
      <c r="BJ237" s="18">
        <f t="shared" si="277"/>
        <v>0.24755730467467196</v>
      </c>
      <c r="BK237" s="18">
        <f t="shared" si="278"/>
        <v>0.23132785692495245</v>
      </c>
      <c r="BL237" s="18">
        <f t="shared" si="279"/>
        <v>0.46885078951868414</v>
      </c>
      <c r="BM237" s="18">
        <f t="shared" si="280"/>
        <v>0.56977857631446727</v>
      </c>
      <c r="BN237" s="18">
        <f t="shared" si="281"/>
        <v>0.42738712540109686</v>
      </c>
    </row>
    <row r="238" spans="1:66" x14ac:dyDescent="0.25">
      <c r="A238" t="s">
        <v>69</v>
      </c>
      <c r="B238" t="s">
        <v>351</v>
      </c>
      <c r="C238" t="s">
        <v>74</v>
      </c>
      <c r="D238" s="15">
        <v>44257</v>
      </c>
      <c r="E238" s="14">
        <f>VLOOKUP(A238,home!$A$2:$E$405,3,FALSE)</f>
        <v>1.3441295550000001</v>
      </c>
      <c r="F238" s="14">
        <f>VLOOKUP(B238,home!$B$2:$E$405,3,FALSE)</f>
        <v>1.35</v>
      </c>
      <c r="G238" s="14">
        <f>VLOOKUP(C238,away!$B$2:$E$405,4,FALSE)</f>
        <v>0.87</v>
      </c>
      <c r="H238" s="14">
        <f>VLOOKUP(A238,away!$A$2:$E$405,3,FALSE)</f>
        <v>1.348178138</v>
      </c>
      <c r="I238" s="14">
        <f>VLOOKUP(C238,away!$B$2:$E$405,3,FALSE)</f>
        <v>1.1200000000000001</v>
      </c>
      <c r="J238" s="14">
        <f>VLOOKUP(B238,home!$B$2:$E$405,4,FALSE)</f>
        <v>1.08</v>
      </c>
      <c r="K238" s="16">
        <f t="shared" si="282"/>
        <v>1.5786801623475002</v>
      </c>
      <c r="L238" s="16">
        <f t="shared" si="283"/>
        <v>1.6307562757248004</v>
      </c>
      <c r="M238" s="17">
        <f t="shared" si="228"/>
        <v>4.0379363132677697E-2</v>
      </c>
      <c r="N238" s="17">
        <f t="shared" si="229"/>
        <v>6.3746099545784279E-2</v>
      </c>
      <c r="O238" s="17">
        <f t="shared" si="230"/>
        <v>6.5848899838384795E-2</v>
      </c>
      <c r="P238" s="17">
        <f t="shared" si="231"/>
        <v>0.10395435188726555</v>
      </c>
      <c r="Q238" s="17">
        <f t="shared" si="232"/>
        <v>5.031735138997933E-2</v>
      </c>
      <c r="R238" s="17">
        <f t="shared" si="233"/>
        <v>5.3691753330509906E-2</v>
      </c>
      <c r="S238" s="17">
        <f t="shared" si="234"/>
        <v>6.6906127523567158E-2</v>
      </c>
      <c r="T238" s="17">
        <f t="shared" si="235"/>
        <v>8.2055336557058808E-2</v>
      </c>
      <c r="U238" s="17">
        <f t="shared" si="236"/>
        <v>8.4762105864531298E-2</v>
      </c>
      <c r="V238" s="17">
        <f t="shared" si="237"/>
        <v>1.9138442633420228E-2</v>
      </c>
      <c r="W238" s="17">
        <f t="shared" si="238"/>
        <v>2.6478334820409594E-2</v>
      </c>
      <c r="X238" s="17">
        <f t="shared" si="239"/>
        <v>4.3179710679125453E-2</v>
      </c>
      <c r="Y238" s="17">
        <f t="shared" si="240"/>
        <v>3.520779208698252E-2</v>
      </c>
      <c r="Z238" s="17">
        <f t="shared" si="241"/>
        <v>2.9186054566132318E-2</v>
      </c>
      <c r="AA238" s="17">
        <f t="shared" si="242"/>
        <v>4.607544536074476E-2</v>
      </c>
      <c r="AB238" s="17">
        <f t="shared" si="243"/>
        <v>3.6369195781166971E-2</v>
      </c>
      <c r="AC238" s="17">
        <f t="shared" si="244"/>
        <v>3.0794263544221745E-3</v>
      </c>
      <c r="AD238" s="17">
        <f t="shared" si="245"/>
        <v>1.0450205478243919E-2</v>
      </c>
      <c r="AE238" s="17">
        <f t="shared" si="246"/>
        <v>1.7041738166259961E-2</v>
      </c>
      <c r="AF238" s="17">
        <f t="shared" si="247"/>
        <v>1.3895460731943645E-2</v>
      </c>
      <c r="AG238" s="17">
        <f t="shared" si="248"/>
        <v>7.5533699309015398E-3</v>
      </c>
      <c r="AH238" s="17">
        <f t="shared" si="249"/>
        <v>1.1898835411841696E-2</v>
      </c>
      <c r="AI238" s="17">
        <f t="shared" si="250"/>
        <v>1.878445541971243E-2</v>
      </c>
      <c r="AJ238" s="17">
        <f t="shared" si="251"/>
        <v>1.4827323565800504E-2</v>
      </c>
      <c r="AK238" s="17">
        <f t="shared" si="252"/>
        <v>7.8025338580122849E-3</v>
      </c>
      <c r="AL238" s="17">
        <f t="shared" si="253"/>
        <v>3.1711225341190142E-4</v>
      </c>
      <c r="AM238" s="17">
        <f t="shared" si="254"/>
        <v>3.2995064161917683E-3</v>
      </c>
      <c r="AN238" s="17">
        <f t="shared" si="255"/>
        <v>5.3806907949989716E-3</v>
      </c>
      <c r="AO238" s="17">
        <f t="shared" si="256"/>
        <v>4.3872976408396202E-3</v>
      </c>
      <c r="AP238" s="17">
        <f t="shared" si="257"/>
        <v>2.3848710537572732E-3</v>
      </c>
      <c r="AQ238" s="17">
        <f t="shared" si="258"/>
        <v>9.7228585942727352E-4</v>
      </c>
      <c r="AR238" s="17">
        <f t="shared" si="259"/>
        <v>3.8808201043354662E-3</v>
      </c>
      <c r="AS238" s="17">
        <f t="shared" si="260"/>
        <v>6.1265737123537556E-3</v>
      </c>
      <c r="AT238" s="17">
        <f t="shared" si="261"/>
        <v>4.8359501914262788E-3</v>
      </c>
      <c r="AU238" s="17">
        <f t="shared" si="262"/>
        <v>2.5448062111017539E-3</v>
      </c>
      <c r="AV238" s="17">
        <f t="shared" si="263"/>
        <v>1.0043587706212607E-3</v>
      </c>
      <c r="AW238" s="17">
        <f t="shared" si="264"/>
        <v>2.2677424680349785E-5</v>
      </c>
      <c r="AX238" s="17">
        <f t="shared" si="265"/>
        <v>8.6814422079670563E-4</v>
      </c>
      <c r="AY238" s="17">
        <f t="shared" si="266"/>
        <v>1.4157316362984446E-3</v>
      </c>
      <c r="AZ238" s="17">
        <f t="shared" si="267"/>
        <v>1.1543566253179149E-3</v>
      </c>
      <c r="BA238" s="17">
        <f t="shared" si="268"/>
        <v>6.2749143705389707E-4</v>
      </c>
      <c r="BB238" s="17">
        <f t="shared" si="269"/>
        <v>2.5582139973480422E-4</v>
      </c>
      <c r="BC238" s="17">
        <f t="shared" si="270"/>
        <v>8.3436470616446941E-5</v>
      </c>
      <c r="BD238" s="17">
        <f t="shared" si="271"/>
        <v>1.0547786233506724E-3</v>
      </c>
      <c r="BE238" s="17">
        <f t="shared" si="272"/>
        <v>1.6651580883519119E-3</v>
      </c>
      <c r="BF238" s="17">
        <f t="shared" si="273"/>
        <v>1.3143760206268252E-3</v>
      </c>
      <c r="BG238" s="17">
        <f t="shared" si="274"/>
        <v>6.9165978320960585E-4</v>
      </c>
      <c r="BH238" s="17">
        <f t="shared" si="275"/>
        <v>2.7297739471164427E-4</v>
      </c>
      <c r="BI238" s="17">
        <f t="shared" si="276"/>
        <v>8.6188799560115215E-5</v>
      </c>
      <c r="BJ238" s="18">
        <f t="shared" si="277"/>
        <v>0.37075503294172218</v>
      </c>
      <c r="BK238" s="18">
        <f t="shared" si="278"/>
        <v>0.23519055542106318</v>
      </c>
      <c r="BL238" s="18">
        <f t="shared" si="279"/>
        <v>0.36353819613035404</v>
      </c>
      <c r="BM238" s="18">
        <f t="shared" si="280"/>
        <v>0.61933896572305192</v>
      </c>
      <c r="BN238" s="18">
        <f t="shared" si="281"/>
        <v>0.37793781912460156</v>
      </c>
    </row>
    <row r="239" spans="1:66" x14ac:dyDescent="0.25">
      <c r="A239" t="s">
        <v>69</v>
      </c>
      <c r="B239" t="s">
        <v>260</v>
      </c>
      <c r="C239" t="s">
        <v>73</v>
      </c>
      <c r="D239" s="15">
        <v>44257</v>
      </c>
      <c r="E239" s="14">
        <f>VLOOKUP(A239,home!$A$2:$E$405,3,FALSE)</f>
        <v>1.3441295550000001</v>
      </c>
      <c r="F239" s="14">
        <f>VLOOKUP(B239,home!$B$2:$E$405,3,FALSE)</f>
        <v>1.26</v>
      </c>
      <c r="G239" s="14">
        <f>VLOOKUP(C239,away!$B$2:$E$405,4,FALSE)</f>
        <v>0.93</v>
      </c>
      <c r="H239" s="14">
        <f>VLOOKUP(A239,away!$A$2:$E$405,3,FALSE)</f>
        <v>1.348178138</v>
      </c>
      <c r="I239" s="14">
        <f>VLOOKUP(C239,away!$B$2:$E$405,3,FALSE)</f>
        <v>0.87</v>
      </c>
      <c r="J239" s="14">
        <f>VLOOKUP(B239,home!$B$2:$E$405,4,FALSE)</f>
        <v>0.91</v>
      </c>
      <c r="K239" s="16">
        <f t="shared" si="282"/>
        <v>1.5750510125490003</v>
      </c>
      <c r="L239" s="16">
        <f t="shared" si="283"/>
        <v>1.0673526318546001</v>
      </c>
      <c r="M239" s="17">
        <f t="shared" si="228"/>
        <v>7.1189948420212201E-2</v>
      </c>
      <c r="N239" s="17">
        <f t="shared" si="229"/>
        <v>0.11212780034256634</v>
      </c>
      <c r="O239" s="17">
        <f t="shared" si="230"/>
        <v>7.598477880790673E-2</v>
      </c>
      <c r="P239" s="17">
        <f t="shared" si="231"/>
        <v>0.11967990279970531</v>
      </c>
      <c r="Q239" s="17">
        <f t="shared" si="232"/>
        <v>8.8303502732225633E-2</v>
      </c>
      <c r="R239" s="17">
        <f t="shared" si="233"/>
        <v>4.0551276820754434E-2</v>
      </c>
      <c r="S239" s="17">
        <f t="shared" si="234"/>
        <v>5.0299513667298332E-2</v>
      </c>
      <c r="T239" s="17">
        <f t="shared" si="235"/>
        <v>9.4250976043220899E-2</v>
      </c>
      <c r="U239" s="17">
        <f t="shared" si="236"/>
        <v>6.3870329616684068E-2</v>
      </c>
      <c r="V239" s="17">
        <f t="shared" si="237"/>
        <v>9.3955850044095453E-3</v>
      </c>
      <c r="W239" s="17">
        <f t="shared" si="238"/>
        <v>4.6360840463338465E-2</v>
      </c>
      <c r="X239" s="17">
        <f t="shared" si="239"/>
        <v>4.9483365083535548E-2</v>
      </c>
      <c r="Y239" s="17">
        <f t="shared" si="240"/>
        <v>2.6408099977466837E-2</v>
      </c>
      <c r="Z239" s="17">
        <f t="shared" si="241"/>
        <v>1.4427504013232229E-2</v>
      </c>
      <c r="AA239" s="17">
        <f t="shared" si="242"/>
        <v>2.2724054804596189E-2</v>
      </c>
      <c r="AB239" s="17">
        <f t="shared" si="243"/>
        <v>1.7895772764599104E-2</v>
      </c>
      <c r="AC239" s="17">
        <f t="shared" si="244"/>
        <v>9.8720283290271225E-4</v>
      </c>
      <c r="AD239" s="17">
        <f t="shared" si="245"/>
        <v>1.8255172178600981E-2</v>
      </c>
      <c r="AE239" s="17">
        <f t="shared" si="246"/>
        <v>1.9484706069788631E-2</v>
      </c>
      <c r="AF239" s="17">
        <f t="shared" si="247"/>
        <v>1.0398526152251095E-2</v>
      </c>
      <c r="AG239" s="17">
        <f t="shared" si="248"/>
        <v>3.6996314186713655E-3</v>
      </c>
      <c r="AH239" s="17">
        <f t="shared" si="249"/>
        <v>3.8498085949040558E-3</v>
      </c>
      <c r="AI239" s="17">
        <f t="shared" si="250"/>
        <v>6.0636449255234773E-3</v>
      </c>
      <c r="AJ239" s="17">
        <f t="shared" si="251"/>
        <v>4.775275039841681E-3</v>
      </c>
      <c r="AK239" s="17">
        <f t="shared" si="252"/>
        <v>2.5071005955675353E-3</v>
      </c>
      <c r="AL239" s="17">
        <f t="shared" si="253"/>
        <v>6.6384843201738148E-5</v>
      </c>
      <c r="AM239" s="17">
        <f t="shared" si="254"/>
        <v>5.7505654848323618E-3</v>
      </c>
      <c r="AN239" s="17">
        <f t="shared" si="255"/>
        <v>6.1378812048880453E-3</v>
      </c>
      <c r="AO239" s="17">
        <f t="shared" si="256"/>
        <v>3.2756418290240692E-3</v>
      </c>
      <c r="AP239" s="17">
        <f t="shared" si="257"/>
        <v>1.1654216424072854E-3</v>
      </c>
      <c r="AQ239" s="17">
        <f t="shared" si="258"/>
        <v>3.1097896431093162E-4</v>
      </c>
      <c r="AR239" s="17">
        <f t="shared" si="259"/>
        <v>8.2182066718146103E-4</v>
      </c>
      <c r="AS239" s="17">
        <f t="shared" si="260"/>
        <v>1.2944094739778551E-3</v>
      </c>
      <c r="AT239" s="17">
        <f t="shared" si="261"/>
        <v>1.0193804763209198E-3</v>
      </c>
      <c r="AU239" s="17">
        <f t="shared" si="262"/>
        <v>5.3519208380064902E-4</v>
      </c>
      <c r="AV239" s="17">
        <f t="shared" si="263"/>
        <v>2.1073870837460545E-4</v>
      </c>
      <c r="AW239" s="17">
        <f t="shared" si="264"/>
        <v>3.1000520275002012E-6</v>
      </c>
      <c r="AX239" s="17">
        <f t="shared" si="265"/>
        <v>1.5095723316024229E-3</v>
      </c>
      <c r="AY239" s="17">
        <f t="shared" si="266"/>
        <v>1.6112460011107311E-3</v>
      </c>
      <c r="AZ239" s="17">
        <f t="shared" si="267"/>
        <v>8.5988382992536918E-4</v>
      </c>
      <c r="BA239" s="17">
        <f t="shared" si="268"/>
        <v>3.0593308965335206E-4</v>
      </c>
      <c r="BB239" s="17">
        <f t="shared" si="269"/>
        <v>8.1634622103228643E-5</v>
      </c>
      <c r="BC239" s="17">
        <f t="shared" si="270"/>
        <v>1.7426585750467365E-5</v>
      </c>
      <c r="BD239" s="17">
        <f t="shared" si="271"/>
        <v>1.4619540867143925E-4</v>
      </c>
      <c r="BE239" s="17">
        <f t="shared" si="272"/>
        <v>2.3026522645796529E-4</v>
      </c>
      <c r="BF239" s="17">
        <f t="shared" si="273"/>
        <v>1.8133973904372154E-4</v>
      </c>
      <c r="BG239" s="17">
        <f t="shared" si="274"/>
        <v>9.5206446532061702E-5</v>
      </c>
      <c r="BH239" s="17">
        <f t="shared" si="275"/>
        <v>3.7488752502879017E-5</v>
      </c>
      <c r="BI239" s="17">
        <f t="shared" si="276"/>
        <v>1.180933951777169E-5</v>
      </c>
      <c r="BJ239" s="18">
        <f t="shared" si="277"/>
        <v>0.48979880604727422</v>
      </c>
      <c r="BK239" s="18">
        <f t="shared" si="278"/>
        <v>0.25322978356884063</v>
      </c>
      <c r="BL239" s="18">
        <f t="shared" si="279"/>
        <v>0.24280588829275856</v>
      </c>
      <c r="BM239" s="18">
        <f t="shared" si="280"/>
        <v>0.49081662604965176</v>
      </c>
      <c r="BN239" s="18">
        <f t="shared" si="281"/>
        <v>0.50783720992337067</v>
      </c>
    </row>
    <row r="240" spans="1:66" x14ac:dyDescent="0.25">
      <c r="A240" t="s">
        <v>80</v>
      </c>
      <c r="B240" t="s">
        <v>359</v>
      </c>
      <c r="C240" t="s">
        <v>87</v>
      </c>
      <c r="D240" s="15">
        <v>44257</v>
      </c>
      <c r="E240" s="14">
        <f>VLOOKUP(A240,home!$A$2:$E$405,3,FALSE)</f>
        <v>1.2158469949999999</v>
      </c>
      <c r="F240" s="14">
        <f>VLOOKUP(B240,home!$B$2:$E$405,3,FALSE)</f>
        <v>1.59</v>
      </c>
      <c r="G240" s="14">
        <f>VLOOKUP(C240,away!$B$2:$E$405,4,FALSE)</f>
        <v>1.43</v>
      </c>
      <c r="H240" s="14">
        <f>VLOOKUP(A240,away!$A$2:$E$405,3,FALSE)</f>
        <v>1.021857923</v>
      </c>
      <c r="I240" s="14">
        <f>VLOOKUP(C240,away!$B$2:$E$405,3,FALSE)</f>
        <v>0.82</v>
      </c>
      <c r="J240" s="14">
        <f>VLOOKUP(B240,home!$B$2:$E$405,4,FALSE)</f>
        <v>1.1100000000000001</v>
      </c>
      <c r="K240" s="16">
        <f t="shared" si="282"/>
        <v>2.7644713125314997</v>
      </c>
      <c r="L240" s="16">
        <f t="shared" si="283"/>
        <v>0.93009508151460007</v>
      </c>
      <c r="M240" s="17">
        <f t="shared" si="228"/>
        <v>2.485823000251099E-2</v>
      </c>
      <c r="N240" s="17">
        <f t="shared" si="229"/>
        <v>6.8719863722251473E-2</v>
      </c>
      <c r="O240" s="17">
        <f t="shared" si="230"/>
        <v>2.3120517460494136E-2</v>
      </c>
      <c r="P240" s="17">
        <f t="shared" si="231"/>
        <v>6.3916007250419682E-2</v>
      </c>
      <c r="Q240" s="17">
        <f t="shared" si="232"/>
        <v>9.4987045930619185E-2</v>
      </c>
      <c r="R240" s="17">
        <f t="shared" si="233"/>
        <v>1.0752139786039014E-2</v>
      </c>
      <c r="S240" s="17">
        <f t="shared" si="234"/>
        <v>4.1085547748402049E-2</v>
      </c>
      <c r="T240" s="17">
        <f t="shared" si="235"/>
        <v>8.8346984227670303E-2</v>
      </c>
      <c r="U240" s="17">
        <f t="shared" si="236"/>
        <v>2.9723981986833434E-2</v>
      </c>
      <c r="V240" s="17">
        <f t="shared" si="237"/>
        <v>1.1737781131503054E-2</v>
      </c>
      <c r="W240" s="17">
        <f t="shared" si="238"/>
        <v>8.7529654512436203E-2</v>
      </c>
      <c r="X240" s="17">
        <f t="shared" si="239"/>
        <v>8.1410901148689138E-2</v>
      </c>
      <c r="Y240" s="17">
        <f t="shared" si="240"/>
        <v>3.7859939370033534E-2</v>
      </c>
      <c r="Z240" s="17">
        <f t="shared" si="241"/>
        <v>3.3335041102507774E-3</v>
      </c>
      <c r="AA240" s="17">
        <f t="shared" si="242"/>
        <v>9.2153764829941177E-3</v>
      </c>
      <c r="AB240" s="17">
        <f t="shared" si="243"/>
        <v>1.2737821960707335E-2</v>
      </c>
      <c r="AC240" s="17">
        <f t="shared" si="244"/>
        <v>1.886276958951838E-3</v>
      </c>
      <c r="AD240" s="17">
        <f t="shared" si="245"/>
        <v>6.0493304723855799E-2</v>
      </c>
      <c r="AE240" s="17">
        <f t="shared" si="246"/>
        <v>5.6264525188222198E-2</v>
      </c>
      <c r="AF240" s="17">
        <f t="shared" si="247"/>
        <v>2.6165679070659899E-2</v>
      </c>
      <c r="AG240" s="17">
        <f t="shared" si="248"/>
        <v>8.1121898027034286E-3</v>
      </c>
      <c r="AH240" s="17">
        <f t="shared" si="249"/>
        <v>7.7511894428823765E-4</v>
      </c>
      <c r="AI240" s="17">
        <f t="shared" si="250"/>
        <v>2.142794085284535E-3</v>
      </c>
      <c r="AJ240" s="17">
        <f t="shared" si="251"/>
        <v>2.9618463887156371E-3</v>
      </c>
      <c r="AK240" s="17">
        <f t="shared" si="252"/>
        <v>2.7293131245764665E-3</v>
      </c>
      <c r="AL240" s="17">
        <f t="shared" si="253"/>
        <v>1.9400141003198841E-4</v>
      </c>
      <c r="AM240" s="17">
        <f t="shared" si="254"/>
        <v>3.3446401101865114E-2</v>
      </c>
      <c r="AN240" s="17">
        <f t="shared" si="255"/>
        <v>3.1108333159209241E-2</v>
      </c>
      <c r="AO240" s="17">
        <f t="shared" si="256"/>
        <v>1.4466853832749028E-2</v>
      </c>
      <c r="AP240" s="17">
        <f t="shared" si="257"/>
        <v>4.4851831982768379E-3</v>
      </c>
      <c r="AQ240" s="17">
        <f t="shared" si="258"/>
        <v>1.0429117081023024E-3</v>
      </c>
      <c r="AR240" s="17">
        <f t="shared" si="259"/>
        <v>1.4418686353425588E-4</v>
      </c>
      <c r="AS240" s="17">
        <f t="shared" si="260"/>
        <v>3.9860044788434467E-4</v>
      </c>
      <c r="AT240" s="17">
        <f t="shared" si="261"/>
        <v>5.5095975166923907E-4</v>
      </c>
      <c r="AU240" s="17">
        <f t="shared" si="262"/>
        <v>5.0770414261636348E-4</v>
      </c>
      <c r="AV240" s="17">
        <f t="shared" si="263"/>
        <v>3.5088338437908446E-4</v>
      </c>
      <c r="AW240" s="17">
        <f t="shared" si="264"/>
        <v>1.3856125906505805E-5</v>
      </c>
      <c r="AX240" s="17">
        <f t="shared" si="265"/>
        <v>1.5410269392254674E-2</v>
      </c>
      <c r="AY240" s="17">
        <f t="shared" si="266"/>
        <v>1.4333015766551058E-2</v>
      </c>
      <c r="AZ240" s="17">
        <f t="shared" si="267"/>
        <v>6.6655337338701768E-3</v>
      </c>
      <c r="BA240" s="17">
        <f t="shared" si="268"/>
        <v>2.0665267138474334E-3</v>
      </c>
      <c r="BB240" s="17">
        <f t="shared" si="269"/>
        <v>4.8051658309200665E-4</v>
      </c>
      <c r="BC240" s="17">
        <f t="shared" si="270"/>
        <v>8.9385222104015435E-5</v>
      </c>
      <c r="BD240" s="17">
        <f t="shared" si="271"/>
        <v>2.2351248765371363E-5</v>
      </c>
      <c r="BE240" s="17">
        <f t="shared" si="272"/>
        <v>6.1789386011124243E-5</v>
      </c>
      <c r="BF240" s="17">
        <f t="shared" si="273"/>
        <v>8.540749252334408E-5</v>
      </c>
      <c r="BG240" s="17">
        <f t="shared" si="274"/>
        <v>7.870218765201107E-5</v>
      </c>
      <c r="BH240" s="17">
        <f t="shared" si="275"/>
        <v>5.4392484999363855E-5</v>
      </c>
      <c r="BI240" s="17">
        <f t="shared" si="276"/>
        <v>3.0073292879608252E-5</v>
      </c>
      <c r="BJ240" s="18">
        <f t="shared" si="277"/>
        <v>0.73348501810906319</v>
      </c>
      <c r="BK240" s="18">
        <f t="shared" si="278"/>
        <v>0.15801086026837063</v>
      </c>
      <c r="BL240" s="18">
        <f t="shared" si="279"/>
        <v>9.6443960902847001E-2</v>
      </c>
      <c r="BM240" s="18">
        <f t="shared" si="280"/>
        <v>0.6906003795975526</v>
      </c>
      <c r="BN240" s="18">
        <f t="shared" si="281"/>
        <v>0.28635380415233447</v>
      </c>
    </row>
    <row r="241" spans="1:66" x14ac:dyDescent="0.25">
      <c r="A241" t="s">
        <v>21</v>
      </c>
      <c r="B241" t="s">
        <v>269</v>
      </c>
      <c r="C241" t="s">
        <v>272</v>
      </c>
      <c r="D241" s="15">
        <v>44257</v>
      </c>
      <c r="E241" s="14">
        <f>VLOOKUP(A241,home!$A$2:$E$405,3,FALSE)</f>
        <v>1.3914728679999999</v>
      </c>
      <c r="F241" s="14">
        <f>VLOOKUP(B241,home!$B$2:$E$405,3,FALSE)</f>
        <v>0.66</v>
      </c>
      <c r="G241" s="14">
        <f>VLOOKUP(C241,away!$B$2:$E$405,4,FALSE)</f>
        <v>0.5</v>
      </c>
      <c r="H241" s="14">
        <f>VLOOKUP(A241,away!$A$2:$E$405,3,FALSE)</f>
        <v>1.3410852710000001</v>
      </c>
      <c r="I241" s="14">
        <f>VLOOKUP(C241,away!$B$2:$E$405,3,FALSE)</f>
        <v>1.38</v>
      </c>
      <c r="J241" s="14">
        <f>VLOOKUP(B241,home!$B$2:$E$405,4,FALSE)</f>
        <v>0.69</v>
      </c>
      <c r="K241" s="16">
        <f t="shared" si="282"/>
        <v>0.45918604644</v>
      </c>
      <c r="L241" s="16">
        <f t="shared" si="283"/>
        <v>1.2769813950461999</v>
      </c>
      <c r="M241" s="17">
        <f t="shared" si="228"/>
        <v>0.17619438353723349</v>
      </c>
      <c r="N241" s="17">
        <f t="shared" si="229"/>
        <v>8.0906002381395253E-2</v>
      </c>
      <c r="O241" s="17">
        <f t="shared" si="230"/>
        <v>0.22499694968868159</v>
      </c>
      <c r="P241" s="17">
        <f t="shared" si="231"/>
        <v>0.10331545978860528</v>
      </c>
      <c r="Q241" s="17">
        <f t="shared" si="232"/>
        <v>1.8575453683389056E-2</v>
      </c>
      <c r="R241" s="17">
        <f t="shared" si="233"/>
        <v>0.14365845934729615</v>
      </c>
      <c r="S241" s="17">
        <f t="shared" si="234"/>
        <v>1.514532418264522E-2</v>
      </c>
      <c r="T241" s="17">
        <f t="shared" si="235"/>
        <v>2.3720508758230226E-2</v>
      </c>
      <c r="U241" s="17">
        <f t="shared" si="236"/>
        <v>6.5965959985346365E-2</v>
      </c>
      <c r="V241" s="17">
        <f t="shared" si="237"/>
        <v>9.8675495663370959E-4</v>
      </c>
      <c r="W241" s="17">
        <f t="shared" si="238"/>
        <v>2.8431963792349192E-3</v>
      </c>
      <c r="X241" s="17">
        <f t="shared" si="239"/>
        <v>3.630708878745711E-3</v>
      </c>
      <c r="Y241" s="17">
        <f t="shared" si="240"/>
        <v>2.3181738444936614E-3</v>
      </c>
      <c r="Z241" s="17">
        <f t="shared" si="241"/>
        <v>6.1149726609166025E-2</v>
      </c>
      <c r="AA241" s="17">
        <f t="shared" si="242"/>
        <v>2.8079101202549809E-2</v>
      </c>
      <c r="AB241" s="17">
        <f t="shared" si="243"/>
        <v>6.4467657343937482E-3</v>
      </c>
      <c r="AC241" s="17">
        <f t="shared" si="244"/>
        <v>3.6162844693398483E-5</v>
      </c>
      <c r="AD241" s="17">
        <f t="shared" si="245"/>
        <v>3.2638902615835126E-4</v>
      </c>
      <c r="AE241" s="17">
        <f t="shared" si="246"/>
        <v>4.16792713951462E-4</v>
      </c>
      <c r="AF241" s="17">
        <f t="shared" si="247"/>
        <v>2.6611827065341486E-4</v>
      </c>
      <c r="AG241" s="17">
        <f t="shared" si="248"/>
        <v>1.1327602683542667E-4</v>
      </c>
      <c r="AH241" s="17">
        <f t="shared" si="249"/>
        <v>1.9521765798016642E-2</v>
      </c>
      <c r="AI241" s="17">
        <f t="shared" si="250"/>
        <v>8.9641224563188713E-3</v>
      </c>
      <c r="AJ241" s="17">
        <f t="shared" si="251"/>
        <v>2.0580999752605423E-3</v>
      </c>
      <c r="AK241" s="17">
        <f t="shared" si="252"/>
        <v>3.1501693027271676E-4</v>
      </c>
      <c r="AL241" s="17">
        <f t="shared" si="253"/>
        <v>8.4819523795384927E-7</v>
      </c>
      <c r="AM241" s="17">
        <f t="shared" si="254"/>
        <v>2.9974657304611034E-5</v>
      </c>
      <c r="AN241" s="17">
        <f t="shared" si="255"/>
        <v>3.8277079700873959E-5</v>
      </c>
      <c r="AO241" s="17">
        <f t="shared" si="256"/>
        <v>2.4439559317358305E-5</v>
      </c>
      <c r="AP241" s="17">
        <f t="shared" si="257"/>
        <v>1.0402954183798188E-5</v>
      </c>
      <c r="AQ241" s="17">
        <f t="shared" si="258"/>
        <v>3.321094736557079E-6</v>
      </c>
      <c r="AR241" s="17">
        <f t="shared" si="259"/>
        <v>4.9857863445032921E-3</v>
      </c>
      <c r="AS241" s="17">
        <f t="shared" si="260"/>
        <v>2.2894035199270061E-3</v>
      </c>
      <c r="AT241" s="17">
        <f t="shared" si="261"/>
        <v>5.2563107551055087E-4</v>
      </c>
      <c r="AU241" s="17">
        <f t="shared" si="262"/>
        <v>8.0454151816565002E-5</v>
      </c>
      <c r="AV241" s="17">
        <f t="shared" si="263"/>
        <v>9.2358559730830044E-6</v>
      </c>
      <c r="AW241" s="17">
        <f t="shared" si="264"/>
        <v>1.3815499178999572E-8</v>
      </c>
      <c r="AX241" s="17">
        <f t="shared" si="265"/>
        <v>2.2939907301830324E-6</v>
      </c>
      <c r="AY241" s="17">
        <f t="shared" si="266"/>
        <v>2.9293834828521794E-6</v>
      </c>
      <c r="AZ241" s="17">
        <f t="shared" si="267"/>
        <v>1.8703841032789359E-6</v>
      </c>
      <c r="BA241" s="17">
        <f t="shared" si="268"/>
        <v>7.9614856715912391E-7</v>
      </c>
      <c r="BB241" s="17">
        <f t="shared" si="269"/>
        <v>2.5416672698872286E-7</v>
      </c>
      <c r="BC241" s="17">
        <f t="shared" si="270"/>
        <v>6.4913236320877127E-8</v>
      </c>
      <c r="BD241" s="17">
        <f t="shared" si="271"/>
        <v>1.0611260669343525E-3</v>
      </c>
      <c r="BE241" s="17">
        <f t="shared" si="272"/>
        <v>4.8725428345001211E-4</v>
      </c>
      <c r="BF241" s="17">
        <f t="shared" si="273"/>
        <v>1.1187018401418309E-4</v>
      </c>
      <c r="BG241" s="17">
        <f t="shared" si="274"/>
        <v>1.7123075837329342E-5</v>
      </c>
      <c r="BH241" s="17">
        <f t="shared" si="275"/>
        <v>1.9656693741588879E-6</v>
      </c>
      <c r="BI241" s="17">
        <f t="shared" si="276"/>
        <v>1.8052158970564189E-7</v>
      </c>
      <c r="BJ241" s="18">
        <f t="shared" si="277"/>
        <v>0.13323124429517744</v>
      </c>
      <c r="BK241" s="18">
        <f t="shared" si="278"/>
        <v>0.29568186288853182</v>
      </c>
      <c r="BL241" s="18">
        <f t="shared" si="279"/>
        <v>0.50957627186706655</v>
      </c>
      <c r="BM241" s="18">
        <f t="shared" si="280"/>
        <v>0.25198948166535773</v>
      </c>
      <c r="BN241" s="18">
        <f t="shared" si="281"/>
        <v>0.74764670842660075</v>
      </c>
    </row>
    <row r="242" spans="1:66" x14ac:dyDescent="0.25">
      <c r="A242" t="s">
        <v>21</v>
      </c>
      <c r="B242" t="s">
        <v>275</v>
      </c>
      <c r="C242" t="s">
        <v>22</v>
      </c>
      <c r="D242" s="15">
        <v>44257</v>
      </c>
      <c r="E242" s="14">
        <f>VLOOKUP(A242,home!$A$2:$E$405,3,FALSE)</f>
        <v>1.3914728679999999</v>
      </c>
      <c r="F242" s="14">
        <f>VLOOKUP(B242,home!$B$2:$E$405,3,FALSE)</f>
        <v>0.88</v>
      </c>
      <c r="G242" s="14">
        <f>VLOOKUP(C242,away!$B$2:$E$405,4,FALSE)</f>
        <v>1.08</v>
      </c>
      <c r="H242" s="14">
        <f>VLOOKUP(A242,away!$A$2:$E$405,3,FALSE)</f>
        <v>1.3410852710000001</v>
      </c>
      <c r="I242" s="14">
        <f>VLOOKUP(C242,away!$B$2:$E$405,3,FALSE)</f>
        <v>1.02</v>
      </c>
      <c r="J242" s="14">
        <f>VLOOKUP(B242,home!$B$2:$E$405,4,FALSE)</f>
        <v>0.75</v>
      </c>
      <c r="K242" s="16">
        <f t="shared" si="282"/>
        <v>1.3224558137472</v>
      </c>
      <c r="L242" s="16">
        <f t="shared" si="283"/>
        <v>1.0259302323149999</v>
      </c>
      <c r="M242" s="17">
        <f t="shared" si="228"/>
        <v>9.5523207928355697E-2</v>
      </c>
      <c r="N242" s="17">
        <f t="shared" si="229"/>
        <v>0.12632522167263666</v>
      </c>
      <c r="O242" s="17">
        <f t="shared" si="230"/>
        <v>9.8000146901411983E-2</v>
      </c>
      <c r="P242" s="17">
        <f t="shared" si="231"/>
        <v>0.12960086401785195</v>
      </c>
      <c r="Q242" s="17">
        <f t="shared" si="232"/>
        <v>8.3529761911941072E-2</v>
      </c>
      <c r="R242" s="17">
        <f t="shared" si="233"/>
        <v>5.0270656738734855E-2</v>
      </c>
      <c r="S242" s="17">
        <f t="shared" si="234"/>
        <v>4.3958908830750786E-2</v>
      </c>
      <c r="T242" s="17">
        <f t="shared" si="235"/>
        <v>8.5695708043534324E-2</v>
      </c>
      <c r="U242" s="17">
        <f t="shared" si="236"/>
        <v>6.6480722265029782E-2</v>
      </c>
      <c r="V242" s="17">
        <f t="shared" si="237"/>
        <v>6.6267928080893778E-3</v>
      </c>
      <c r="W242" s="17">
        <f t="shared" si="238"/>
        <v>3.6821473087121963E-2</v>
      </c>
      <c r="X242" s="17">
        <f t="shared" si="239"/>
        <v>3.7776262438451544E-2</v>
      </c>
      <c r="Y242" s="17">
        <f t="shared" si="240"/>
        <v>1.9377904849736498E-2</v>
      </c>
      <c r="Z242" s="17">
        <f t="shared" si="241"/>
        <v>1.7191395515532625E-2</v>
      </c>
      <c r="AA242" s="17">
        <f t="shared" si="242"/>
        <v>2.273486094594367E-2</v>
      </c>
      <c r="AB242" s="17">
        <f t="shared" si="243"/>
        <v>1.5032924516348687E-2</v>
      </c>
      <c r="AC242" s="17">
        <f t="shared" si="244"/>
        <v>5.6193024463739257E-4</v>
      </c>
      <c r="AD242" s="17">
        <f t="shared" si="245"/>
        <v>1.2173692788700131E-2</v>
      </c>
      <c r="AE242" s="17">
        <f t="shared" si="246"/>
        <v>1.2489359470842561E-2</v>
      </c>
      <c r="AF242" s="17">
        <f t="shared" si="247"/>
        <v>6.4066057316935271E-3</v>
      </c>
      <c r="AG242" s="17">
        <f t="shared" si="248"/>
        <v>2.1909101688889839E-3</v>
      </c>
      <c r="AH242" s="17">
        <f t="shared" si="249"/>
        <v>4.4092930987673579E-3</v>
      </c>
      <c r="AI242" s="17">
        <f t="shared" si="250"/>
        <v>5.8310952929803003E-3</v>
      </c>
      <c r="AJ242" s="17">
        <f t="shared" si="251"/>
        <v>3.8556829353578658E-3</v>
      </c>
      <c r="AK242" s="17">
        <f t="shared" si="252"/>
        <v>1.6996567712766262E-3</v>
      </c>
      <c r="AL242" s="17">
        <f t="shared" si="253"/>
        <v>3.0495895940760443E-5</v>
      </c>
      <c r="AM242" s="17">
        <f t="shared" si="254"/>
        <v>3.2198341606377674E-3</v>
      </c>
      <c r="AN242" s="17">
        <f t="shared" si="255"/>
        <v>3.303325208438877E-3</v>
      </c>
      <c r="AO242" s="17">
        <f t="shared" si="256"/>
        <v>1.6944905992528462E-3</v>
      </c>
      <c r="AP242" s="17">
        <f t="shared" si="257"/>
        <v>5.7947637804901873E-4</v>
      </c>
      <c r="AQ242" s="17">
        <f t="shared" si="258"/>
        <v>1.486255837882211E-4</v>
      </c>
      <c r="AR242" s="17">
        <f t="shared" si="259"/>
        <v>9.0472541863266455E-4</v>
      </c>
      <c r="AS242" s="17">
        <f t="shared" si="260"/>
        <v>1.1964593897156367E-3</v>
      </c>
      <c r="AT242" s="17">
        <f t="shared" si="261"/>
        <v>7.9113233792093554E-4</v>
      </c>
      <c r="AU242" s="17">
        <f t="shared" si="262"/>
        <v>3.4874585324231846E-4</v>
      </c>
      <c r="AV242" s="17">
        <f t="shared" si="263"/>
        <v>1.1530024528513302E-4</v>
      </c>
      <c r="AW242" s="17">
        <f t="shared" si="264"/>
        <v>1.1493118759757779E-6</v>
      </c>
      <c r="AX242" s="17">
        <f t="shared" si="265"/>
        <v>7.0968140083954275E-4</v>
      </c>
      <c r="AY242" s="17">
        <f t="shared" si="266"/>
        <v>7.2808360443294654E-4</v>
      </c>
      <c r="AZ242" s="17">
        <f t="shared" si="267"/>
        <v>3.7348149072031762E-4</v>
      </c>
      <c r="BA242" s="17">
        <f t="shared" si="268"/>
        <v>1.2772198418001601E-4</v>
      </c>
      <c r="BB242" s="17">
        <f t="shared" si="269"/>
        <v>3.2758461225384139E-5</v>
      </c>
      <c r="BC242" s="17">
        <f t="shared" si="270"/>
        <v>6.7215791470480547E-6</v>
      </c>
      <c r="BD242" s="17">
        <f t="shared" si="271"/>
        <v>1.5469752648651579E-4</v>
      </c>
      <c r="BE242" s="17">
        <f t="shared" si="272"/>
        <v>2.0458064327440431E-4</v>
      </c>
      <c r="BF242" s="17">
        <f t="shared" si="273"/>
        <v>1.3527443053918902E-4</v>
      </c>
      <c r="BG242" s="17">
        <f t="shared" si="274"/>
        <v>5.9631485705964088E-5</v>
      </c>
      <c r="BH242" s="17">
        <f t="shared" si="275"/>
        <v>1.9715001238558826E-5</v>
      </c>
      <c r="BI242" s="17">
        <f t="shared" si="276"/>
        <v>5.214443601193069E-6</v>
      </c>
      <c r="BJ242" s="18">
        <f t="shared" si="277"/>
        <v>0.43371110061425927</v>
      </c>
      <c r="BK242" s="18">
        <f t="shared" si="278"/>
        <v>0.27703028333005891</v>
      </c>
      <c r="BL242" s="18">
        <f t="shared" si="279"/>
        <v>0.2722505162414936</v>
      </c>
      <c r="BM242" s="18">
        <f t="shared" si="280"/>
        <v>0.41620650223785532</v>
      </c>
      <c r="BN242" s="18">
        <f t="shared" si="281"/>
        <v>0.58324985917093219</v>
      </c>
    </row>
    <row r="243" spans="1:66" x14ac:dyDescent="0.25">
      <c r="A243" t="s">
        <v>21</v>
      </c>
      <c r="B243" t="s">
        <v>273</v>
      </c>
      <c r="C243" t="s">
        <v>152</v>
      </c>
      <c r="D243" s="15">
        <v>44257</v>
      </c>
      <c r="E243" s="14">
        <f>VLOOKUP(A243,home!$A$2:$E$405,3,FALSE)</f>
        <v>1.3914728679999999</v>
      </c>
      <c r="F243" s="14">
        <f>VLOOKUP(B243,home!$B$2:$E$405,3,FALSE)</f>
        <v>0.66</v>
      </c>
      <c r="G243" s="14">
        <f>VLOOKUP(C243,away!$B$2:$E$405,4,FALSE)</f>
        <v>1.18</v>
      </c>
      <c r="H243" s="14">
        <f>VLOOKUP(A243,away!$A$2:$E$405,3,FALSE)</f>
        <v>1.3410852710000001</v>
      </c>
      <c r="I243" s="14">
        <f>VLOOKUP(C243,away!$B$2:$E$405,3,FALSE)</f>
        <v>0.87</v>
      </c>
      <c r="J243" s="14">
        <f>VLOOKUP(B243,home!$B$2:$E$405,4,FALSE)</f>
        <v>0.75</v>
      </c>
      <c r="K243" s="16">
        <f t="shared" si="282"/>
        <v>1.0836790695984</v>
      </c>
      <c r="L243" s="16">
        <f t="shared" si="283"/>
        <v>0.8750581393275001</v>
      </c>
      <c r="M243" s="17">
        <f t="shared" si="228"/>
        <v>0.14103640803431272</v>
      </c>
      <c r="N243" s="17">
        <f t="shared" si="229"/>
        <v>0.15283820343812432</v>
      </c>
      <c r="O243" s="17">
        <f t="shared" si="230"/>
        <v>0.12341505679193979</v>
      </c>
      <c r="P243" s="17">
        <f t="shared" si="231"/>
        <v>0.13374231391872299</v>
      </c>
      <c r="Q243" s="17">
        <f t="shared" si="232"/>
        <v>8.2813781050458765E-2</v>
      </c>
      <c r="R243" s="17">
        <f t="shared" si="233"/>
        <v>5.3997674980676293E-2</v>
      </c>
      <c r="S243" s="17">
        <f t="shared" si="234"/>
        <v>3.1706363593687309E-2</v>
      </c>
      <c r="T243" s="17">
        <f t="shared" si="235"/>
        <v>7.246687315668944E-2</v>
      </c>
      <c r="U243" s="17">
        <f t="shared" si="236"/>
        <v>5.8516150183536085E-2</v>
      </c>
      <c r="V243" s="17">
        <f t="shared" si="237"/>
        <v>3.340731101572039E-3</v>
      </c>
      <c r="W243" s="17">
        <f t="shared" si="238"/>
        <v>2.9914520399562251E-2</v>
      </c>
      <c r="X243" s="17">
        <f t="shared" si="239"/>
        <v>2.617694455971549E-2</v>
      </c>
      <c r="Y243" s="17">
        <f t="shared" si="240"/>
        <v>1.1453174199851882E-2</v>
      </c>
      <c r="Z243" s="17">
        <f t="shared" si="241"/>
        <v>1.5750368332200566E-2</v>
      </c>
      <c r="AA243" s="17">
        <f t="shared" si="242"/>
        <v>1.7068344500071213E-2</v>
      </c>
      <c r="AB243" s="17">
        <f t="shared" si="243"/>
        <v>9.2483038437110691E-3</v>
      </c>
      <c r="AC243" s="17">
        <f t="shared" si="244"/>
        <v>1.9799723788155985E-4</v>
      </c>
      <c r="AD243" s="17">
        <f t="shared" si="245"/>
        <v>8.1044349085199942E-3</v>
      </c>
      <c r="AE243" s="17">
        <f t="shared" si="246"/>
        <v>7.0918517313503454E-3</v>
      </c>
      <c r="AF243" s="17">
        <f t="shared" si="247"/>
        <v>3.1028912902109716E-3</v>
      </c>
      <c r="AG243" s="17">
        <f t="shared" si="248"/>
        <v>9.0507009298250625E-4</v>
      </c>
      <c r="AH243" s="17">
        <f t="shared" si="249"/>
        <v>3.4456220016245518E-3</v>
      </c>
      <c r="AI243" s="17">
        <f t="shared" si="250"/>
        <v>3.7339484449082712E-3</v>
      </c>
      <c r="AJ243" s="17">
        <f t="shared" si="251"/>
        <v>2.0232008883532939E-3</v>
      </c>
      <c r="AK243" s="17">
        <f t="shared" si="252"/>
        <v>7.3083348543378449E-4</v>
      </c>
      <c r="AL243" s="17">
        <f t="shared" si="253"/>
        <v>7.5102901762368209E-6</v>
      </c>
      <c r="AM243" s="17">
        <f t="shared" si="254"/>
        <v>1.7565212962571491E-3</v>
      </c>
      <c r="AN243" s="17">
        <f t="shared" si="255"/>
        <v>1.5370582571919095E-3</v>
      </c>
      <c r="AO243" s="17">
        <f t="shared" si="256"/>
        <v>6.7250766928816116E-4</v>
      </c>
      <c r="AP243" s="17">
        <f t="shared" si="257"/>
        <v>1.9616110325692402E-4</v>
      </c>
      <c r="AQ243" s="17">
        <f t="shared" si="258"/>
        <v>4.2913092506108392E-5</v>
      </c>
      <c r="AR243" s="17">
        <f t="shared" si="259"/>
        <v>6.0302391551349548E-4</v>
      </c>
      <c r="AS243" s="17">
        <f t="shared" si="260"/>
        <v>6.5348439570924897E-4</v>
      </c>
      <c r="AT243" s="17">
        <f t="shared" si="261"/>
        <v>3.5408368096963576E-4</v>
      </c>
      <c r="AU243" s="17">
        <f t="shared" si="262"/>
        <v>1.2790435798438386E-4</v>
      </c>
      <c r="AV243" s="17">
        <f t="shared" si="263"/>
        <v>3.4651818914524446E-5</v>
      </c>
      <c r="AW243" s="17">
        <f t="shared" si="264"/>
        <v>1.9782984494144756E-7</v>
      </c>
      <c r="AX243" s="17">
        <f t="shared" si="265"/>
        <v>3.1725089400962023E-4</v>
      </c>
      <c r="AY243" s="17">
        <f t="shared" si="266"/>
        <v>2.7761297701204424E-4</v>
      </c>
      <c r="AZ243" s="17">
        <f t="shared" si="267"/>
        <v>1.2146374755866375E-4</v>
      </c>
      <c r="BA243" s="17">
        <f t="shared" si="268"/>
        <v>3.5429280311476493E-5</v>
      </c>
      <c r="BB243" s="17">
        <f t="shared" si="269"/>
        <v>7.7506700267682636E-6</v>
      </c>
      <c r="BC243" s="17">
        <f t="shared" si="270"/>
        <v>1.3564573784330526E-6</v>
      </c>
      <c r="BD243" s="17">
        <f t="shared" si="271"/>
        <v>8.7946830913203803E-5</v>
      </c>
      <c r="BE243" s="17">
        <f t="shared" si="272"/>
        <v>9.5306139898148498E-5</v>
      </c>
      <c r="BF243" s="17">
        <f t="shared" si="273"/>
        <v>5.1640634505920251E-5</v>
      </c>
      <c r="BG243" s="17">
        <f t="shared" si="274"/>
        <v>1.8653958251615562E-5</v>
      </c>
      <c r="BH243" s="17">
        <f t="shared" si="275"/>
        <v>5.0537260306095378E-6</v>
      </c>
      <c r="BI243" s="17">
        <f t="shared" si="276"/>
        <v>1.0953234245712322E-6</v>
      </c>
      <c r="BJ243" s="18">
        <f t="shared" si="277"/>
        <v>0.39983377027226324</v>
      </c>
      <c r="BK243" s="18">
        <f t="shared" si="278"/>
        <v>0.31030893715336494</v>
      </c>
      <c r="BL243" s="18">
        <f t="shared" si="279"/>
        <v>0.27421197990236962</v>
      </c>
      <c r="BM243" s="18">
        <f t="shared" si="280"/>
        <v>0.31198420229879636</v>
      </c>
      <c r="BN243" s="18">
        <f t="shared" si="281"/>
        <v>0.68784343821423488</v>
      </c>
    </row>
    <row r="244" spans="1:66" x14ac:dyDescent="0.25">
      <c r="A244" t="s">
        <v>21</v>
      </c>
      <c r="B244" t="s">
        <v>265</v>
      </c>
      <c r="C244" t="s">
        <v>397</v>
      </c>
      <c r="D244" s="15">
        <v>44257</v>
      </c>
      <c r="E244" s="14">
        <f>VLOOKUP(A244,home!$A$2:$E$405,3,FALSE)</f>
        <v>1.3914728679999999</v>
      </c>
      <c r="F244" s="14">
        <f>VLOOKUP(B244,home!$B$2:$E$405,3,FALSE)</f>
        <v>0.83</v>
      </c>
      <c r="G244" s="14">
        <f>VLOOKUP(C244,away!$B$2:$E$405,4,FALSE)</f>
        <v>1.44</v>
      </c>
      <c r="H244" s="14">
        <f>VLOOKUP(A244,away!$A$2:$E$405,3,FALSE)</f>
        <v>1.3410852710000001</v>
      </c>
      <c r="I244" s="14">
        <f>VLOOKUP(C244,away!$B$2:$E$405,3,FALSE)</f>
        <v>0.72</v>
      </c>
      <c r="J244" s="14">
        <f>VLOOKUP(B244,home!$B$2:$E$405,4,FALSE)</f>
        <v>0.98</v>
      </c>
      <c r="K244" s="16">
        <f t="shared" si="282"/>
        <v>1.6630883718335996</v>
      </c>
      <c r="L244" s="16">
        <f t="shared" si="283"/>
        <v>0.94626976721760003</v>
      </c>
      <c r="M244" s="17">
        <f t="shared" si="228"/>
        <v>7.3581757865909911E-2</v>
      </c>
      <c r="N244" s="17">
        <f t="shared" si="229"/>
        <v>0.12237296588587027</v>
      </c>
      <c r="O244" s="17">
        <f t="shared" si="230"/>
        <v>6.9628192887236373E-2</v>
      </c>
      <c r="P244" s="17">
        <f t="shared" si="231"/>
        <v>0.11579783794254975</v>
      </c>
      <c r="Q244" s="17">
        <f t="shared" si="232"/>
        <v>0.10175852829579034</v>
      </c>
      <c r="R244" s="17">
        <f t="shared" si="233"/>
        <v>3.2943526937593663E-2</v>
      </c>
      <c r="S244" s="17">
        <f t="shared" si="234"/>
        <v>4.5558640011716188E-2</v>
      </c>
      <c r="T244" s="17">
        <f t="shared" si="235"/>
        <v>9.629101888286308E-2</v>
      </c>
      <c r="U244" s="17">
        <f t="shared" si="236"/>
        <v>5.4787996577098964E-2</v>
      </c>
      <c r="V244" s="17">
        <f t="shared" si="237"/>
        <v>7.9663344194230729E-3</v>
      </c>
      <c r="W244" s="17">
        <f t="shared" si="238"/>
        <v>5.6411141714543055E-2</v>
      </c>
      <c r="X244" s="17">
        <f t="shared" si="239"/>
        <v>5.3380157938699699E-2</v>
      </c>
      <c r="Y244" s="17">
        <f t="shared" si="240"/>
        <v>2.5256014813346047E-2</v>
      </c>
      <c r="Z244" s="17">
        <f t="shared" si="241"/>
        <v>1.0391154522187829E-2</v>
      </c>
      <c r="AA244" s="17">
        <f t="shared" si="242"/>
        <v>1.72814082557767E-2</v>
      </c>
      <c r="AB244" s="17">
        <f t="shared" si="243"/>
        <v>1.4370254559545706E-2</v>
      </c>
      <c r="AC244" s="17">
        <f t="shared" si="244"/>
        <v>7.8355383933744393E-4</v>
      </c>
      <c r="AD244" s="17">
        <f t="shared" si="245"/>
        <v>2.345417845682848E-2</v>
      </c>
      <c r="AE244" s="17">
        <f t="shared" si="246"/>
        <v>2.2193979988623134E-2</v>
      </c>
      <c r="AF244" s="17">
        <f t="shared" si="247"/>
        <v>1.0500746138733244E-2</v>
      </c>
      <c r="AG244" s="17">
        <f t="shared" si="248"/>
        <v>3.312179534770073E-3</v>
      </c>
      <c r="AH244" s="17">
        <f t="shared" si="249"/>
        <v>2.4582088427081974E-3</v>
      </c>
      <c r="AI244" s="17">
        <f t="shared" si="250"/>
        <v>4.0882185418465323E-3</v>
      </c>
      <c r="AJ244" s="17">
        <f t="shared" si="251"/>
        <v>3.3995343592297424E-3</v>
      </c>
      <c r="AK244" s="17">
        <f t="shared" si="252"/>
        <v>1.8845753541612566E-3</v>
      </c>
      <c r="AL244" s="17">
        <f t="shared" si="253"/>
        <v>4.9324095068349308E-5</v>
      </c>
      <c r="AM244" s="17">
        <f t="shared" si="254"/>
        <v>7.8012742924923103E-3</v>
      </c>
      <c r="AN244" s="17">
        <f t="shared" si="255"/>
        <v>7.3821100087573446E-3</v>
      </c>
      <c r="AO244" s="17">
        <f t="shared" si="256"/>
        <v>3.4927337597807644E-3</v>
      </c>
      <c r="AP244" s="17">
        <f t="shared" si="257"/>
        <v>1.1016894539402655E-3</v>
      </c>
      <c r="AQ244" s="17">
        <f t="shared" si="258"/>
        <v>2.6062385578153497E-4</v>
      </c>
      <c r="AR244" s="17">
        <f t="shared" si="259"/>
        <v>4.6522574187234648E-4</v>
      </c>
      <c r="AS244" s="17">
        <f t="shared" si="260"/>
        <v>7.7371152158555909E-4</v>
      </c>
      <c r="AT244" s="17">
        <f t="shared" si="261"/>
        <v>6.433753173513125E-4</v>
      </c>
      <c r="AU244" s="17">
        <f t="shared" si="262"/>
        <v>3.5666333633723981E-4</v>
      </c>
      <c r="AV244" s="17">
        <f t="shared" si="263"/>
        <v>1.4829066183046002E-4</v>
      </c>
      <c r="AW244" s="17">
        <f t="shared" si="264"/>
        <v>2.1561894524772773E-6</v>
      </c>
      <c r="AX244" s="17">
        <f t="shared" si="265"/>
        <v>2.1623680935547247E-3</v>
      </c>
      <c r="AY244" s="17">
        <f t="shared" si="266"/>
        <v>2.0461835525267947E-3</v>
      </c>
      <c r="AZ244" s="17">
        <f t="shared" si="267"/>
        <v>9.6812081696700603E-4</v>
      </c>
      <c r="BA244" s="17">
        <f t="shared" si="268"/>
        <v>3.0536782003662722E-4</v>
      </c>
      <c r="BB244" s="17">
        <f t="shared" si="269"/>
        <v>7.22400839954513E-5</v>
      </c>
      <c r="BC244" s="17">
        <f t="shared" si="270"/>
        <v>1.3671721493231118E-5</v>
      </c>
      <c r="BD244" s="17">
        <f t="shared" si="271"/>
        <v>7.3371509077530076E-5</v>
      </c>
      <c r="BE244" s="17">
        <f t="shared" si="272"/>
        <v>1.2202330357072366E-4</v>
      </c>
      <c r="BF244" s="17">
        <f t="shared" si="273"/>
        <v>1.0146776863059596E-4</v>
      </c>
      <c r="BG244" s="17">
        <f t="shared" si="274"/>
        <v>5.6249955375148726E-5</v>
      </c>
      <c r="BH244" s="17">
        <f t="shared" si="275"/>
        <v>2.3387161675142199E-5</v>
      </c>
      <c r="BI244" s="17">
        <f t="shared" si="276"/>
        <v>7.7789833264242765E-6</v>
      </c>
      <c r="BJ244" s="18">
        <f t="shared" si="277"/>
        <v>0.54053729510939341</v>
      </c>
      <c r="BK244" s="18">
        <f t="shared" si="278"/>
        <v>0.2457836317265315</v>
      </c>
      <c r="BL244" s="18">
        <f t="shared" si="279"/>
        <v>0.20361346157582963</v>
      </c>
      <c r="BM244" s="18">
        <f t="shared" si="280"/>
        <v>0.48219870575591794</v>
      </c>
      <c r="BN244" s="18">
        <f t="shared" si="281"/>
        <v>0.51608280981495025</v>
      </c>
    </row>
    <row r="245" spans="1:66" x14ac:dyDescent="0.25">
      <c r="A245" t="s">
        <v>21</v>
      </c>
      <c r="B245" t="s">
        <v>270</v>
      </c>
      <c r="C245" t="s">
        <v>264</v>
      </c>
      <c r="D245" s="15">
        <v>44257</v>
      </c>
      <c r="E245" s="14">
        <f>VLOOKUP(A245,home!$A$2:$E$405,3,FALSE)</f>
        <v>1.3914728679999999</v>
      </c>
      <c r="F245" s="14">
        <f>VLOOKUP(B245,home!$B$2:$E$405,3,FALSE)</f>
        <v>0.77</v>
      </c>
      <c r="G245" s="14">
        <f>VLOOKUP(C245,away!$B$2:$E$405,4,FALSE)</f>
        <v>1.27</v>
      </c>
      <c r="H245" s="14">
        <f>VLOOKUP(A245,away!$A$2:$E$405,3,FALSE)</f>
        <v>1.3410852710000001</v>
      </c>
      <c r="I245" s="14">
        <f>VLOOKUP(C245,away!$B$2:$E$405,3,FALSE)</f>
        <v>0.72</v>
      </c>
      <c r="J245" s="14">
        <f>VLOOKUP(B245,home!$B$2:$E$405,4,FALSE)</f>
        <v>0.98</v>
      </c>
      <c r="K245" s="16">
        <f t="shared" si="282"/>
        <v>1.3607213176171999</v>
      </c>
      <c r="L245" s="16">
        <f t="shared" si="283"/>
        <v>0.94626976721760003</v>
      </c>
      <c r="M245" s="17">
        <f t="shared" si="228"/>
        <v>9.9560370030157108E-2</v>
      </c>
      <c r="N245" s="17">
        <f t="shared" si="229"/>
        <v>0.13547391788989135</v>
      </c>
      <c r="O245" s="17">
        <f t="shared" si="230"/>
        <v>9.4210968172534881E-2</v>
      </c>
      <c r="P245" s="17">
        <f t="shared" si="231"/>
        <v>0.12819487274572375</v>
      </c>
      <c r="Q245" s="17">
        <f t="shared" si="232"/>
        <v>9.2171124026948686E-2</v>
      </c>
      <c r="R245" s="17">
        <f t="shared" si="233"/>
        <v>4.4574495460984659E-2</v>
      </c>
      <c r="S245" s="17">
        <f t="shared" si="234"/>
        <v>4.1266232219994842E-2</v>
      </c>
      <c r="T245" s="17">
        <f t="shared" si="235"/>
        <v>8.7218748077165259E-2</v>
      </c>
      <c r="U245" s="17">
        <f t="shared" si="236"/>
        <v>6.0653466195792941E-2</v>
      </c>
      <c r="V245" s="17">
        <f t="shared" si="237"/>
        <v>5.9038655937936968E-3</v>
      </c>
      <c r="W245" s="17">
        <f t="shared" si="238"/>
        <v>4.1806404444069314E-2</v>
      </c>
      <c r="X245" s="17">
        <f t="shared" si="239"/>
        <v>3.9560136601494308E-2</v>
      </c>
      <c r="Y245" s="17">
        <f t="shared" si="240"/>
        <v>1.871728062649624E-2</v>
      </c>
      <c r="Z245" s="17">
        <f t="shared" si="241"/>
        <v>1.4059832481235972E-2</v>
      </c>
      <c r="AA245" s="17">
        <f t="shared" si="242"/>
        <v>1.9131513779344519E-2</v>
      </c>
      <c r="AB245" s="17">
        <f t="shared" si="243"/>
        <v>1.3016329318920647E-2</v>
      </c>
      <c r="AC245" s="17">
        <f t="shared" si="244"/>
        <v>4.7511706859051293E-4</v>
      </c>
      <c r="AD245" s="17">
        <f t="shared" si="245"/>
        <v>1.4221716434992895E-2</v>
      </c>
      <c r="AE245" s="17">
        <f t="shared" si="246"/>
        <v>1.3457580300375442E-2</v>
      </c>
      <c r="AF245" s="17">
        <f t="shared" si="247"/>
        <v>6.3672506890742149E-3</v>
      </c>
      <c r="AG245" s="17">
        <f t="shared" si="248"/>
        <v>2.0083789424554534E-3</v>
      </c>
      <c r="AH245" s="17">
        <f t="shared" si="249"/>
        <v>3.3260986022844038E-3</v>
      </c>
      <c r="AI245" s="17">
        <f t="shared" si="250"/>
        <v>4.5258932726251607E-3</v>
      </c>
      <c r="AJ245" s="17">
        <f t="shared" si="251"/>
        <v>3.0792397286606658E-3</v>
      </c>
      <c r="AK245" s="17">
        <f t="shared" si="252"/>
        <v>1.3966623802807898E-3</v>
      </c>
      <c r="AL245" s="17">
        <f t="shared" si="253"/>
        <v>2.4470608989835222E-5</v>
      </c>
      <c r="AM245" s="17">
        <f t="shared" si="254"/>
        <v>3.8703585452403415E-3</v>
      </c>
      <c r="AN245" s="17">
        <f t="shared" si="255"/>
        <v>3.6624032796532271E-3</v>
      </c>
      <c r="AO245" s="17">
        <f t="shared" si="256"/>
        <v>1.7328107494472172E-3</v>
      </c>
      <c r="AP245" s="17">
        <f t="shared" si="257"/>
        <v>5.4656880817052441E-4</v>
      </c>
      <c r="AQ245" s="17">
        <f t="shared" si="258"/>
        <v>1.2930038471898079E-4</v>
      </c>
      <c r="AR245" s="17">
        <f t="shared" si="259"/>
        <v>6.2947731002528976E-4</v>
      </c>
      <c r="AS245" s="17">
        <f t="shared" si="260"/>
        <v>8.5654319470774285E-4</v>
      </c>
      <c r="AT245" s="17">
        <f t="shared" si="261"/>
        <v>5.8275829224938296E-4</v>
      </c>
      <c r="AU245" s="17">
        <f t="shared" si="262"/>
        <v>2.6432387709397651E-4</v>
      </c>
      <c r="AV245" s="17">
        <f t="shared" si="263"/>
        <v>8.9917783579250652E-5</v>
      </c>
      <c r="AW245" s="17">
        <f t="shared" si="264"/>
        <v>8.7523853464544051E-7</v>
      </c>
      <c r="AX245" s="17">
        <f t="shared" si="265"/>
        <v>8.7774656322173845E-4</v>
      </c>
      <c r="AY245" s="17">
        <f t="shared" si="266"/>
        <v>8.3058503605588278E-4</v>
      </c>
      <c r="AZ245" s="17">
        <f t="shared" si="267"/>
        <v>3.9297875436151107E-4</v>
      </c>
      <c r="BA245" s="17">
        <f t="shared" si="268"/>
        <v>1.2395463813704317E-4</v>
      </c>
      <c r="BB245" s="17">
        <f t="shared" si="269"/>
        <v>2.9323631643870421E-5</v>
      </c>
      <c r="BC245" s="17">
        <f t="shared" si="270"/>
        <v>5.5496132179239844E-6</v>
      </c>
      <c r="BD245" s="17">
        <f t="shared" si="271"/>
        <v>9.9275891271065293E-5</v>
      </c>
      <c r="BE245" s="17">
        <f t="shared" si="272"/>
        <v>1.3508682157798585E-4</v>
      </c>
      <c r="BF245" s="17">
        <f t="shared" si="273"/>
        <v>9.1907758925158258E-5</v>
      </c>
      <c r="BG245" s="17">
        <f t="shared" si="274"/>
        <v>4.1686948941295097E-5</v>
      </c>
      <c r="BH245" s="17">
        <f t="shared" si="275"/>
        <v>1.4181080022710004E-5</v>
      </c>
      <c r="BI245" s="17">
        <f t="shared" si="276"/>
        <v>3.8592995787473799E-6</v>
      </c>
      <c r="BJ245" s="18">
        <f t="shared" si="277"/>
        <v>0.46320411803683137</v>
      </c>
      <c r="BK245" s="18">
        <f t="shared" si="278"/>
        <v>0.27625551330330561</v>
      </c>
      <c r="BL245" s="18">
        <f t="shared" si="279"/>
        <v>0.2467236851694013</v>
      </c>
      <c r="BM245" s="18">
        <f t="shared" si="280"/>
        <v>0.40522769086701249</v>
      </c>
      <c r="BN245" s="18">
        <f t="shared" si="281"/>
        <v>0.59418574832624049</v>
      </c>
    </row>
    <row r="246" spans="1:66" x14ac:dyDescent="0.25">
      <c r="A246" t="s">
        <v>21</v>
      </c>
      <c r="B246" t="s">
        <v>372</v>
      </c>
      <c r="C246" t="s">
        <v>274</v>
      </c>
      <c r="D246" s="15">
        <v>44257</v>
      </c>
      <c r="E246" s="14">
        <f>VLOOKUP(A246,home!$A$2:$E$405,3,FALSE)</f>
        <v>1.3914728679999999</v>
      </c>
      <c r="F246" s="14">
        <f>VLOOKUP(B246,home!$B$2:$E$405,3,FALSE)</f>
        <v>0.22</v>
      </c>
      <c r="G246" s="14">
        <f>VLOOKUP(C246,away!$B$2:$E$405,4,FALSE)</f>
        <v>0.66</v>
      </c>
      <c r="H246" s="14">
        <f>VLOOKUP(A246,away!$A$2:$E$405,3,FALSE)</f>
        <v>1.3410852710000001</v>
      </c>
      <c r="I246" s="14">
        <f>VLOOKUP(C246,away!$B$2:$E$405,3,FALSE)</f>
        <v>1.44</v>
      </c>
      <c r="J246" s="14">
        <f>VLOOKUP(B246,home!$B$2:$E$405,4,FALSE)</f>
        <v>0.8</v>
      </c>
      <c r="K246" s="16">
        <f t="shared" si="282"/>
        <v>0.20204186043359998</v>
      </c>
      <c r="L246" s="16">
        <f t="shared" si="283"/>
        <v>1.5449302321920002</v>
      </c>
      <c r="M246" s="17">
        <f t="shared" si="228"/>
        <v>0.1743009122590542</v>
      </c>
      <c r="N246" s="17">
        <f t="shared" si="229"/>
        <v>3.5216080588092981E-2</v>
      </c>
      <c r="O246" s="17">
        <f t="shared" si="230"/>
        <v>0.26928274884765802</v>
      </c>
      <c r="P246" s="17">
        <f t="shared" si="231"/>
        <v>5.440638755985467E-2</v>
      </c>
      <c r="Q246" s="17">
        <f t="shared" si="232"/>
        <v>3.5575612195989461E-3</v>
      </c>
      <c r="R246" s="17">
        <f t="shared" si="233"/>
        <v>0.20801152985125626</v>
      </c>
      <c r="S246" s="17">
        <f t="shared" si="234"/>
        <v>4.2456103197465464E-3</v>
      </c>
      <c r="T246" s="17">
        <f t="shared" si="235"/>
        <v>5.4961838810322541E-3</v>
      </c>
      <c r="U246" s="17">
        <f t="shared" si="236"/>
        <v>4.2027036482787133E-2</v>
      </c>
      <c r="V246" s="17">
        <f t="shared" si="237"/>
        <v>1.47247473407077E-4</v>
      </c>
      <c r="W246" s="17">
        <f t="shared" si="238"/>
        <v>2.3959209580473259E-4</v>
      </c>
      <c r="X246" s="17">
        <f t="shared" si="239"/>
        <v>3.7015307220297338E-4</v>
      </c>
      <c r="Y246" s="17">
        <f t="shared" si="240"/>
        <v>2.8593033589256105E-4</v>
      </c>
      <c r="Z246" s="17">
        <f t="shared" si="241"/>
        <v>0.10712110037057151</v>
      </c>
      <c r="AA246" s="17">
        <f t="shared" si="242"/>
        <v>2.1642946410564665E-2</v>
      </c>
      <c r="AB246" s="17">
        <f t="shared" si="243"/>
        <v>2.1863905790275948E-3</v>
      </c>
      <c r="AC246" s="17">
        <f t="shared" si="244"/>
        <v>2.8726194693864406E-6</v>
      </c>
      <c r="AD246" s="17">
        <f t="shared" si="245"/>
        <v>1.2101908195393381E-5</v>
      </c>
      <c r="AE246" s="17">
        <f t="shared" si="246"/>
        <v>1.8696603838275363E-5</v>
      </c>
      <c r="AF246" s="17">
        <f t="shared" si="247"/>
        <v>1.4442474254534304E-5</v>
      </c>
      <c r="AG246" s="17">
        <f t="shared" si="248"/>
        <v>7.437538367828224E-6</v>
      </c>
      <c r="AH246" s="17">
        <f t="shared" si="249"/>
        <v>4.1373656617042384E-2</v>
      </c>
      <c r="AI246" s="17">
        <f t="shared" si="250"/>
        <v>8.3592105558481684E-3</v>
      </c>
      <c r="AJ246" s="17">
        <f t="shared" si="251"/>
        <v>8.4445522622987569E-4</v>
      </c>
      <c r="AK246" s="17">
        <f t="shared" si="252"/>
        <v>5.6871768320120191E-5</v>
      </c>
      <c r="AL246" s="17">
        <f t="shared" si="253"/>
        <v>3.5866444102401268E-8</v>
      </c>
      <c r="AM246" s="17">
        <f t="shared" si="254"/>
        <v>4.890184093187823E-7</v>
      </c>
      <c r="AN246" s="17">
        <f t="shared" si="255"/>
        <v>7.5549932465502868E-7</v>
      </c>
      <c r="AO246" s="17">
        <f t="shared" si="256"/>
        <v>5.8359687353009661E-7</v>
      </c>
      <c r="AP246" s="17">
        <f t="shared" si="257"/>
        <v>3.0053881777645923E-7</v>
      </c>
      <c r="AQ246" s="17">
        <f t="shared" si="258"/>
        <v>1.1607787638252355E-7</v>
      </c>
      <c r="AR246" s="17">
        <f t="shared" si="259"/>
        <v>1.2783882584799872E-2</v>
      </c>
      <c r="AS246" s="17">
        <f t="shared" si="260"/>
        <v>2.5828794209976648E-3</v>
      </c>
      <c r="AT246" s="17">
        <f t="shared" si="261"/>
        <v>2.6092488174701389E-4</v>
      </c>
      <c r="AU246" s="17">
        <f t="shared" si="262"/>
        <v>1.7572582847194577E-5</v>
      </c>
      <c r="AV246" s="17">
        <f t="shared" si="263"/>
        <v>8.8759933276769052E-7</v>
      </c>
      <c r="AW246" s="17">
        <f t="shared" si="264"/>
        <v>3.1098257237666213E-10</v>
      </c>
      <c r="AX246" s="17">
        <f t="shared" si="265"/>
        <v>1.6467031534174388E-8</v>
      </c>
      <c r="AY246" s="17">
        <f t="shared" si="266"/>
        <v>2.544041485160502E-8</v>
      </c>
      <c r="AZ246" s="17">
        <f t="shared" si="267"/>
        <v>1.9651833011875484E-8</v>
      </c>
      <c r="BA246" s="17">
        <f t="shared" si="268"/>
        <v>1.012023697934507E-8</v>
      </c>
      <c r="BB246" s="17">
        <f t="shared" si="269"/>
        <v>3.9087650165844096E-9</v>
      </c>
      <c r="BC246" s="17">
        <f t="shared" si="270"/>
        <v>1.2077538489311436E-9</v>
      </c>
      <c r="BD246" s="17">
        <f t="shared" si="271"/>
        <v>3.2917011150083541E-3</v>
      </c>
      <c r="BE246" s="17">
        <f t="shared" si="272"/>
        <v>6.6506141726764328E-4</v>
      </c>
      <c r="BF246" s="17">
        <f t="shared" si="273"/>
        <v>6.7185123023680694E-5</v>
      </c>
      <c r="BG246" s="17">
        <f t="shared" si="274"/>
        <v>4.5247357497215781E-6</v>
      </c>
      <c r="BH246" s="17">
        <f t="shared" si="275"/>
        <v>2.2854650721104199E-7</v>
      </c>
      <c r="BI246" s="17">
        <f t="shared" si="276"/>
        <v>9.2351923025040276E-9</v>
      </c>
      <c r="BJ246" s="18">
        <f t="shared" si="277"/>
        <v>4.5220501244617399E-2</v>
      </c>
      <c r="BK246" s="18">
        <f t="shared" si="278"/>
        <v>0.23310309153839082</v>
      </c>
      <c r="BL246" s="18">
        <f t="shared" si="279"/>
        <v>0.61345970358120772</v>
      </c>
      <c r="BM246" s="18">
        <f t="shared" si="280"/>
        <v>0.25412915127983993</v>
      </c>
      <c r="BN246" s="18">
        <f t="shared" si="281"/>
        <v>0.74477522032551513</v>
      </c>
    </row>
    <row r="247" spans="1:66" x14ac:dyDescent="0.25">
      <c r="A247" t="s">
        <v>21</v>
      </c>
      <c r="B247" t="s">
        <v>267</v>
      </c>
      <c r="C247" t="s">
        <v>150</v>
      </c>
      <c r="D247" s="15">
        <v>44257</v>
      </c>
      <c r="E247" s="14">
        <f>VLOOKUP(A247,home!$A$2:$E$405,3,FALSE)</f>
        <v>1.3914728679999999</v>
      </c>
      <c r="F247" s="14">
        <f>VLOOKUP(B247,home!$B$2:$E$405,3,FALSE)</f>
        <v>1.05</v>
      </c>
      <c r="G247" s="14">
        <f>VLOOKUP(C247,away!$B$2:$E$405,4,FALSE)</f>
        <v>0.72</v>
      </c>
      <c r="H247" s="14">
        <f>VLOOKUP(A247,away!$A$2:$E$405,3,FALSE)</f>
        <v>1.3410852710000001</v>
      </c>
      <c r="I247" s="14">
        <f>VLOOKUP(C247,away!$B$2:$E$405,3,FALSE)</f>
        <v>0.83</v>
      </c>
      <c r="J247" s="14">
        <f>VLOOKUP(B247,home!$B$2:$E$405,4,FALSE)</f>
        <v>1.03</v>
      </c>
      <c r="K247" s="16">
        <f t="shared" si="282"/>
        <v>1.0519534882079999</v>
      </c>
      <c r="L247" s="16">
        <f t="shared" si="283"/>
        <v>1.1464937981779</v>
      </c>
      <c r="M247" s="17">
        <f t="shared" si="228"/>
        <v>0.11097533757271785</v>
      </c>
      <c r="N247" s="17">
        <f t="shared" si="229"/>
        <v>0.11674089346468086</v>
      </c>
      <c r="O247" s="17">
        <f t="shared" si="230"/>
        <v>0.12723253627781991</v>
      </c>
      <c r="P247" s="17">
        <f t="shared" si="231"/>
        <v>0.13384271035100354</v>
      </c>
      <c r="Q247" s="17">
        <f t="shared" si="232"/>
        <v>6.1402995048344768E-2</v>
      </c>
      <c r="R247" s="17">
        <f t="shared" si="233"/>
        <v>7.2935656884482614E-2</v>
      </c>
      <c r="S247" s="17">
        <f t="shared" si="234"/>
        <v>4.0355522915991059E-2</v>
      </c>
      <c r="T247" s="17">
        <f t="shared" si="235"/>
        <v>7.0398153012475581E-2</v>
      </c>
      <c r="U247" s="17">
        <f t="shared" si="236"/>
        <v>7.672491867437331E-2</v>
      </c>
      <c r="V247" s="17">
        <f t="shared" si="237"/>
        <v>5.4079008131664276E-3</v>
      </c>
      <c r="W247" s="17">
        <f t="shared" si="238"/>
        <v>2.1531031609174942E-2</v>
      </c>
      <c r="X247" s="17">
        <f t="shared" si="239"/>
        <v>2.4685194208291402E-2</v>
      </c>
      <c r="Y247" s="17">
        <f t="shared" si="240"/>
        <v>1.4150711033311558E-2</v>
      </c>
      <c r="Z247" s="17">
        <f t="shared" si="241"/>
        <v>2.7873426094696854E-2</v>
      </c>
      <c r="AA247" s="17">
        <f t="shared" si="242"/>
        <v>2.9321547808624244E-2</v>
      </c>
      <c r="AB247" s="17">
        <f t="shared" si="243"/>
        <v>1.5422452248469954E-2</v>
      </c>
      <c r="AC247" s="17">
        <f t="shared" si="244"/>
        <v>4.0764017820023947E-4</v>
      </c>
      <c r="AD247" s="17">
        <f t="shared" si="245"/>
        <v>5.6624109514970709E-3</v>
      </c>
      <c r="AE247" s="17">
        <f t="shared" si="246"/>
        <v>6.4919190386260144E-3</v>
      </c>
      <c r="AF247" s="17">
        <f t="shared" si="247"/>
        <v>3.7214724580288809E-3</v>
      </c>
      <c r="AG247" s="17">
        <f t="shared" si="248"/>
        <v>1.4222150310733254E-3</v>
      </c>
      <c r="AH247" s="17">
        <f t="shared" si="249"/>
        <v>7.9891775378850005E-3</v>
      </c>
      <c r="AI247" s="17">
        <f t="shared" si="250"/>
        <v>8.4042431788911263E-3</v>
      </c>
      <c r="AJ247" s="17">
        <f t="shared" si="251"/>
        <v>4.4204364638914051E-3</v>
      </c>
      <c r="AK247" s="17">
        <f t="shared" si="252"/>
        <v>1.5500311858641334E-3</v>
      </c>
      <c r="AL247" s="17">
        <f t="shared" si="253"/>
        <v>1.9665510370729073E-5</v>
      </c>
      <c r="AM247" s="17">
        <f t="shared" si="254"/>
        <v>1.1913185904189052E-3</v>
      </c>
      <c r="AN247" s="17">
        <f t="shared" si="255"/>
        <v>1.3658393755693126E-3</v>
      </c>
      <c r="AO247" s="17">
        <f t="shared" si="256"/>
        <v>7.8296318669869634E-4</v>
      </c>
      <c r="AP247" s="17">
        <f t="shared" si="257"/>
        <v>2.9922081258388684E-4</v>
      </c>
      <c r="AQ247" s="17">
        <f t="shared" si="258"/>
        <v>8.5763701478294545E-5</v>
      </c>
      <c r="AR247" s="17">
        <f t="shared" si="259"/>
        <v>1.8319084999454654E-3</v>
      </c>
      <c r="AS247" s="17">
        <f t="shared" si="260"/>
        <v>1.9270825365955168E-3</v>
      </c>
      <c r="AT247" s="17">
        <f t="shared" si="261"/>
        <v>1.0136005982181874E-3</v>
      </c>
      <c r="AU247" s="17">
        <f t="shared" si="262"/>
        <v>3.5542022831511254E-4</v>
      </c>
      <c r="AV247" s="17">
        <f t="shared" si="263"/>
        <v>9.3471387238941583E-5</v>
      </c>
      <c r="AW247" s="17">
        <f t="shared" si="264"/>
        <v>6.5882636279170271E-7</v>
      </c>
      <c r="AX247" s="17">
        <f t="shared" si="265"/>
        <v>2.0886862445970074E-4</v>
      </c>
      <c r="AY247" s="17">
        <f t="shared" si="266"/>
        <v>2.3946658257699573E-4</v>
      </c>
      <c r="AZ247" s="17">
        <f t="shared" si="267"/>
        <v>1.3727347589769081E-4</v>
      </c>
      <c r="BA247" s="17">
        <f t="shared" si="268"/>
        <v>5.2461062923675308E-5</v>
      </c>
      <c r="BB247" s="17">
        <f t="shared" si="269"/>
        <v>1.5036570821953585E-5</v>
      </c>
      <c r="BC247" s="17">
        <f t="shared" si="270"/>
        <v>3.4478670386465065E-6</v>
      </c>
      <c r="BD247" s="17">
        <f t="shared" si="271"/>
        <v>3.5004528900280883E-4</v>
      </c>
      <c r="BE247" s="17">
        <f t="shared" si="272"/>
        <v>3.6823136279728213E-4</v>
      </c>
      <c r="BF247" s="17">
        <f t="shared" si="273"/>
        <v>1.9368113328109327E-4</v>
      </c>
      <c r="BG247" s="17">
        <f t="shared" si="274"/>
        <v>6.791451458504153E-5</v>
      </c>
      <c r="BH247" s="17">
        <f t="shared" si="275"/>
        <v>1.7860727629421879E-5</v>
      </c>
      <c r="BI247" s="17">
        <f t="shared" si="276"/>
        <v>3.757730946340671E-6</v>
      </c>
      <c r="BJ247" s="18">
        <f t="shared" si="277"/>
        <v>0.33058865570597218</v>
      </c>
      <c r="BK247" s="18">
        <f t="shared" si="278"/>
        <v>0.29124824392402687</v>
      </c>
      <c r="BL247" s="18">
        <f t="shared" si="279"/>
        <v>0.35022397426885693</v>
      </c>
      <c r="BM247" s="18">
        <f t="shared" si="280"/>
        <v>0.37656536263828899</v>
      </c>
      <c r="BN247" s="18">
        <f t="shared" si="281"/>
        <v>0.62313012959904945</v>
      </c>
    </row>
    <row r="248" spans="1:66" x14ac:dyDescent="0.25">
      <c r="A248" t="s">
        <v>21</v>
      </c>
      <c r="B248" t="s">
        <v>23</v>
      </c>
      <c r="C248" t="s">
        <v>268</v>
      </c>
      <c r="D248" s="15">
        <v>44257</v>
      </c>
      <c r="E248" s="14">
        <f>VLOOKUP(A248,home!$A$2:$E$405,3,FALSE)</f>
        <v>1.3914728679999999</v>
      </c>
      <c r="F248" s="14">
        <f>VLOOKUP(B248,home!$B$2:$E$405,3,FALSE)</f>
        <v>1.66</v>
      </c>
      <c r="G248" s="14">
        <f>VLOOKUP(C248,away!$B$2:$E$405,4,FALSE)</f>
        <v>0.77</v>
      </c>
      <c r="H248" s="14">
        <f>VLOOKUP(A248,away!$A$2:$E$405,3,FALSE)</f>
        <v>1.3410852710000001</v>
      </c>
      <c r="I248" s="14">
        <f>VLOOKUP(C248,away!$B$2:$E$405,3,FALSE)</f>
        <v>0.94</v>
      </c>
      <c r="J248" s="14">
        <f>VLOOKUP(B248,home!$B$2:$E$405,4,FALSE)</f>
        <v>0.98</v>
      </c>
      <c r="K248" s="16">
        <f t="shared" si="282"/>
        <v>1.7785806198775997</v>
      </c>
      <c r="L248" s="16">
        <f t="shared" si="283"/>
        <v>1.2354077516452</v>
      </c>
      <c r="M248" s="17">
        <f t="shared" si="228"/>
        <v>4.9095476755910569E-2</v>
      </c>
      <c r="N248" s="17">
        <f t="shared" si="229"/>
        <v>8.7320263481713692E-2</v>
      </c>
      <c r="O248" s="17">
        <f t="shared" si="230"/>
        <v>6.0652932554968654E-2</v>
      </c>
      <c r="P248" s="17">
        <f t="shared" si="231"/>
        <v>0.10787613038101038</v>
      </c>
      <c r="Q248" s="17">
        <f t="shared" si="232"/>
        <v>7.7653064175590855E-2</v>
      </c>
      <c r="R248" s="17">
        <f t="shared" si="233"/>
        <v>3.7465551519210896E-2</v>
      </c>
      <c r="S248" s="17">
        <f t="shared" si="234"/>
        <v>5.9258307867331973E-2</v>
      </c>
      <c r="T248" s="17">
        <f t="shared" si="235"/>
        <v>9.5933197421527117E-2</v>
      </c>
      <c r="U248" s="17">
        <f t="shared" si="236"/>
        <v>6.6635503845094257E-2</v>
      </c>
      <c r="V248" s="17">
        <f t="shared" si="237"/>
        <v>1.4467404168494926E-2</v>
      </c>
      <c r="W248" s="17">
        <f t="shared" si="238"/>
        <v>4.6037411672272474E-2</v>
      </c>
      <c r="X248" s="17">
        <f t="shared" si="239"/>
        <v>5.6874975245606627E-2</v>
      </c>
      <c r="Y248" s="17">
        <f t="shared" si="240"/>
        <v>3.513189264652565E-2</v>
      </c>
      <c r="Z248" s="17">
        <f t="shared" si="241"/>
        <v>1.5428410922165242E-2</v>
      </c>
      <c r="AA248" s="17">
        <f t="shared" si="242"/>
        <v>2.7440672661670981E-2</v>
      </c>
      <c r="AB248" s="17">
        <f t="shared" si="243"/>
        <v>2.4402724296226544E-2</v>
      </c>
      <c r="AC248" s="17">
        <f t="shared" si="244"/>
        <v>1.9868016382072347E-3</v>
      </c>
      <c r="AD248" s="17">
        <f t="shared" si="245"/>
        <v>2.0470312047407659E-2</v>
      </c>
      <c r="AE248" s="17">
        <f t="shared" si="246"/>
        <v>2.5289182181963545E-2</v>
      </c>
      <c r="AF248" s="17">
        <f t="shared" si="247"/>
        <v>1.5621225850182724E-2</v>
      </c>
      <c r="AG248" s="17">
        <f t="shared" si="248"/>
        <v>6.43286116850537E-3</v>
      </c>
      <c r="AH248" s="17">
        <f t="shared" si="249"/>
        <v>4.7650946122026056E-3</v>
      </c>
      <c r="AI248" s="17">
        <f t="shared" si="250"/>
        <v>8.4751049291467203E-3</v>
      </c>
      <c r="AJ248" s="17">
        <f t="shared" si="251"/>
        <v>7.536828689204739E-3</v>
      </c>
      <c r="AK248" s="17">
        <f t="shared" si="252"/>
        <v>4.4682858139856807E-3</v>
      </c>
      <c r="AL248" s="17">
        <f t="shared" si="253"/>
        <v>1.7462176699497724E-4</v>
      </c>
      <c r="AM248" s="17">
        <f t="shared" si="254"/>
        <v>7.2816200580732432E-3</v>
      </c>
      <c r="AN248" s="17">
        <f t="shared" si="255"/>
        <v>8.9957698642788558E-3</v>
      </c>
      <c r="AO248" s="17">
        <f t="shared" si="256"/>
        <v>5.5567219111731956E-3</v>
      </c>
      <c r="AP248" s="17">
        <f t="shared" si="257"/>
        <v>2.2882724409333645E-3</v>
      </c>
      <c r="AQ248" s="17">
        <f t="shared" si="258"/>
        <v>7.0673737785129087E-4</v>
      </c>
      <c r="AR248" s="17">
        <f t="shared" si="259"/>
        <v>1.1773669642475737E-3</v>
      </c>
      <c r="AS248" s="17">
        <f t="shared" si="260"/>
        <v>2.094042065094857E-3</v>
      </c>
      <c r="AT248" s="17">
        <f t="shared" si="261"/>
        <v>1.8622113170930904E-3</v>
      </c>
      <c r="AU248" s="17">
        <f t="shared" si="262"/>
        <v>1.1040309862328369E-3</v>
      </c>
      <c r="AV248" s="17">
        <f t="shared" si="263"/>
        <v>4.9090202896451924E-4</v>
      </c>
      <c r="AW248" s="17">
        <f t="shared" si="264"/>
        <v>1.0658099136871398E-5</v>
      </c>
      <c r="AX248" s="17">
        <f t="shared" si="265"/>
        <v>2.1584913861001759E-3</v>
      </c>
      <c r="AY248" s="17">
        <f t="shared" si="266"/>
        <v>2.6666169902475499E-3</v>
      </c>
      <c r="AZ248" s="17">
        <f t="shared" si="267"/>
        <v>1.6471796502103083E-3</v>
      </c>
      <c r="BA248" s="17">
        <f t="shared" si="268"/>
        <v>6.7831283607401442E-4</v>
      </c>
      <c r="BB248" s="17">
        <f t="shared" si="269"/>
        <v>2.0949823393156947E-4</v>
      </c>
      <c r="BC248" s="17">
        <f t="shared" si="270"/>
        <v>5.1763148431007996E-5</v>
      </c>
      <c r="BD248" s="17">
        <f t="shared" si="271"/>
        <v>2.4242137902707173E-4</v>
      </c>
      <c r="BE248" s="17">
        <f t="shared" si="272"/>
        <v>4.3116596658155173E-4</v>
      </c>
      <c r="BF248" s="17">
        <f t="shared" si="273"/>
        <v>3.8343171605637044E-4</v>
      </c>
      <c r="BG248" s="17">
        <f t="shared" si="274"/>
        <v>2.2732140640809042E-4</v>
      </c>
      <c r="BH248" s="17">
        <f t="shared" si="275"/>
        <v>1.0107736198018731E-4</v>
      </c>
      <c r="BI248" s="17">
        <f t="shared" si="276"/>
        <v>3.5954847425262824E-5</v>
      </c>
      <c r="BJ248" s="18">
        <f t="shared" si="277"/>
        <v>0.49900536978860044</v>
      </c>
      <c r="BK248" s="18">
        <f t="shared" si="278"/>
        <v>0.23552535956819762</v>
      </c>
      <c r="BL248" s="18">
        <f t="shared" si="279"/>
        <v>0.24999262496082253</v>
      </c>
      <c r="BM248" s="18">
        <f t="shared" si="280"/>
        <v>0.57723238748026995</v>
      </c>
      <c r="BN248" s="18">
        <f t="shared" si="281"/>
        <v>0.42006341886840504</v>
      </c>
    </row>
    <row r="249" spans="1:66" x14ac:dyDescent="0.25">
      <c r="A249" t="s">
        <v>21</v>
      </c>
      <c r="B249" t="s">
        <v>153</v>
      </c>
      <c r="C249" t="s">
        <v>151</v>
      </c>
      <c r="D249" s="15">
        <v>44257</v>
      </c>
      <c r="E249" s="14">
        <f>VLOOKUP(A249,home!$A$2:$E$405,3,FALSE)</f>
        <v>1.3914728679999999</v>
      </c>
      <c r="F249" s="14">
        <f>VLOOKUP(B249,home!$B$2:$E$405,3,FALSE)</f>
        <v>1.75</v>
      </c>
      <c r="G249" s="14">
        <f>VLOOKUP(C249,away!$B$2:$E$405,4,FALSE)</f>
        <v>1.33</v>
      </c>
      <c r="H249" s="14">
        <f>VLOOKUP(A249,away!$A$2:$E$405,3,FALSE)</f>
        <v>1.3410852710000001</v>
      </c>
      <c r="I249" s="14">
        <f>VLOOKUP(C249,away!$B$2:$E$405,3,FALSE)</f>
        <v>0.55000000000000004</v>
      </c>
      <c r="J249" s="14">
        <f>VLOOKUP(B249,home!$B$2:$E$405,4,FALSE)</f>
        <v>0.43</v>
      </c>
      <c r="K249" s="16">
        <f t="shared" si="282"/>
        <v>3.2386531002700001</v>
      </c>
      <c r="L249" s="16">
        <f t="shared" si="283"/>
        <v>0.31716666659150006</v>
      </c>
      <c r="M249" s="17">
        <f t="shared" si="228"/>
        <v>2.855795445324005E-2</v>
      </c>
      <c r="N249" s="17">
        <f t="shared" si="229"/>
        <v>9.2489307727355335E-2</v>
      </c>
      <c r="O249" s="17">
        <f t="shared" si="230"/>
        <v>9.0576312186060309E-3</v>
      </c>
      <c r="P249" s="17">
        <f t="shared" si="231"/>
        <v>2.9334525427240757E-2</v>
      </c>
      <c r="Q249" s="17">
        <f t="shared" si="232"/>
        <v>0.14977039160651276</v>
      </c>
      <c r="R249" s="17">
        <f t="shared" si="233"/>
        <v>1.4363893504101906E-3</v>
      </c>
      <c r="S249" s="17">
        <f t="shared" si="234"/>
        <v>7.5330533866703898E-3</v>
      </c>
      <c r="T249" s="17">
        <f t="shared" si="235"/>
        <v>4.7502175859941223E-2</v>
      </c>
      <c r="U249" s="17">
        <f t="shared" si="236"/>
        <v>4.6519668229007749E-3</v>
      </c>
      <c r="V249" s="17">
        <f t="shared" si="237"/>
        <v>8.5976647350125403E-4</v>
      </c>
      <c r="W249" s="17">
        <f t="shared" si="238"/>
        <v>0.16168478103502817</v>
      </c>
      <c r="X249" s="17">
        <f t="shared" si="239"/>
        <v>5.1281023039456468E-2</v>
      </c>
      <c r="Y249" s="17">
        <f t="shared" si="240"/>
        <v>8.1323155684131614E-3</v>
      </c>
      <c r="Z249" s="17">
        <f t="shared" si="241"/>
        <v>1.5185827406571006E-4</v>
      </c>
      <c r="AA249" s="17">
        <f t="shared" si="242"/>
        <v>4.9181627010456324E-4</v>
      </c>
      <c r="AB249" s="17">
        <f t="shared" si="243"/>
        <v>7.9641114396868595E-4</v>
      </c>
      <c r="AC249" s="17">
        <f t="shared" si="244"/>
        <v>5.5196621136913704E-5</v>
      </c>
      <c r="AD249" s="17">
        <f t="shared" si="245"/>
        <v>0.13091022934139254</v>
      </c>
      <c r="AE249" s="17">
        <f t="shared" si="246"/>
        <v>4.1520361062938251E-2</v>
      </c>
      <c r="AF249" s="17">
        <f t="shared" si="247"/>
        <v>6.5844372570038187E-3</v>
      </c>
      <c r="AG249" s="17">
        <f t="shared" si="248"/>
        <v>6.9612133872826035E-4</v>
      </c>
      <c r="AH249" s="17">
        <f t="shared" si="249"/>
        <v>1.2041095644939924E-5</v>
      </c>
      <c r="AI249" s="17">
        <f t="shared" si="250"/>
        <v>3.8996931741132278E-5</v>
      </c>
      <c r="AJ249" s="17">
        <f t="shared" si="251"/>
        <v>6.3148766942217835E-5</v>
      </c>
      <c r="AK249" s="17">
        <f t="shared" si="252"/>
        <v>6.8172316611880496E-5</v>
      </c>
      <c r="AL249" s="17">
        <f t="shared" si="253"/>
        <v>2.2679028904395042E-6</v>
      </c>
      <c r="AM249" s="17">
        <f t="shared" si="254"/>
        <v>8.4794564022711558E-2</v>
      </c>
      <c r="AN249" s="17">
        <f t="shared" si="255"/>
        <v>2.6894009216162959E-2</v>
      </c>
      <c r="AO249" s="17">
        <f t="shared" si="256"/>
        <v>4.264941627185743E-3</v>
      </c>
      <c r="AP249" s="17">
        <f t="shared" si="257"/>
        <v>4.5089910636727674E-4</v>
      </c>
      <c r="AQ249" s="17">
        <f t="shared" si="258"/>
        <v>3.5752541633898843E-5</v>
      </c>
      <c r="AR249" s="17">
        <f t="shared" si="259"/>
        <v>7.6380683356300513E-7</v>
      </c>
      <c r="AS249" s="17">
        <f t="shared" si="260"/>
        <v>2.4737053695262383E-6</v>
      </c>
      <c r="AT249" s="17">
        <f t="shared" si="261"/>
        <v>4.0057367820853498E-6</v>
      </c>
      <c r="AU249" s="17">
        <f t="shared" si="262"/>
        <v>4.324397282722097E-6</v>
      </c>
      <c r="AV249" s="17">
        <f t="shared" si="263"/>
        <v>3.5013056666217716E-6</v>
      </c>
      <c r="AW249" s="17">
        <f t="shared" si="264"/>
        <v>6.4710376067648977E-8</v>
      </c>
      <c r="AX249" s="17">
        <f t="shared" si="265"/>
        <v>4.5770029609699586E-2</v>
      </c>
      <c r="AY249" s="17">
        <f t="shared" si="266"/>
        <v>1.4516727721102674E-2</v>
      </c>
      <c r="AZ249" s="17">
        <f t="shared" si="267"/>
        <v>2.3021110705592788E-3</v>
      </c>
      <c r="BA249" s="17">
        <f t="shared" si="268"/>
        <v>2.4338429812422537E-4</v>
      </c>
      <c r="BB249" s="17">
        <f t="shared" si="269"/>
        <v>1.9298346634193107E-5</v>
      </c>
      <c r="BC249" s="17">
        <f t="shared" si="270"/>
        <v>1.2241584545388647E-6</v>
      </c>
      <c r="BD249" s="17">
        <f t="shared" si="271"/>
        <v>4.0375677886831144E-8</v>
      </c>
      <c r="BE249" s="17">
        <f t="shared" si="272"/>
        <v>1.3076281436368856E-7</v>
      </c>
      <c r="BF249" s="17">
        <f t="shared" si="273"/>
        <v>2.1174769706949528E-7</v>
      </c>
      <c r="BG249" s="17">
        <f t="shared" si="274"/>
        <v>2.2859244519638455E-7</v>
      </c>
      <c r="BH249" s="17">
        <f t="shared" si="275"/>
        <v>1.8508290783339275E-7</v>
      </c>
      <c r="BI249" s="17">
        <f t="shared" si="276"/>
        <v>1.1988386665232086E-7</v>
      </c>
      <c r="BJ249" s="18">
        <f t="shared" si="277"/>
        <v>0.86986408555540584</v>
      </c>
      <c r="BK249" s="18">
        <f t="shared" si="278"/>
        <v>8.0859491985782475E-2</v>
      </c>
      <c r="BL249" s="18">
        <f t="shared" si="279"/>
        <v>1.6632559314273935E-2</v>
      </c>
      <c r="BM249" s="18">
        <f t="shared" si="280"/>
        <v>0.64234513233543622</v>
      </c>
      <c r="BN249" s="18">
        <f t="shared" si="281"/>
        <v>0.31064619978336511</v>
      </c>
    </row>
    <row r="250" spans="1:66" x14ac:dyDescent="0.25">
      <c r="A250" t="s">
        <v>21</v>
      </c>
      <c r="B250" t="s">
        <v>271</v>
      </c>
      <c r="C250" t="s">
        <v>266</v>
      </c>
      <c r="D250" s="15">
        <v>44257</v>
      </c>
      <c r="E250" s="14">
        <f>VLOOKUP(A250,home!$A$2:$E$405,3,FALSE)</f>
        <v>1.3914728679999999</v>
      </c>
      <c r="F250" s="14">
        <f>VLOOKUP(B250,home!$B$2:$E$405,3,FALSE)</f>
        <v>0.66</v>
      </c>
      <c r="G250" s="14">
        <f>VLOOKUP(C250,away!$B$2:$E$405,4,FALSE)</f>
        <v>1.1599999999999999</v>
      </c>
      <c r="H250" s="14">
        <f>VLOOKUP(A250,away!$A$2:$E$405,3,FALSE)</f>
        <v>1.3410852710000001</v>
      </c>
      <c r="I250" s="14">
        <f>VLOOKUP(C250,away!$B$2:$E$405,3,FALSE)</f>
        <v>0.72</v>
      </c>
      <c r="J250" s="14">
        <f>VLOOKUP(B250,home!$B$2:$E$405,4,FALSE)</f>
        <v>1.03</v>
      </c>
      <c r="K250" s="16">
        <f t="shared" si="282"/>
        <v>1.0653116277407999</v>
      </c>
      <c r="L250" s="16">
        <f t="shared" si="283"/>
        <v>0.99454883697360008</v>
      </c>
      <c r="M250" s="17">
        <f t="shared" si="228"/>
        <v>0.12747175546173911</v>
      </c>
      <c r="N250" s="17">
        <f t="shared" si="229"/>
        <v>0.13579714330192247</v>
      </c>
      <c r="O250" s="17">
        <f t="shared" si="230"/>
        <v>0.12677688614145577</v>
      </c>
      <c r="P250" s="17">
        <f t="shared" si="231"/>
        <v>0.1350568909352643</v>
      </c>
      <c r="Q250" s="17">
        <f t="shared" si="232"/>
        <v>7.2333137886760837E-2</v>
      </c>
      <c r="R250" s="17">
        <f t="shared" si="233"/>
        <v>6.3042902333559664E-2</v>
      </c>
      <c r="S250" s="17">
        <f t="shared" si="234"/>
        <v>3.5773343912594728E-2</v>
      </c>
      <c r="T250" s="17">
        <f t="shared" si="235"/>
        <v>7.1938838159929047E-2</v>
      </c>
      <c r="U250" s="17">
        <f t="shared" si="236"/>
        <v>6.7160336902468712E-2</v>
      </c>
      <c r="V250" s="17">
        <f t="shared" si="237"/>
        <v>4.2113351914200448E-3</v>
      </c>
      <c r="W250" s="17">
        <f t="shared" si="238"/>
        <v>2.5685777620581642E-2</v>
      </c>
      <c r="X250" s="17">
        <f t="shared" si="239"/>
        <v>2.5545760259311996E-2</v>
      </c>
      <c r="Y250" s="17">
        <f t="shared" si="240"/>
        <v>1.2703253077752576E-2</v>
      </c>
      <c r="Z250" s="17">
        <f t="shared" si="241"/>
        <v>2.0899748398427346E-2</v>
      </c>
      <c r="AA250" s="17">
        <f t="shared" si="242"/>
        <v>2.2264744985701811E-2</v>
      </c>
      <c r="AB250" s="17">
        <f t="shared" si="243"/>
        <v>1.1859445860975903E-2</v>
      </c>
      <c r="AC250" s="17">
        <f t="shared" si="244"/>
        <v>2.7887052095345081E-4</v>
      </c>
      <c r="AD250" s="17">
        <f t="shared" si="245"/>
        <v>6.8408393916925088E-3</v>
      </c>
      <c r="AE250" s="17">
        <f t="shared" si="246"/>
        <v>6.8035488609309745E-3</v>
      </c>
      <c r="AF250" s="17">
        <f t="shared" si="247"/>
        <v>3.3832308034659805E-3</v>
      </c>
      <c r="AG250" s="17">
        <f t="shared" si="248"/>
        <v>1.1215960869334499E-3</v>
      </c>
      <c r="AH250" s="17">
        <f t="shared" si="249"/>
        <v>5.1964551156741933E-3</v>
      </c>
      <c r="AI250" s="17">
        <f t="shared" si="250"/>
        <v>5.535844057760881E-3</v>
      </c>
      <c r="AJ250" s="17">
        <f t="shared" si="251"/>
        <v>2.9486995220462395E-3</v>
      </c>
      <c r="AK250" s="17">
        <f t="shared" si="252"/>
        <v>1.0470946291831994E-3</v>
      </c>
      <c r="AL250" s="17">
        <f t="shared" si="253"/>
        <v>1.1818582209695955E-5</v>
      </c>
      <c r="AM250" s="17">
        <f t="shared" si="254"/>
        <v>1.4575251494954664E-3</v>
      </c>
      <c r="AN250" s="17">
        <f t="shared" si="255"/>
        <v>1.4495799422904888E-3</v>
      </c>
      <c r="AO250" s="17">
        <f t="shared" si="256"/>
        <v>7.2083902285263182E-4</v>
      </c>
      <c r="AP250" s="17">
        <f t="shared" si="257"/>
        <v>2.3896987060775715E-4</v>
      </c>
      <c r="AQ250" s="17">
        <f t="shared" si="258"/>
        <v>5.9416801721169129E-5</v>
      </c>
      <c r="AR250" s="17">
        <f t="shared" si="259"/>
        <v>1.0336256783358571E-3</v>
      </c>
      <c r="AS250" s="17">
        <f t="shared" si="260"/>
        <v>1.1011334538626601E-3</v>
      </c>
      <c r="AT250" s="17">
        <f t="shared" si="261"/>
        <v>5.8652513604713977E-4</v>
      </c>
      <c r="AU250" s="17">
        <f t="shared" si="262"/>
        <v>2.0827734913109088E-4</v>
      </c>
      <c r="AV250" s="17">
        <f t="shared" si="263"/>
        <v>5.5470070456095313E-5</v>
      </c>
      <c r="AW250" s="17">
        <f t="shared" si="264"/>
        <v>3.4782889806158256E-7</v>
      </c>
      <c r="AX250" s="17">
        <f t="shared" si="265"/>
        <v>2.5878641491369455E-4</v>
      </c>
      <c r="AY250" s="17">
        <f t="shared" si="266"/>
        <v>2.5737572797698241E-4</v>
      </c>
      <c r="AZ250" s="17">
        <f t="shared" si="267"/>
        <v>1.2798636546237075E-4</v>
      </c>
      <c r="BA250" s="17">
        <f t="shared" si="268"/>
        <v>4.2429563639692993E-5</v>
      </c>
      <c r="BB250" s="17">
        <f t="shared" si="269"/>
        <v>1.0549568292788502E-5</v>
      </c>
      <c r="BC250" s="17">
        <f t="shared" si="270"/>
        <v>2.0984121752332753E-6</v>
      </c>
      <c r="BD250" s="17">
        <f t="shared" si="271"/>
        <v>1.713318693758291E-4</v>
      </c>
      <c r="BE250" s="17">
        <f t="shared" si="272"/>
        <v>1.8252183264863859E-4</v>
      </c>
      <c r="BF250" s="17">
        <f t="shared" si="273"/>
        <v>9.7221315318577519E-5</v>
      </c>
      <c r="BG250" s="17">
        <f t="shared" si="274"/>
        <v>3.4523665891045132E-5</v>
      </c>
      <c r="BH250" s="17">
        <f t="shared" si="275"/>
        <v>9.1946156764922038E-6</v>
      </c>
      <c r="BI250" s="17">
        <f t="shared" si="276"/>
        <v>1.9590261985549978E-6</v>
      </c>
      <c r="BJ250" s="18">
        <f t="shared" si="277"/>
        <v>0.36677868228870969</v>
      </c>
      <c r="BK250" s="18">
        <f t="shared" si="278"/>
        <v>0.30306139033215829</v>
      </c>
      <c r="BL250" s="18">
        <f t="shared" si="279"/>
        <v>0.30931419356176831</v>
      </c>
      <c r="BM250" s="18">
        <f t="shared" si="280"/>
        <v>0.33931827062128267</v>
      </c>
      <c r="BN250" s="18">
        <f t="shared" si="281"/>
        <v>0.66047871606070219</v>
      </c>
    </row>
    <row r="251" spans="1:66" x14ac:dyDescent="0.25">
      <c r="A251" t="s">
        <v>213</v>
      </c>
      <c r="B251" t="s">
        <v>216</v>
      </c>
      <c r="C251" t="s">
        <v>220</v>
      </c>
      <c r="D251" s="15">
        <v>44257</v>
      </c>
      <c r="E251" s="14">
        <f>VLOOKUP(A251,home!$A$2:$E$405,3,FALSE)</f>
        <v>1.2429378529999999</v>
      </c>
      <c r="F251" s="14">
        <f>VLOOKUP(B251,home!$B$2:$E$405,3,FALSE)</f>
        <v>0.63</v>
      </c>
      <c r="G251" s="14">
        <f>VLOOKUP(C251,away!$B$2:$E$405,4,FALSE)</f>
        <v>1.49</v>
      </c>
      <c r="H251" s="14">
        <f>VLOOKUP(A251,away!$A$2:$E$405,3,FALSE)</f>
        <v>1.209039548</v>
      </c>
      <c r="I251" s="14">
        <f>VLOOKUP(C251,away!$B$2:$E$405,3,FALSE)</f>
        <v>0.56999999999999995</v>
      </c>
      <c r="J251" s="14">
        <f>VLOOKUP(B251,home!$B$2:$E$405,4,FALSE)</f>
        <v>1.36</v>
      </c>
      <c r="K251" s="16">
        <f t="shared" si="282"/>
        <v>1.1667457626111</v>
      </c>
      <c r="L251" s="16">
        <f t="shared" si="283"/>
        <v>0.93724745760959993</v>
      </c>
      <c r="M251" s="17">
        <f t="shared" si="228"/>
        <v>0.1219684078025826</v>
      </c>
      <c r="N251" s="17">
        <f t="shared" si="229"/>
        <v>0.14230612297608586</v>
      </c>
      <c r="O251" s="17">
        <f t="shared" si="230"/>
        <v>0.11431458012166143</v>
      </c>
      <c r="P251" s="17">
        <f t="shared" si="231"/>
        <v>0.13337605196161553</v>
      </c>
      <c r="Q251" s="17">
        <f t="shared" si="232"/>
        <v>8.3017532987981146E-2</v>
      </c>
      <c r="R251" s="17">
        <f t="shared" si="233"/>
        <v>5.3570524793368039E-2</v>
      </c>
      <c r="S251" s="17">
        <f t="shared" si="234"/>
        <v>3.6462661842854065E-2</v>
      </c>
      <c r="T251" s="17">
        <f t="shared" si="235"/>
        <v>7.780797173000642E-2</v>
      </c>
      <c r="U251" s="17">
        <f t="shared" si="236"/>
        <v>6.2503182803515023E-2</v>
      </c>
      <c r="V251" s="17">
        <f t="shared" si="237"/>
        <v>4.4303329291293424E-3</v>
      </c>
      <c r="W251" s="17">
        <f t="shared" si="238"/>
        <v>3.2286784945384735E-2</v>
      </c>
      <c r="X251" s="17">
        <f t="shared" si="239"/>
        <v>3.0260707104449749E-2</v>
      </c>
      <c r="Y251" s="17">
        <f t="shared" si="240"/>
        <v>1.4180885399557142E-2</v>
      </c>
      <c r="Z251" s="17">
        <f t="shared" si="241"/>
        <v>1.6736279388465412E-2</v>
      </c>
      <c r="AA251" s="17">
        <f t="shared" si="242"/>
        <v>1.952698305836751E-2</v>
      </c>
      <c r="AB251" s="17">
        <f t="shared" si="243"/>
        <v>1.1391512369964515E-2</v>
      </c>
      <c r="AC251" s="17">
        <f t="shared" si="244"/>
        <v>3.0279373446402989E-4</v>
      </c>
      <c r="AD251" s="17">
        <f t="shared" si="245"/>
        <v>9.4176173808408706E-3</v>
      </c>
      <c r="AE251" s="17">
        <f t="shared" si="246"/>
        <v>8.8266379469330858E-3</v>
      </c>
      <c r="AF251" s="17">
        <f t="shared" si="247"/>
        <v>4.136371987501726E-3</v>
      </c>
      <c r="AG251" s="17">
        <f t="shared" si="248"/>
        <v>1.2922680430045204E-3</v>
      </c>
      <c r="AH251" s="17">
        <f t="shared" si="249"/>
        <v>3.9215088266707889E-3</v>
      </c>
      <c r="AI251" s="17">
        <f t="shared" si="250"/>
        <v>4.5754038065601689E-3</v>
      </c>
      <c r="AJ251" s="17">
        <f t="shared" si="251"/>
        <v>2.6691665017693871E-3</v>
      </c>
      <c r="AK251" s="17">
        <f t="shared" si="252"/>
        <v>1.0380795685476418E-3</v>
      </c>
      <c r="AL251" s="17">
        <f t="shared" si="253"/>
        <v>1.3244555238236352E-5</v>
      </c>
      <c r="AM251" s="17">
        <f t="shared" si="254"/>
        <v>2.1975930345977451E-3</v>
      </c>
      <c r="AN251" s="17">
        <f t="shared" si="255"/>
        <v>2.0596884845373023E-3</v>
      </c>
      <c r="AO251" s="17">
        <f t="shared" si="256"/>
        <v>9.6521889780017806E-4</v>
      </c>
      <c r="AP251" s="17">
        <f t="shared" si="257"/>
        <v>3.0154965266665241E-4</v>
      </c>
      <c r="AQ251" s="17">
        <f t="shared" si="258"/>
        <v>7.0656661326219463E-5</v>
      </c>
      <c r="AR251" s="17">
        <f t="shared" si="259"/>
        <v>7.3508483555816074E-4</v>
      </c>
      <c r="AS251" s="17">
        <f t="shared" si="260"/>
        <v>8.5765711704716109E-4</v>
      </c>
      <c r="AT251" s="17">
        <f t="shared" si="261"/>
        <v>5.0033390354401375E-4</v>
      </c>
      <c r="AU251" s="17">
        <f t="shared" si="262"/>
        <v>1.9458748728354961E-4</v>
      </c>
      <c r="AV251" s="17">
        <f t="shared" si="263"/>
        <v>5.6758531561305688E-5</v>
      </c>
      <c r="AW251" s="17">
        <f t="shared" si="264"/>
        <v>4.0231421842239025E-7</v>
      </c>
      <c r="AX251" s="17">
        <f t="shared" si="265"/>
        <v>4.2733872684343107E-4</v>
      </c>
      <c r="AY251" s="17">
        <f t="shared" si="266"/>
        <v>4.0052213527212905E-4</v>
      </c>
      <c r="AZ251" s="17">
        <f t="shared" si="267"/>
        <v>1.8769417650008559E-4</v>
      </c>
      <c r="BA251" s="17">
        <f t="shared" si="268"/>
        <v>5.8638629910944257E-5</v>
      </c>
      <c r="BB251" s="17">
        <f t="shared" si="269"/>
        <v>1.3739726700435684E-5</v>
      </c>
      <c r="BC251" s="17">
        <f t="shared" si="270"/>
        <v>2.5755047836468171E-6</v>
      </c>
      <c r="BD251" s="17">
        <f t="shared" si="271"/>
        <v>1.1482606554237612E-4</v>
      </c>
      <c r="BE251" s="17">
        <f t="shared" si="272"/>
        <v>1.3397282540887176E-4</v>
      </c>
      <c r="BF251" s="17">
        <f t="shared" si="273"/>
        <v>7.8156113175418922E-5</v>
      </c>
      <c r="BG251" s="17">
        <f t="shared" si="274"/>
        <v>3.0396104623191195E-5</v>
      </c>
      <c r="BH251" s="17">
        <f t="shared" si="275"/>
        <v>8.8661315672479964E-6</v>
      </c>
      <c r="BI251" s="17">
        <f t="shared" si="276"/>
        <v>2.0689042873678209E-6</v>
      </c>
      <c r="BJ251" s="18">
        <f t="shared" si="277"/>
        <v>0.410218116132684</v>
      </c>
      <c r="BK251" s="18">
        <f t="shared" si="278"/>
        <v>0.29695401496115592</v>
      </c>
      <c r="BL251" s="18">
        <f t="shared" si="279"/>
        <v>0.27622364987002324</v>
      </c>
      <c r="BM251" s="18">
        <f t="shared" si="280"/>
        <v>0.35117871988798027</v>
      </c>
      <c r="BN251" s="18">
        <f t="shared" si="281"/>
        <v>0.64855322064329446</v>
      </c>
    </row>
    <row r="252" spans="1:66" x14ac:dyDescent="0.25">
      <c r="A252" t="s">
        <v>213</v>
      </c>
      <c r="B252" t="s">
        <v>314</v>
      </c>
      <c r="C252" t="s">
        <v>217</v>
      </c>
      <c r="D252" s="15">
        <v>44257</v>
      </c>
      <c r="E252" s="14">
        <f>VLOOKUP(A252,home!$A$2:$E$405,3,FALSE)</f>
        <v>1.2429378529999999</v>
      </c>
      <c r="F252" s="14">
        <f>VLOOKUP(B252,home!$B$2:$E$405,3,FALSE)</f>
        <v>0.7</v>
      </c>
      <c r="G252" s="14">
        <f>VLOOKUP(C252,away!$B$2:$E$405,4,FALSE)</f>
        <v>1.18</v>
      </c>
      <c r="H252" s="14">
        <f>VLOOKUP(A252,away!$A$2:$E$405,3,FALSE)</f>
        <v>1.209039548</v>
      </c>
      <c r="I252" s="14">
        <f>VLOOKUP(C252,away!$B$2:$E$405,3,FALSE)</f>
        <v>0.48</v>
      </c>
      <c r="J252" s="14">
        <f>VLOOKUP(B252,home!$B$2:$E$405,4,FALSE)</f>
        <v>1.54</v>
      </c>
      <c r="K252" s="16">
        <f t="shared" si="282"/>
        <v>1.0266666665779998</v>
      </c>
      <c r="L252" s="16">
        <f t="shared" si="283"/>
        <v>0.89372203388159999</v>
      </c>
      <c r="M252" s="17">
        <f t="shared" si="228"/>
        <v>0.14654998701063451</v>
      </c>
      <c r="N252" s="17">
        <f t="shared" si="229"/>
        <v>0.15045798665125729</v>
      </c>
      <c r="O252" s="17">
        <f t="shared" si="230"/>
        <v>0.13097495245646634</v>
      </c>
      <c r="P252" s="17">
        <f t="shared" si="231"/>
        <v>0.13446761784369229</v>
      </c>
      <c r="Q252" s="17">
        <f t="shared" si="232"/>
        <v>7.7235099807641747E-2</v>
      </c>
      <c r="R252" s="17">
        <f t="shared" si="233"/>
        <v>5.8527600448469469E-2</v>
      </c>
      <c r="S252" s="17">
        <f t="shared" si="234"/>
        <v>3.0845346044358863E-2</v>
      </c>
      <c r="T252" s="17">
        <f t="shared" si="235"/>
        <v>6.9026710487133963E-2</v>
      </c>
      <c r="U252" s="17">
        <f t="shared" si="236"/>
        <v>6.0088336455239193E-2</v>
      </c>
      <c r="V252" s="17">
        <f t="shared" si="237"/>
        <v>3.1446988678707163E-3</v>
      </c>
      <c r="W252" s="17">
        <f t="shared" si="238"/>
        <v>2.6431567487443561E-2</v>
      </c>
      <c r="X252" s="17">
        <f t="shared" si="239"/>
        <v>2.3622474253556829E-2</v>
      </c>
      <c r="Y252" s="17">
        <f t="shared" si="240"/>
        <v>1.055596286760227E-2</v>
      </c>
      <c r="Z252" s="17">
        <f t="shared" si="241"/>
        <v>1.7435802037005264E-2</v>
      </c>
      <c r="AA252" s="17">
        <f t="shared" si="242"/>
        <v>1.7900756756446094E-2</v>
      </c>
      <c r="AB252" s="17">
        <f t="shared" si="243"/>
        <v>9.1890551341820576E-3</v>
      </c>
      <c r="AC252" s="17">
        <f t="shared" si="244"/>
        <v>1.8033956118998403E-4</v>
      </c>
      <c r="AD252" s="17">
        <f t="shared" si="245"/>
        <v>6.7841023211912769E-3</v>
      </c>
      <c r="AE252" s="17">
        <f t="shared" si="246"/>
        <v>6.0631017245559513E-3</v>
      </c>
      <c r="AF252" s="17">
        <f t="shared" si="247"/>
        <v>2.7093638024505906E-3</v>
      </c>
      <c r="AG252" s="17">
        <f t="shared" si="248"/>
        <v>8.0713937601710928E-4</v>
      </c>
      <c r="AH252" s="17">
        <f t="shared" si="249"/>
        <v>3.8956901147173205E-3</v>
      </c>
      <c r="AI252" s="17">
        <f t="shared" si="250"/>
        <v>3.9995751840976972E-3</v>
      </c>
      <c r="AJ252" s="17">
        <f t="shared" si="251"/>
        <v>2.0531152609928362E-3</v>
      </c>
      <c r="AK252" s="17">
        <f t="shared" si="252"/>
        <v>7.0262166703464514E-4</v>
      </c>
      <c r="AL252" s="17">
        <f t="shared" si="253"/>
        <v>6.618855911446583E-6</v>
      </c>
      <c r="AM252" s="17">
        <f t="shared" si="254"/>
        <v>1.3930023431643042E-3</v>
      </c>
      <c r="AN252" s="17">
        <f t="shared" si="255"/>
        <v>1.2449568873346365E-3</v>
      </c>
      <c r="AO252" s="17">
        <f t="shared" si="256"/>
        <v>5.5632270072180864E-4</v>
      </c>
      <c r="AP252" s="17">
        <f t="shared" si="257"/>
        <v>1.6573261852786652E-4</v>
      </c>
      <c r="AQ252" s="17">
        <f t="shared" si="258"/>
        <v>3.7029723227812037E-5</v>
      </c>
      <c r="AR252" s="17">
        <f t="shared" si="259"/>
        <v>6.9633281853952178E-4</v>
      </c>
      <c r="AS252" s="17">
        <f t="shared" si="260"/>
        <v>7.1490169363883397E-4</v>
      </c>
      <c r="AT252" s="17">
        <f t="shared" si="261"/>
        <v>3.6698286936957407E-4</v>
      </c>
      <c r="AU252" s="17">
        <f t="shared" si="262"/>
        <v>1.2558969306229674E-4</v>
      </c>
      <c r="AV252" s="17">
        <f t="shared" si="263"/>
        <v>3.2234687883205573E-5</v>
      </c>
      <c r="AW252" s="17">
        <f t="shared" si="264"/>
        <v>1.6869893971518648E-7</v>
      </c>
      <c r="AX252" s="17">
        <f t="shared" si="265"/>
        <v>2.383581786986398E-4</v>
      </c>
      <c r="AY252" s="17">
        <f t="shared" si="266"/>
        <v>2.1302595625886223E-4</v>
      </c>
      <c r="AZ252" s="17">
        <f t="shared" si="267"/>
        <v>9.5192995448621542E-5</v>
      </c>
      <c r="BA252" s="17">
        <f t="shared" si="268"/>
        <v>2.8358692501207987E-5</v>
      </c>
      <c r="BB252" s="17">
        <f t="shared" si="269"/>
        <v>6.3361970851006173E-6</v>
      </c>
      <c r="BC252" s="17">
        <f t="shared" si="270"/>
        <v>1.1325597891941583E-6</v>
      </c>
      <c r="BD252" s="17">
        <f t="shared" si="271"/>
        <v>1.0372133047394138E-4</v>
      </c>
      <c r="BE252" s="17">
        <f t="shared" si="272"/>
        <v>1.0648723261071651E-4</v>
      </c>
      <c r="BF252" s="17">
        <f t="shared" si="273"/>
        <v>5.4663446068780188E-5</v>
      </c>
      <c r="BG252" s="17">
        <f t="shared" si="274"/>
        <v>1.8707045986366945E-5</v>
      </c>
      <c r="BH252" s="17">
        <f t="shared" si="275"/>
        <v>4.801475136086173E-6</v>
      </c>
      <c r="BI252" s="17">
        <f t="shared" si="276"/>
        <v>9.8590289452454831E-7</v>
      </c>
      <c r="BJ252" s="18">
        <f t="shared" si="277"/>
        <v>0.37767295763160869</v>
      </c>
      <c r="BK252" s="18">
        <f t="shared" si="278"/>
        <v>0.31540763413991668</v>
      </c>
      <c r="BL252" s="18">
        <f t="shared" si="279"/>
        <v>0.28955711167330966</v>
      </c>
      <c r="BM252" s="18">
        <f t="shared" si="280"/>
        <v>0.30164740400635942</v>
      </c>
      <c r="BN252" s="18">
        <f t="shared" si="281"/>
        <v>0.69821324421816167</v>
      </c>
    </row>
    <row r="253" spans="1:66" x14ac:dyDescent="0.25">
      <c r="A253" t="s">
        <v>213</v>
      </c>
      <c r="B253" t="s">
        <v>315</v>
      </c>
      <c r="C253" t="s">
        <v>222</v>
      </c>
      <c r="D253" s="15">
        <v>44257</v>
      </c>
      <c r="E253" s="14">
        <f>VLOOKUP(A253,home!$A$2:$E$405,3,FALSE)</f>
        <v>1.2429378529999999</v>
      </c>
      <c r="F253" s="14">
        <f>VLOOKUP(B253,home!$B$2:$E$405,3,FALSE)</f>
        <v>2.36</v>
      </c>
      <c r="G253" s="14">
        <f>VLOOKUP(C253,away!$B$2:$E$405,4,FALSE)</f>
        <v>1.31</v>
      </c>
      <c r="H253" s="14">
        <f>VLOOKUP(A253,away!$A$2:$E$405,3,FALSE)</f>
        <v>1.209039548</v>
      </c>
      <c r="I253" s="14">
        <f>VLOOKUP(C253,away!$B$2:$E$405,3,FALSE)</f>
        <v>1.26</v>
      </c>
      <c r="J253" s="14">
        <f>VLOOKUP(B253,home!$B$2:$E$405,4,FALSE)</f>
        <v>0.11</v>
      </c>
      <c r="K253" s="16">
        <f t="shared" si="282"/>
        <v>3.8426666663347997</v>
      </c>
      <c r="L253" s="16">
        <f t="shared" si="283"/>
        <v>0.16757288135279999</v>
      </c>
      <c r="M253" s="17">
        <f t="shared" si="228"/>
        <v>1.8129051944137393E-2</v>
      </c>
      <c r="N253" s="17">
        <f t="shared" si="229"/>
        <v>6.9663903597988866E-2</v>
      </c>
      <c r="O253" s="17">
        <f t="shared" si="230"/>
        <v>3.0379374704736831E-3</v>
      </c>
      <c r="P253" s="17">
        <f t="shared" si="231"/>
        <v>1.1673781052198684E-2</v>
      </c>
      <c r="Q253" s="17">
        <f t="shared" si="232"/>
        <v>0.13384758010137632</v>
      </c>
      <c r="R253" s="17">
        <f t="shared" si="233"/>
        <v>2.5453796764845588E-4</v>
      </c>
      <c r="S253" s="17">
        <f t="shared" si="234"/>
        <v>1.8792649013665398E-3</v>
      </c>
      <c r="T253" s="17">
        <f t="shared" si="235"/>
        <v>2.2429224659687327E-2</v>
      </c>
      <c r="U253" s="17">
        <f t="shared" si="236"/>
        <v>9.781045635993274E-4</v>
      </c>
      <c r="V253" s="17">
        <f t="shared" si="237"/>
        <v>1.3445654377928614E-4</v>
      </c>
      <c r="W253" s="17">
        <f t="shared" si="238"/>
        <v>0.171443878141712</v>
      </c>
      <c r="X253" s="17">
        <f t="shared" si="239"/>
        <v>2.8729344650505001E-2</v>
      </c>
      <c r="Y253" s="17">
        <f t="shared" si="240"/>
        <v>2.407129531231387E-3</v>
      </c>
      <c r="Z253" s="17">
        <f t="shared" si="241"/>
        <v>1.4217886884179187E-5</v>
      </c>
      <c r="AA253" s="17">
        <f t="shared" si="242"/>
        <v>5.4634599995554121E-5</v>
      </c>
      <c r="AB253" s="17">
        <f t="shared" si="243"/>
        <v>1.0497127811572558E-4</v>
      </c>
      <c r="AC253" s="17">
        <f t="shared" si="244"/>
        <v>5.4112601211557641E-6</v>
      </c>
      <c r="AD253" s="17">
        <f t="shared" si="245"/>
        <v>0.16470041892058052</v>
      </c>
      <c r="AE253" s="17">
        <f t="shared" si="246"/>
        <v>2.759932375853489E-2</v>
      </c>
      <c r="AF253" s="17">
        <f t="shared" si="247"/>
        <v>2.3124491028032406E-3</v>
      </c>
      <c r="AG253" s="17">
        <f t="shared" si="248"/>
        <v>1.2916791971281214E-4</v>
      </c>
      <c r="AH253" s="17">
        <f t="shared" si="249"/>
        <v>5.9563306798252238E-7</v>
      </c>
      <c r="AI253" s="17">
        <f t="shared" si="250"/>
        <v>2.2888193357031686E-6</v>
      </c>
      <c r="AJ253" s="17">
        <f t="shared" si="251"/>
        <v>4.3975848832845619E-6</v>
      </c>
      <c r="AK253" s="17">
        <f t="shared" si="252"/>
        <v>5.632817614458467E-6</v>
      </c>
      <c r="AL253" s="17">
        <f t="shared" si="253"/>
        <v>1.3937820039463114E-7</v>
      </c>
      <c r="AM253" s="17">
        <f t="shared" si="254"/>
        <v>0.1265777619434984</v>
      </c>
      <c r="AN253" s="17">
        <f t="shared" si="255"/>
        <v>2.1211000284060817E-2</v>
      </c>
      <c r="AO253" s="17">
        <f t="shared" si="256"/>
        <v>1.7771942169875652E-3</v>
      </c>
      <c r="AP253" s="17">
        <f t="shared" si="257"/>
        <v>9.926985188804657E-5</v>
      </c>
      <c r="AQ253" s="17">
        <f t="shared" si="258"/>
        <v>4.1587337780864126E-6</v>
      </c>
      <c r="AR253" s="17">
        <f t="shared" si="259"/>
        <v>1.9962389886167886E-8</v>
      </c>
      <c r="AS253" s="17">
        <f t="shared" si="260"/>
        <v>7.6708810195956282E-8</v>
      </c>
      <c r="AT253" s="17">
        <f t="shared" si="261"/>
        <v>1.4738319397710206E-7</v>
      </c>
      <c r="AU253" s="17">
        <f t="shared" si="262"/>
        <v>1.8878149555792204E-7</v>
      </c>
      <c r="AV253" s="17">
        <f t="shared" si="263"/>
        <v>1.8135609005031451E-7</v>
      </c>
      <c r="AW253" s="17">
        <f t="shared" si="264"/>
        <v>2.4930374490594033E-9</v>
      </c>
      <c r="AX253" s="17">
        <f t="shared" si="265"/>
        <v>8.1066024419923846E-2</v>
      </c>
      <c r="AY253" s="17">
        <f t="shared" si="266"/>
        <v>1.3584467291863083E-2</v>
      </c>
      <c r="AZ253" s="17">
        <f t="shared" si="267"/>
        <v>1.1381941628701823E-3</v>
      </c>
      <c r="BA253" s="17">
        <f t="shared" si="268"/>
        <v>6.3576825137031553E-5</v>
      </c>
      <c r="BB253" s="17">
        <f t="shared" si="269"/>
        <v>2.6634379438688744E-6</v>
      </c>
      <c r="BC253" s="17">
        <f t="shared" si="270"/>
        <v>8.9263994111696848E-8</v>
      </c>
      <c r="BD253" s="17">
        <f t="shared" si="271"/>
        <v>5.5752586531885788E-10</v>
      </c>
      <c r="BE253" s="17">
        <f t="shared" si="272"/>
        <v>2.1423860582802405E-9</v>
      </c>
      <c r="BF253" s="17">
        <f t="shared" si="273"/>
        <v>4.11623774628694E-9</v>
      </c>
      <c r="BG253" s="17">
        <f t="shared" si="274"/>
        <v>5.2724431927886368E-9</v>
      </c>
      <c r="BH253" s="17">
        <f t="shared" si="275"/>
        <v>5.0650604267681796E-9</v>
      </c>
      <c r="BI253" s="17">
        <f t="shared" si="276"/>
        <v>3.8926677729827191E-9</v>
      </c>
      <c r="BJ253" s="18">
        <f t="shared" si="277"/>
        <v>0.8687868208160775</v>
      </c>
      <c r="BK253" s="18">
        <f t="shared" si="278"/>
        <v>4.5406572371666544E-2</v>
      </c>
      <c r="BL253" s="18">
        <f t="shared" si="279"/>
        <v>4.4437359730349051E-3</v>
      </c>
      <c r="BM253" s="18">
        <f t="shared" si="280"/>
        <v>0.66846009011501406</v>
      </c>
      <c r="BN253" s="18">
        <f t="shared" si="281"/>
        <v>0.23660679213382341</v>
      </c>
    </row>
    <row r="254" spans="1:66" x14ac:dyDescent="0.25">
      <c r="A254" t="s">
        <v>37</v>
      </c>
      <c r="B254" t="s">
        <v>229</v>
      </c>
      <c r="C254" t="s">
        <v>231</v>
      </c>
      <c r="D254" s="15">
        <v>44257</v>
      </c>
      <c r="E254" s="14">
        <f>VLOOKUP(A254,home!$A$2:$E$405,3,FALSE)</f>
        <v>1.692307692</v>
      </c>
      <c r="F254" s="14">
        <f>VLOOKUP(B254,home!$B$2:$E$405,3,FALSE)</f>
        <v>0.53</v>
      </c>
      <c r="G254" s="14">
        <f>VLOOKUP(C254,away!$B$2:$E$405,4,FALSE)</f>
        <v>0.84</v>
      </c>
      <c r="H254" s="14">
        <f>VLOOKUP(A254,away!$A$2:$E$405,3,FALSE)</f>
        <v>1.307692308</v>
      </c>
      <c r="I254" s="14">
        <f>VLOOKUP(C254,away!$B$2:$E$405,3,FALSE)</f>
        <v>0.93</v>
      </c>
      <c r="J254" s="14">
        <f>VLOOKUP(B254,home!$B$2:$E$405,4,FALSE)</f>
        <v>0.51</v>
      </c>
      <c r="K254" s="16">
        <f t="shared" si="282"/>
        <v>0.75341538447840006</v>
      </c>
      <c r="L254" s="16">
        <f t="shared" si="283"/>
        <v>0.62023846168440011</v>
      </c>
      <c r="M254" s="17">
        <f t="shared" ref="M254:M272" si="284">_xlfn.POISSON.DIST(0,K254,FALSE) * _xlfn.POISSON.DIST(0,L254,FALSE)</f>
        <v>0.25318018598879388</v>
      </c>
      <c r="N254" s="17">
        <f t="shared" ref="N254:N272" si="285">_xlfn.POISSON.DIST(1,K254,FALSE) * _xlfn.POISSON.DIST(0,L254,FALSE)</f>
        <v>0.19074984716905996</v>
      </c>
      <c r="O254" s="17">
        <f t="shared" ref="O254:O272" si="286">_xlfn.POISSON.DIST(0,K254,FALSE) * _xlfn.POISSON.DIST(1,L254,FALSE)</f>
        <v>0.1570320890866598</v>
      </c>
      <c r="P254" s="17">
        <f t="shared" ref="P254:P272" si="287">_xlfn.POISSON.DIST(1,K254,FALSE) * _xlfn.POISSON.DIST(1,L254,FALSE)</f>
        <v>0.11831039177467217</v>
      </c>
      <c r="Q254" s="17">
        <f t="shared" ref="Q254:Q272" si="288">_xlfn.POISSON.DIST(2,K254,FALSE) * _xlfn.POISSON.DIST(0,L254,FALSE)</f>
        <v>7.1856934722036664E-2</v>
      </c>
      <c r="R254" s="17">
        <f t="shared" ref="R254:R272" si="289">_xlfn.POISSON.DIST(0,K254,FALSE) * _xlfn.POISSON.DIST(2,L254,FALSE)</f>
        <v>4.8698670685098776E-2</v>
      </c>
      <c r="S254" s="17">
        <f t="shared" ref="S254:S272" si="290">_xlfn.POISSON.DIST(2,K254,FALSE) * _xlfn.POISSON.DIST(2,L254,FALSE)</f>
        <v>1.3821528674538494E-2</v>
      </c>
      <c r="T254" s="17">
        <f t="shared" ref="T254:T272" si="291">_xlfn.POISSON.DIST(2,K254,FALSE) * _xlfn.POISSON.DIST(1,L254,FALSE)</f>
        <v>4.4568434653352376E-2</v>
      </c>
      <c r="U254" s="17">
        <f t="shared" ref="U254:U272" si="292">_xlfn.POISSON.DIST(1,K254,FALSE) * _xlfn.POISSON.DIST(2,L254,FALSE)</f>
        <v>3.6690327697800687E-2</v>
      </c>
      <c r="V254" s="17">
        <f t="shared" ref="V254:V272" si="293">_xlfn.POISSON.DIST(3,K254,FALSE) * _xlfn.POISSON.DIST(3,L254,FALSE)</f>
        <v>7.1764018184349661E-4</v>
      </c>
      <c r="W254" s="17">
        <f t="shared" ref="W254:W272" si="294">_xlfn.POISSON.DIST(3,K254,FALSE) * _xlfn.POISSON.DIST(0,L254,FALSE)</f>
        <v>1.8046040033680853E-2</v>
      </c>
      <c r="X254" s="17">
        <f t="shared" ref="X254:X272" si="295">_xlfn.POISSON.DIST(3,K254,FALSE) * _xlfn.POISSON.DIST(1,L254,FALSE)</f>
        <v>1.1192848109985313E-2</v>
      </c>
      <c r="Y254" s="17">
        <f t="shared" ref="Y254:Y272" si="296">_xlfn.POISSON.DIST(3,K254,FALSE) * _xlfn.POISSON.DIST(2,L254,FALSE)</f>
        <v>3.4711174468022177E-3</v>
      </c>
      <c r="Z254" s="17">
        <f t="shared" ref="Z254:Z272" si="297">_xlfn.POISSON.DIST(0,K254,FALSE) * _xlfn.POISSON.DIST(3,L254,FALSE)</f>
        <v>1.0068262863933619E-2</v>
      </c>
      <c r="AA254" s="17">
        <f t="shared" ref="AA254:AA272" si="298">_xlfn.POISSON.DIST(1,K254,FALSE) * _xlfn.POISSON.DIST(3,L254,FALSE)</f>
        <v>7.5855841366601453E-3</v>
      </c>
      <c r="AB254" s="17">
        <f t="shared" ref="AB254:AB272" si="299">_xlfn.POISSON.DIST(2,K254,FALSE) * _xlfn.POISSON.DIST(3,L254,FALSE)</f>
        <v>2.857547894407527E-3</v>
      </c>
      <c r="AC254" s="17">
        <f t="shared" ref="AC254:AC272" si="300">_xlfn.POISSON.DIST(4,K254,FALSE) * _xlfn.POISSON.DIST(4,L254,FALSE)</f>
        <v>2.0959452932591708E-5</v>
      </c>
      <c r="AD254" s="17">
        <f t="shared" ref="AD254:AD272" si="301">_xlfn.POISSON.DIST(4,K254,FALSE) * _xlfn.POISSON.DIST(0,L254,FALSE)</f>
        <v>3.3990410475720641E-3</v>
      </c>
      <c r="AE254" s="17">
        <f t="shared" ref="AE254:AE272" si="302">_xlfn.POISSON.DIST(4,K254,FALSE) * _xlfn.POISSON.DIST(1,L254,FALSE)</f>
        <v>2.1082159905482286E-3</v>
      </c>
      <c r="AF254" s="17">
        <f t="shared" ref="AF254:AF272" si="303">_xlfn.POISSON.DIST(4,K254,FALSE) * _xlfn.POISSON.DIST(2,L254,FALSE)</f>
        <v>6.5379832143804353E-4</v>
      </c>
      <c r="AG254" s="17">
        <f t="shared" ref="AG254:AG272" si="304">_xlfn.POISSON.DIST(4,K254,FALSE) * _xlfn.POISSON.DIST(3,L254,FALSE)</f>
        <v>1.3517028838019171E-4</v>
      </c>
      <c r="AH254" s="17">
        <f t="shared" ref="AH254:AH272" si="305">_xlfn.POISSON.DIST(0,K254,FALSE) * _xlfn.POISSON.DIST(4,L254,FALSE)</f>
        <v>1.5611809676400899E-3</v>
      </c>
      <c r="AI254" s="17">
        <f t="shared" ref="AI254:AI272" si="306">_xlfn.POISSON.DIST(1,K254,FALSE) * _xlfn.POISSON.DIST(4,L254,FALSE)</f>
        <v>1.176217758974919E-3</v>
      </c>
      <c r="AJ254" s="17">
        <f t="shared" ref="AJ254:AJ272" si="307">_xlfn.POISSON.DIST(2,K254,FALSE) * _xlfn.POISSON.DIST(4,L254,FALSE)</f>
        <v>4.4309027755420525E-4</v>
      </c>
      <c r="AK254" s="17">
        <f t="shared" ref="AK254:AK272" si="308">_xlfn.POISSON.DIST(3,K254,FALSE) * _xlfn.POISSON.DIST(4,L254,FALSE)</f>
        <v>1.1127701060738086E-4</v>
      </c>
      <c r="AL254" s="17">
        <f t="shared" ref="AL254:AL272" si="309">_xlfn.POISSON.DIST(5,K254,FALSE) * _xlfn.POISSON.DIST(5,L254,FALSE)</f>
        <v>3.9177174598449575E-7</v>
      </c>
      <c r="AM254" s="17">
        <f t="shared" ref="AM254:AM272" si="310">_xlfn.POISSON.DIST(5,K254,FALSE) * _xlfn.POISSON.DIST(0,L254,FALSE)</f>
        <v>5.1217796354287434E-4</v>
      </c>
      <c r="AN254" s="17">
        <f t="shared" ref="AN254:AN272" si="311">_xlfn.POISSON.DIST(5,K254,FALSE) * _xlfn.POISSON.DIST(1,L254,FALSE)</f>
        <v>3.176724722164811E-4</v>
      </c>
      <c r="AO254" s="17">
        <f t="shared" ref="AO254:AO272" si="312">_xlfn.POISSON.DIST(5,K254,FALSE) * _xlfn.POISSON.DIST(2,L254,FALSE)</f>
        <v>9.8516342743515281E-5</v>
      </c>
      <c r="AP254" s="17">
        <f t="shared" ref="AP254:AP272" si="313">_xlfn.POISSON.DIST(5,K254,FALSE) * _xlfn.POISSON.DIST(3,L254,FALSE)</f>
        <v>2.0367874958003676E-5</v>
      </c>
      <c r="AQ254" s="17">
        <f t="shared" ref="AQ254:AQ272" si="314">_xlfn.POISSON.DIST(5,K254,FALSE) * _xlfn.POISSON.DIST(4,L254,FALSE)</f>
        <v>3.1582348579331036E-6</v>
      </c>
      <c r="AR254" s="17">
        <f t="shared" ref="AR254:AR272" si="315">_xlfn.POISSON.DIST(0,K254,FALSE) * _xlfn.POISSON.DIST(5,L254,FALSE)</f>
        <v>1.9366089635601059E-4</v>
      </c>
      <c r="AS254" s="17">
        <f t="shared" ref="AS254:AS272" si="316">_xlfn.POISSON.DIST(1,K254,FALSE) * _xlfn.POISSON.DIST(5,L254,FALSE)</f>
        <v>1.4590709868649531E-4</v>
      </c>
      <c r="AT254" s="17">
        <f t="shared" ref="AT254:AT272" si="317">_xlfn.POISSON.DIST(2,K254,FALSE) * _xlfn.POISSON.DIST(5,L254,FALSE)</f>
        <v>5.4964326427506849E-5</v>
      </c>
      <c r="AU254" s="17">
        <f t="shared" ref="AU254:AU272" si="318">_xlfn.POISSON.DIST(3,K254,FALSE) * _xlfn.POISSON.DIST(5,L254,FALSE)</f>
        <v>1.3803656375992121E-5</v>
      </c>
      <c r="AV254" s="17">
        <f t="shared" ref="AV254:AV272" si="319">_xlfn.POISSON.DIST(4,K254,FALSE) * _xlfn.POISSON.DIST(5,L254,FALSE)</f>
        <v>2.5999717689314548E-6</v>
      </c>
      <c r="AW254" s="17">
        <f t="shared" ref="AW254:AW272" si="320">_xlfn.POISSON.DIST(6,K254,FALSE) * _xlfn.POISSON.DIST(6,L254,FALSE)</f>
        <v>5.0853844326818843E-9</v>
      </c>
      <c r="AX254" s="17">
        <f t="shared" ref="AX254:AX272" si="321">_xlfn.POISSON.DIST(6,K254,FALSE) * _xlfn.POISSON.DIST(0,L254,FALSE)</f>
        <v>6.4313792887336414E-5</v>
      </c>
      <c r="AY254" s="17">
        <f t="shared" ref="AY254:AY272" si="322">_xlfn.POISSON.DIST(6,K254,FALSE) * _xlfn.POISSON.DIST(1,L254,FALSE)</f>
        <v>3.9889887965530644E-5</v>
      </c>
      <c r="AZ254" s="17">
        <f t="shared" ref="AZ254:AZ272" si="323">_xlfn.POISSON.DIST(6,K254,FALSE) * _xlfn.POISSON.DIST(2,L254,FALSE)</f>
        <v>1.2370621374251896E-5</v>
      </c>
      <c r="BA254" s="17">
        <f t="shared" ref="BA254:BA272" si="324">_xlfn.POISSON.DIST(6,K254,FALSE) * _xlfn.POISSON.DIST(3,L254,FALSE)</f>
        <v>2.557578390415385E-6</v>
      </c>
      <c r="BB254" s="17">
        <f t="shared" ref="BB254:BB272" si="325">_xlfn.POISSON.DIST(6,K254,FALSE) * _xlfn.POISSON.DIST(4,L254,FALSE)</f>
        <v>3.9657712162712557E-7</v>
      </c>
      <c r="BC254" s="17">
        <f t="shared" ref="BC254:BC272" si="326">_xlfn.POISSON.DIST(6,K254,FALSE) * _xlfn.POISSON.DIST(5,L254,FALSE)</f>
        <v>4.9194476771447138E-8</v>
      </c>
      <c r="BD254" s="17">
        <f t="shared" ref="BD254:BD272" si="327">_xlfn.POISSON.DIST(0,K254,FALSE) * _xlfn.POISSON.DIST(6,L254,FALSE)</f>
        <v>2.0019322740712328E-5</v>
      </c>
      <c r="BE254" s="17">
        <f t="shared" ref="BE254:BE272" si="328">_xlfn.POISSON.DIST(1,K254,FALSE) * _xlfn.POISSON.DIST(6,L254,FALSE)</f>
        <v>1.5082865739690956E-5</v>
      </c>
      <c r="BF254" s="17">
        <f t="shared" ref="BF254:BF272" si="329">_xlfn.POISSON.DIST(2,K254,FALSE) * _xlfn.POISSON.DIST(6,L254,FALSE)</f>
        <v>5.6818315451526734E-6</v>
      </c>
      <c r="BG254" s="17">
        <f t="shared" ref="BG254:BG272" si="330">_xlfn.POISSON.DIST(3,K254,FALSE) * _xlfn.POISSON.DIST(6,L254,FALSE)</f>
        <v>1.4269264327109014E-6</v>
      </c>
      <c r="BH254" s="17">
        <f t="shared" ref="BH254:BH272" si="331">_xlfn.POISSON.DIST(4,K254,FALSE) * _xlfn.POISSON.DIST(6,L254,FALSE)</f>
        <v>2.6876708173081885E-7</v>
      </c>
      <c r="BI254" s="17">
        <f t="shared" ref="BI254:BI272" si="332">_xlfn.POISSON.DIST(5,K254,FALSE) * _xlfn.POISSON.DIST(6,L254,FALSE)</f>
        <v>4.0498650843472509E-8</v>
      </c>
      <c r="BJ254" s="18">
        <f t="shared" ref="BJ254:BJ272" si="333">SUM(N254,Q254,T254,W254,X254,Y254,AD254,AE254,AF254,AG254,AM254,AN254,AO254,AP254,AQ254,AX254,AY254,AZ254,BA254,BB254,BC254)</f>
        <v>0.34725291832339067</v>
      </c>
      <c r="BK254" s="18">
        <f t="shared" ref="BK254:BK272" si="334">SUM(M254,P254,S254,V254,AC254,AL254,AY254)</f>
        <v>0.38609098773249217</v>
      </c>
      <c r="BL254" s="18">
        <f t="shared" ref="BL254:BL272" si="335">SUM(O254,R254,U254,AA254,AB254,AH254,AI254,AJ254,AK254,AR254,AS254,AT254,AU254,AV254,BD254,BE254,BF254,BG254,BH254,BI254)</f>
        <v>0.25660944167720928</v>
      </c>
      <c r="BM254" s="18">
        <f t="shared" ref="BM254:BM272" si="336">SUM(S254:BI254)</f>
        <v>0.1601536063681234</v>
      </c>
      <c r="BN254" s="18">
        <f t="shared" ref="BN254:BN272" si="337">SUM(M254:R254)</f>
        <v>0.8398281194263213</v>
      </c>
    </row>
    <row r="255" spans="1:66" x14ac:dyDescent="0.25">
      <c r="A255" t="s">
        <v>37</v>
      </c>
      <c r="B255" t="s">
        <v>39</v>
      </c>
      <c r="C255" t="s">
        <v>230</v>
      </c>
      <c r="D255" s="15">
        <v>44257</v>
      </c>
      <c r="E255" s="14">
        <f>VLOOKUP(A255,home!$A$2:$E$405,3,FALSE)</f>
        <v>1.692307692</v>
      </c>
      <c r="F255" s="14">
        <f>VLOOKUP(B255,home!$B$2:$E$405,3,FALSE)</f>
        <v>1.18</v>
      </c>
      <c r="G255" s="14">
        <f>VLOOKUP(C255,away!$B$2:$E$405,4,FALSE)</f>
        <v>0.92</v>
      </c>
      <c r="H255" s="14">
        <f>VLOOKUP(A255,away!$A$2:$E$405,3,FALSE)</f>
        <v>1.307692308</v>
      </c>
      <c r="I255" s="14">
        <f>VLOOKUP(C255,away!$B$2:$E$405,3,FALSE)</f>
        <v>1.05</v>
      </c>
      <c r="J255" s="14">
        <f>VLOOKUP(B255,home!$B$2:$E$405,4,FALSE)</f>
        <v>0.76</v>
      </c>
      <c r="K255" s="16">
        <f t="shared" si="282"/>
        <v>1.8371692304352001</v>
      </c>
      <c r="L255" s="16">
        <f t="shared" si="283"/>
        <v>1.043538461784</v>
      </c>
      <c r="M255" s="17">
        <f t="shared" si="284"/>
        <v>5.6095050752872237E-2</v>
      </c>
      <c r="N255" s="17">
        <f t="shared" si="285"/>
        <v>0.10305610122287776</v>
      </c>
      <c r="O255" s="17">
        <f t="shared" si="286"/>
        <v>5.8537342976347696E-2</v>
      </c>
      <c r="P255" s="17">
        <f t="shared" si="287"/>
        <v>0.10754300534757805</v>
      </c>
      <c r="Q255" s="17">
        <f t="shared" si="288"/>
        <v>9.4665749087643247E-2</v>
      </c>
      <c r="R255" s="17">
        <f t="shared" si="289"/>
        <v>3.0542984423230155E-2</v>
      </c>
      <c r="S255" s="17">
        <f t="shared" si="290"/>
        <v>5.1544199728694513E-2</v>
      </c>
      <c r="T255" s="17">
        <f t="shared" si="291"/>
        <v>9.8787350186549314E-2</v>
      </c>
      <c r="U255" s="17">
        <f t="shared" si="292"/>
        <v>5.611263118802004E-2</v>
      </c>
      <c r="V255" s="17">
        <f t="shared" si="293"/>
        <v>1.0979812286194126E-2</v>
      </c>
      <c r="W255" s="17">
        <f t="shared" si="294"/>
        <v>5.7972333799972429E-2</v>
      </c>
      <c r="X255" s="17">
        <f t="shared" si="295"/>
        <v>6.0496360039651809E-2</v>
      </c>
      <c r="Y255" s="17">
        <f t="shared" si="296"/>
        <v>3.156513924965465E-2</v>
      </c>
      <c r="Z255" s="17">
        <f t="shared" si="297"/>
        <v>1.0624259661103424E-2</v>
      </c>
      <c r="AA255" s="17">
        <f t="shared" si="298"/>
        <v>1.9518562945533113E-2</v>
      </c>
      <c r="AB255" s="17">
        <f t="shared" si="299"/>
        <v>1.792945163292305E-2</v>
      </c>
      <c r="AC255" s="17">
        <f t="shared" si="300"/>
        <v>1.3156263292857413E-3</v>
      </c>
      <c r="AD255" s="17">
        <f t="shared" si="301"/>
        <v>2.6626246968456984E-2</v>
      </c>
      <c r="AE255" s="17">
        <f t="shared" si="302"/>
        <v>2.7785512804544488E-2</v>
      </c>
      <c r="AF255" s="17">
        <f t="shared" si="303"/>
        <v>1.4497625645966997E-2</v>
      </c>
      <c r="AG255" s="17">
        <f t="shared" si="304"/>
        <v>5.0429433220375566E-3</v>
      </c>
      <c r="AH255" s="17">
        <f t="shared" si="305"/>
        <v>2.7717058960854165E-3</v>
      </c>
      <c r="AI255" s="17">
        <f t="shared" si="306"/>
        <v>5.0920927881039505E-3</v>
      </c>
      <c r="AJ255" s="17">
        <f t="shared" si="307"/>
        <v>4.6775180944127852E-3</v>
      </c>
      <c r="AK255" s="17">
        <f t="shared" si="308"/>
        <v>2.86446410595302E-3</v>
      </c>
      <c r="AL255" s="17">
        <f t="shared" si="309"/>
        <v>1.0089047605223636E-4</v>
      </c>
      <c r="AM255" s="17">
        <f t="shared" si="310"/>
        <v>9.7833843304835338E-3</v>
      </c>
      <c r="AN255" s="17">
        <f t="shared" si="311"/>
        <v>1.0209337835274473E-2</v>
      </c>
      <c r="AO255" s="17">
        <f t="shared" si="312"/>
        <v>5.3269183502277591E-3</v>
      </c>
      <c r="AP255" s="17">
        <f t="shared" si="313"/>
        <v>1.8529480604152129E-3</v>
      </c>
      <c r="AQ255" s="17">
        <f t="shared" si="314"/>
        <v>4.8340564218283426E-4</v>
      </c>
      <c r="AR255" s="17">
        <f t="shared" si="315"/>
        <v>5.7847634146372402E-4</v>
      </c>
      <c r="AS255" s="17">
        <f t="shared" si="316"/>
        <v>1.0627589350718795E-3</v>
      </c>
      <c r="AT255" s="17">
        <f t="shared" si="317"/>
        <v>9.7623400744206929E-4</v>
      </c>
      <c r="AU255" s="17">
        <f t="shared" si="318"/>
        <v>5.9783569339233933E-4</v>
      </c>
      <c r="AV255" s="17">
        <f t="shared" si="319"/>
        <v>2.7458133518907466E-4</v>
      </c>
      <c r="AW255" s="17">
        <f t="shared" si="320"/>
        <v>5.3728571514790233E-6</v>
      </c>
      <c r="AX255" s="17">
        <f t="shared" si="321"/>
        <v>2.9956221102477032E-3</v>
      </c>
      <c r="AY255" s="17">
        <f t="shared" si="322"/>
        <v>3.1260468890140277E-3</v>
      </c>
      <c r="AZ255" s="17">
        <f t="shared" si="323"/>
        <v>1.6310750810131784E-3</v>
      </c>
      <c r="BA255" s="17">
        <f t="shared" si="324"/>
        <v>5.6736319369823517E-4</v>
      </c>
      <c r="BB255" s="17">
        <f t="shared" si="325"/>
        <v>1.4801632860617846E-4</v>
      </c>
      <c r="BC255" s="17">
        <f t="shared" si="326"/>
        <v>3.0892146374521324E-5</v>
      </c>
      <c r="BD255" s="17">
        <f t="shared" si="327"/>
        <v>1.0061038525824837E-4</v>
      </c>
      <c r="BE255" s="17">
        <f t="shared" si="328"/>
        <v>1.8483830405868513E-4</v>
      </c>
      <c r="BF255" s="17">
        <f t="shared" si="329"/>
        <v>1.6978962241122111E-4</v>
      </c>
      <c r="BG255" s="17">
        <f t="shared" si="330"/>
        <v>1.039774233137021E-4</v>
      </c>
      <c r="BH255" s="17">
        <f t="shared" si="331"/>
        <v>4.77560306929673E-5</v>
      </c>
      <c r="BI255" s="17">
        <f t="shared" si="332"/>
        <v>1.7547182031367698E-5</v>
      </c>
      <c r="BJ255" s="18">
        <f t="shared" si="333"/>
        <v>0.55665037229489311</v>
      </c>
      <c r="BK255" s="18">
        <f t="shared" si="334"/>
        <v>0.23070463180969095</v>
      </c>
      <c r="BL255" s="18">
        <f t="shared" si="335"/>
        <v>0.20216115931093445</v>
      </c>
      <c r="BM255" s="18">
        <f t="shared" si="336"/>
        <v>0.54657951523421022</v>
      </c>
      <c r="BN255" s="18">
        <f t="shared" si="337"/>
        <v>0.45044023381054915</v>
      </c>
    </row>
    <row r="256" spans="1:66" x14ac:dyDescent="0.25">
      <c r="A256" t="s">
        <v>40</v>
      </c>
      <c r="B256" t="s">
        <v>235</v>
      </c>
      <c r="C256" t="s">
        <v>335</v>
      </c>
      <c r="D256" s="15">
        <v>44257</v>
      </c>
      <c r="E256" s="14">
        <f>VLOOKUP(A256,home!$A$2:$E$405,3,FALSE)</f>
        <v>1.4692307689999999</v>
      </c>
      <c r="F256" s="14">
        <f>VLOOKUP(B256,home!$B$2:$E$405,3,FALSE)</f>
        <v>0.62</v>
      </c>
      <c r="G256" s="14">
        <f>VLOOKUP(C256,away!$B$2:$E$405,4,FALSE)</f>
        <v>1.1299999999999999</v>
      </c>
      <c r="H256" s="14">
        <f>VLOOKUP(A256,away!$A$2:$E$405,3,FALSE)</f>
        <v>1.180769231</v>
      </c>
      <c r="I256" s="14">
        <f>VLOOKUP(C256,away!$B$2:$E$405,3,FALSE)</f>
        <v>0.74</v>
      </c>
      <c r="J256" s="14">
        <f>VLOOKUP(B256,home!$B$2:$E$405,4,FALSE)</f>
        <v>0.85</v>
      </c>
      <c r="K256" s="16">
        <f t="shared" si="282"/>
        <v>1.0293430767613998</v>
      </c>
      <c r="L256" s="16">
        <f t="shared" si="283"/>
        <v>0.74270384629899988</v>
      </c>
      <c r="M256" s="17">
        <f t="shared" si="284"/>
        <v>0.16998468689787197</v>
      </c>
      <c r="N256" s="17">
        <f t="shared" si="285"/>
        <v>0.17497256061377872</v>
      </c>
      <c r="O256" s="17">
        <f t="shared" si="286"/>
        <v>0.12624828077098071</v>
      </c>
      <c r="P256" s="17">
        <f t="shared" si="287"/>
        <v>0.12995279376463834</v>
      </c>
      <c r="Q256" s="17">
        <f t="shared" si="288"/>
        <v>9.0053396945503753E-2</v>
      </c>
      <c r="R256" s="17">
        <f t="shared" si="289"/>
        <v>4.6882541858621715E-2</v>
      </c>
      <c r="S256" s="17">
        <f t="shared" si="290"/>
        <v>2.4837132266774267E-2</v>
      </c>
      <c r="T256" s="17">
        <f t="shared" si="291"/>
        <v>6.6883004283716241E-2</v>
      </c>
      <c r="U256" s="17">
        <f t="shared" si="292"/>
        <v>4.8258219883148788E-2</v>
      </c>
      <c r="V256" s="17">
        <f t="shared" si="293"/>
        <v>2.1097682948009447E-3</v>
      </c>
      <c r="W256" s="17">
        <f t="shared" si="294"/>
        <v>3.0898613561566833E-2</v>
      </c>
      <c r="X256" s="17">
        <f t="shared" si="295"/>
        <v>2.2948519137482123E-2</v>
      </c>
      <c r="Y256" s="17">
        <f t="shared" si="296"/>
        <v>8.5219767151370907E-3</v>
      </c>
      <c r="Z256" s="17">
        <f t="shared" si="297"/>
        <v>1.1606614720890739E-2</v>
      </c>
      <c r="AA256" s="17">
        <f t="shared" si="298"/>
        <v>1.1947188507585828E-2</v>
      </c>
      <c r="AB256" s="17">
        <f t="shared" si="299"/>
        <v>6.1488778885234159E-3</v>
      </c>
      <c r="AC256" s="17">
        <f t="shared" si="300"/>
        <v>1.0080697896561239E-4</v>
      </c>
      <c r="AD256" s="17">
        <f t="shared" si="301"/>
        <v>7.9513184877811754E-3</v>
      </c>
      <c r="AE256" s="17">
        <f t="shared" si="302"/>
        <v>5.9054748240234267E-3</v>
      </c>
      <c r="AF256" s="17">
        <f t="shared" si="303"/>
        <v>2.1930094330120538E-3</v>
      </c>
      <c r="AG256" s="17">
        <f t="shared" si="304"/>
        <v>5.4291884695601388E-4</v>
      </c>
      <c r="AH256" s="17">
        <f t="shared" si="305"/>
        <v>2.1550693489290362E-3</v>
      </c>
      <c r="AI256" s="17">
        <f t="shared" si="306"/>
        <v>2.2183057142608005E-3</v>
      </c>
      <c r="AJ256" s="17">
        <f t="shared" si="307"/>
        <v>1.1416988145573036E-3</v>
      </c>
      <c r="AK256" s="17">
        <f t="shared" si="308"/>
        <v>3.9173325683708595E-4</v>
      </c>
      <c r="AL256" s="17">
        <f t="shared" si="309"/>
        <v>3.0826655710287922E-6</v>
      </c>
      <c r="AM256" s="17">
        <f t="shared" si="310"/>
        <v>1.6369269273044959E-3</v>
      </c>
      <c r="AN256" s="17">
        <f t="shared" si="311"/>
        <v>1.2157519250194523E-3</v>
      </c>
      <c r="AO256" s="17">
        <f t="shared" si="312"/>
        <v>4.5147181542868025E-4</v>
      </c>
      <c r="AP256" s="17">
        <f t="shared" si="313"/>
        <v>1.1176995127149102E-4</v>
      </c>
      <c r="AQ256" s="17">
        <f t="shared" si="314"/>
        <v>2.0752993177497042E-5</v>
      </c>
      <c r="AR256" s="17">
        <f t="shared" si="315"/>
        <v>3.2011565889813543E-4</v>
      </c>
      <c r="AS256" s="17">
        <f t="shared" si="316"/>
        <v>3.2950883724970945E-4</v>
      </c>
      <c r="AT256" s="17">
        <f t="shared" si="317"/>
        <v>1.6958882017734363E-4</v>
      </c>
      <c r="AU256" s="17">
        <f t="shared" si="318"/>
        <v>5.8188359315227568E-5</v>
      </c>
      <c r="AV256" s="17">
        <f t="shared" si="319"/>
        <v>1.4973946202308546E-5</v>
      </c>
      <c r="AW256" s="17">
        <f t="shared" si="320"/>
        <v>6.5463577028287708E-8</v>
      </c>
      <c r="AX256" s="17">
        <f t="shared" si="321"/>
        <v>2.8082656663086563E-4</v>
      </c>
      <c r="AY256" s="17">
        <f t="shared" si="322"/>
        <v>2.0857097117968625E-4</v>
      </c>
      <c r="AZ256" s="17">
        <f t="shared" si="323"/>
        <v>7.7453231260735407E-5</v>
      </c>
      <c r="BA256" s="17">
        <f t="shared" si="324"/>
        <v>1.9174937588544712E-5</v>
      </c>
      <c r="BB256" s="17">
        <f t="shared" si="325"/>
        <v>3.5603249748888567E-6</v>
      </c>
      <c r="BC256" s="17">
        <f t="shared" si="326"/>
        <v>5.2885341058486895E-7</v>
      </c>
      <c r="BD256" s="17">
        <f t="shared" si="327"/>
        <v>3.9625188520697291E-5</v>
      </c>
      <c r="BE256" s="17">
        <f t="shared" si="328"/>
        <v>4.0787913469145046E-5</v>
      </c>
      <c r="BF256" s="17">
        <f t="shared" si="329"/>
        <v>2.0992378172503751E-5</v>
      </c>
      <c r="BG256" s="17">
        <f t="shared" si="330"/>
        <v>7.2027863788746227E-6</v>
      </c>
      <c r="BH256" s="17">
        <f t="shared" si="331"/>
        <v>1.8535345731214756E-6</v>
      </c>
      <c r="BI256" s="17">
        <f t="shared" si="332"/>
        <v>3.8158459607609765E-7</v>
      </c>
      <c r="BJ256" s="18">
        <f t="shared" si="333"/>
        <v>0.41489758134620436</v>
      </c>
      <c r="BK256" s="18">
        <f t="shared" si="334"/>
        <v>0.32719684183980186</v>
      </c>
      <c r="BL256" s="18">
        <f t="shared" si="335"/>
        <v>0.24639513505099786</v>
      </c>
      <c r="BM256" s="18">
        <f t="shared" si="336"/>
        <v>0.26179340659889683</v>
      </c>
      <c r="BN256" s="18">
        <f t="shared" si="337"/>
        <v>0.73809426085139518</v>
      </c>
    </row>
    <row r="257" spans="1:66" x14ac:dyDescent="0.25">
      <c r="A257" t="s">
        <v>40</v>
      </c>
      <c r="B257" t="s">
        <v>42</v>
      </c>
      <c r="C257" t="s">
        <v>236</v>
      </c>
      <c r="D257" s="15">
        <v>44257</v>
      </c>
      <c r="E257" s="14">
        <f>VLOOKUP(A257,home!$A$2:$E$405,3,FALSE)</f>
        <v>1.4692307689999999</v>
      </c>
      <c r="F257" s="14">
        <f>VLOOKUP(B257,home!$B$2:$E$405,3,FALSE)</f>
        <v>1.3</v>
      </c>
      <c r="G257" s="14">
        <f>VLOOKUP(C257,away!$B$2:$E$405,4,FALSE)</f>
        <v>0.96</v>
      </c>
      <c r="H257" s="14">
        <f>VLOOKUP(A257,away!$A$2:$E$405,3,FALSE)</f>
        <v>1.180769231</v>
      </c>
      <c r="I257" s="14">
        <f>VLOOKUP(C257,away!$B$2:$E$405,3,FALSE)</f>
        <v>0.79</v>
      </c>
      <c r="J257" s="14">
        <f>VLOOKUP(B257,home!$B$2:$E$405,4,FALSE)</f>
        <v>0.99</v>
      </c>
      <c r="K257" s="16">
        <f t="shared" si="282"/>
        <v>1.8335999997119998</v>
      </c>
      <c r="L257" s="16">
        <f t="shared" si="283"/>
        <v>0.92347961556510005</v>
      </c>
      <c r="M257" s="17">
        <f t="shared" si="284"/>
        <v>6.3476874832542385E-2</v>
      </c>
      <c r="N257" s="17">
        <f t="shared" si="285"/>
        <v>0.11639119767466835</v>
      </c>
      <c r="O257" s="17">
        <f t="shared" si="286"/>
        <v>5.8619599967630207E-2</v>
      </c>
      <c r="P257" s="17">
        <f t="shared" si="287"/>
        <v>0.10748489848376427</v>
      </c>
      <c r="Q257" s="17">
        <f t="shared" si="288"/>
        <v>0.10670745001137563</v>
      </c>
      <c r="R257" s="17">
        <f t="shared" si="289"/>
        <v>2.7067002821343545E-2</v>
      </c>
      <c r="S257" s="17">
        <f t="shared" si="290"/>
        <v>4.5500835668670532E-2</v>
      </c>
      <c r="T257" s="17">
        <f t="shared" si="291"/>
        <v>9.8542154914437283E-2</v>
      </c>
      <c r="U257" s="17">
        <f t="shared" si="292"/>
        <v>4.9630056365420221E-2</v>
      </c>
      <c r="V257" s="17">
        <f t="shared" si="293"/>
        <v>8.5606901300241157E-3</v>
      </c>
      <c r="W257" s="17">
        <f t="shared" si="294"/>
        <v>6.521959343670887E-2</v>
      </c>
      <c r="X257" s="17">
        <f t="shared" si="295"/>
        <v>6.0228965074244023E-2</v>
      </c>
      <c r="Y257" s="17">
        <f t="shared" si="296"/>
        <v>2.7810110756323354E-2</v>
      </c>
      <c r="Z257" s="17">
        <f t="shared" si="297"/>
        <v>8.3319417866512726E-3</v>
      </c>
      <c r="AA257" s="17">
        <f t="shared" si="298"/>
        <v>1.5277448457604172E-2</v>
      </c>
      <c r="AB257" s="17">
        <f t="shared" si="299"/>
        <v>1.4006364743731554E-2</v>
      </c>
      <c r="AC257" s="17">
        <f t="shared" si="300"/>
        <v>9.0598437620396086E-4</v>
      </c>
      <c r="AD257" s="17">
        <f t="shared" si="301"/>
        <v>2.9896661626691537E-2</v>
      </c>
      <c r="AE257" s="17">
        <f t="shared" si="302"/>
        <v>2.7608957585696977E-2</v>
      </c>
      <c r="AF257" s="17">
        <f t="shared" si="303"/>
        <v>1.2748154768696297E-2</v>
      </c>
      <c r="AG257" s="17">
        <f t="shared" si="304"/>
        <v>3.924220354986685E-3</v>
      </c>
      <c r="AH257" s="17">
        <f t="shared" si="305"/>
        <v>1.923594599511877E-3</v>
      </c>
      <c r="AI257" s="17">
        <f t="shared" si="306"/>
        <v>3.5271030571109819E-3</v>
      </c>
      <c r="AJ257" s="17">
        <f t="shared" si="307"/>
        <v>3.2336480822514461E-3</v>
      </c>
      <c r="AK257" s="17">
        <f t="shared" si="308"/>
        <v>1.9764057075616539E-3</v>
      </c>
      <c r="AL257" s="17">
        <f t="shared" si="309"/>
        <v>6.1363851929418627E-5</v>
      </c>
      <c r="AM257" s="17">
        <f t="shared" si="310"/>
        <v>1.0963703750018266E-2</v>
      </c>
      <c r="AN257" s="17">
        <f t="shared" si="311"/>
        <v>1.0124756924236512E-2</v>
      </c>
      <c r="AO257" s="17">
        <f t="shared" si="312"/>
        <v>4.6750033160420099E-3</v>
      </c>
      <c r="AP257" s="17">
        <f t="shared" si="313"/>
        <v>1.4390900883546813E-3</v>
      </c>
      <c r="AQ257" s="17">
        <f t="shared" si="314"/>
        <v>3.3224259038933162E-4</v>
      </c>
      <c r="AR257" s="17">
        <f t="shared" si="315"/>
        <v>3.552800802520663E-4</v>
      </c>
      <c r="AS257" s="17">
        <f t="shared" si="316"/>
        <v>6.5144155504786802E-4</v>
      </c>
      <c r="AT257" s="17">
        <f t="shared" si="317"/>
        <v>5.9724161757407791E-4</v>
      </c>
      <c r="AU257" s="17">
        <f t="shared" si="318"/>
        <v>3.6503407660394126E-4</v>
      </c>
      <c r="AV257" s="17">
        <f t="shared" si="319"/>
        <v>1.6733162068896423E-4</v>
      </c>
      <c r="AW257" s="17">
        <f t="shared" si="320"/>
        <v>2.8863037009787289E-6</v>
      </c>
      <c r="AX257" s="17">
        <f t="shared" si="321"/>
        <v>3.350507865479324E-3</v>
      </c>
      <c r="AY257" s="17">
        <f t="shared" si="322"/>
        <v>3.0941257155606898E-3</v>
      </c>
      <c r="AZ257" s="17">
        <f t="shared" si="323"/>
        <v>1.4286810131580378E-3</v>
      </c>
      <c r="BA257" s="17">
        <f t="shared" si="324"/>
        <v>4.3978593093211421E-4</v>
      </c>
      <c r="BB257" s="17">
        <f t="shared" si="325"/>
        <v>1.0153333560703209E-4</v>
      </c>
      <c r="BC257" s="17">
        <f t="shared" si="326"/>
        <v>1.8752793146684865E-5</v>
      </c>
      <c r="BD257" s="17">
        <f t="shared" si="327"/>
        <v>5.4682318654852656E-5</v>
      </c>
      <c r="BE257" s="17">
        <f t="shared" si="328"/>
        <v>1.0026549946978932E-4</v>
      </c>
      <c r="BF257" s="17">
        <f t="shared" si="329"/>
        <v>9.1923409899464625E-5</v>
      </c>
      <c r="BG257" s="17">
        <f t="shared" si="330"/>
        <v>5.6183588121728137E-5</v>
      </c>
      <c r="BH257" s="17">
        <f t="shared" si="331"/>
        <v>2.575455679095496E-5</v>
      </c>
      <c r="BI257" s="17">
        <f t="shared" si="332"/>
        <v>9.4447110648955339E-6</v>
      </c>
      <c r="BJ257" s="18">
        <f t="shared" si="333"/>
        <v>0.58504564952675353</v>
      </c>
      <c r="BK257" s="18">
        <f t="shared" si="334"/>
        <v>0.22908477305869537</v>
      </c>
      <c r="BL257" s="18">
        <f t="shared" si="335"/>
        <v>0.17773580683633428</v>
      </c>
      <c r="BM257" s="18">
        <f t="shared" si="336"/>
        <v>0.51735990800525034</v>
      </c>
      <c r="BN257" s="18">
        <f t="shared" si="337"/>
        <v>0.47974702379132439</v>
      </c>
    </row>
    <row r="258" spans="1:66" x14ac:dyDescent="0.25">
      <c r="A258" t="s">
        <v>40</v>
      </c>
      <c r="B258" t="s">
        <v>237</v>
      </c>
      <c r="C258" t="s">
        <v>339</v>
      </c>
      <c r="D258" s="15">
        <v>44257</v>
      </c>
      <c r="E258" s="14">
        <f>VLOOKUP(A258,home!$A$2:$E$405,3,FALSE)</f>
        <v>1.4692307689999999</v>
      </c>
      <c r="F258" s="14">
        <f>VLOOKUP(B258,home!$B$2:$E$405,3,FALSE)</f>
        <v>0.45</v>
      </c>
      <c r="G258" s="14">
        <f>VLOOKUP(C258,away!$B$2:$E$405,4,FALSE)</f>
        <v>0.74</v>
      </c>
      <c r="H258" s="14">
        <f>VLOOKUP(A258,away!$A$2:$E$405,3,FALSE)</f>
        <v>1.180769231</v>
      </c>
      <c r="I258" s="14">
        <f>VLOOKUP(C258,away!$B$2:$E$405,3,FALSE)</f>
        <v>0.68</v>
      </c>
      <c r="J258" s="14">
        <f>VLOOKUP(B258,home!$B$2:$E$405,4,FALSE)</f>
        <v>0.85</v>
      </c>
      <c r="K258" s="16">
        <f t="shared" si="282"/>
        <v>0.48925384607699995</v>
      </c>
      <c r="L258" s="16">
        <f t="shared" si="283"/>
        <v>0.68248461551799999</v>
      </c>
      <c r="M258" s="17">
        <f t="shared" si="284"/>
        <v>0.30982784898911919</v>
      </c>
      <c r="N258" s="17">
        <f t="shared" si="285"/>
        <v>0.1515844667396905</v>
      </c>
      <c r="O258" s="17">
        <f t="shared" si="286"/>
        <v>0.211452740394108</v>
      </c>
      <c r="P258" s="17">
        <f t="shared" si="287"/>
        <v>0.10345406650133873</v>
      </c>
      <c r="Q258" s="17">
        <f t="shared" si="288"/>
        <v>3.7081641678962329E-2</v>
      </c>
      <c r="R258" s="17">
        <f t="shared" si="289"/>
        <v>7.2156621114050135E-2</v>
      </c>
      <c r="S258" s="17">
        <f t="shared" si="290"/>
        <v>8.6360408776869554E-3</v>
      </c>
      <c r="T258" s="17">
        <f t="shared" si="291"/>
        <v>2.5307649964042851E-2</v>
      </c>
      <c r="U258" s="17">
        <f t="shared" si="292"/>
        <v>3.5302904399969887E-2</v>
      </c>
      <c r="V258" s="17">
        <f t="shared" si="293"/>
        <v>3.2040500705419615E-4</v>
      </c>
      <c r="W258" s="17">
        <f t="shared" si="294"/>
        <v>6.0474452700938356E-3</v>
      </c>
      <c r="X258" s="17">
        <f t="shared" si="295"/>
        <v>4.1272883600261389E-3</v>
      </c>
      <c r="Y258" s="17">
        <f t="shared" si="296"/>
        <v>1.4084054047621781E-3</v>
      </c>
      <c r="Z258" s="17">
        <f t="shared" si="297"/>
        <v>1.6415261272700168E-2</v>
      </c>
      <c r="AA258" s="17">
        <f t="shared" si="298"/>
        <v>8.0312297120273858E-3</v>
      </c>
      <c r="AB258" s="17">
        <f t="shared" si="299"/>
        <v>1.9646550126686379E-3</v>
      </c>
      <c r="AC258" s="17">
        <f t="shared" si="300"/>
        <v>6.6866166597226216E-6</v>
      </c>
      <c r="AD258" s="17">
        <f t="shared" si="301"/>
        <v>7.3968396433339264E-4</v>
      </c>
      <c r="AE258" s="17">
        <f t="shared" si="302"/>
        <v>5.0482292600290558E-4</v>
      </c>
      <c r="AF258" s="17">
        <f t="shared" si="303"/>
        <v>1.7226694027888236E-4</v>
      </c>
      <c r="AG258" s="17">
        <f t="shared" si="304"/>
        <v>3.9189845500898441E-5</v>
      </c>
      <c r="AH258" s="17">
        <f t="shared" si="305"/>
        <v>2.8007908195815719E-3</v>
      </c>
      <c r="AI258" s="17">
        <f t="shared" si="306"/>
        <v>1.3702976805374369E-3</v>
      </c>
      <c r="AJ258" s="17">
        <f t="shared" si="307"/>
        <v>3.3521170523666662E-4</v>
      </c>
      <c r="AK258" s="17">
        <f t="shared" si="308"/>
        <v>5.4667872012356268E-5</v>
      </c>
      <c r="AL258" s="17">
        <f t="shared" si="309"/>
        <v>8.9308651477381933E-8</v>
      </c>
      <c r="AM258" s="17">
        <f t="shared" si="310"/>
        <v>7.2378644886318992E-5</v>
      </c>
      <c r="AN258" s="17">
        <f t="shared" si="311"/>
        <v>4.9397311626953275E-5</v>
      </c>
      <c r="AO258" s="17">
        <f t="shared" si="312"/>
        <v>1.6856452616672016E-5</v>
      </c>
      <c r="AP258" s="17">
        <f t="shared" si="313"/>
        <v>3.8347565276955958E-6</v>
      </c>
      <c r="AQ258" s="17">
        <f t="shared" si="314"/>
        <v>6.5429058360236723E-7</v>
      </c>
      <c r="AR258" s="17">
        <f t="shared" si="315"/>
        <v>3.8229932912969486E-4</v>
      </c>
      <c r="AS258" s="17">
        <f t="shared" si="316"/>
        <v>1.8704141712936004E-4</v>
      </c>
      <c r="AT258" s="17">
        <f t="shared" si="317"/>
        <v>4.5755366353115933E-5</v>
      </c>
      <c r="AU258" s="17">
        <f t="shared" si="318"/>
        <v>7.4619963223080437E-6</v>
      </c>
      <c r="AV258" s="17">
        <f t="shared" si="319"/>
        <v>9.1270260002540979E-7</v>
      </c>
      <c r="AW258" s="17">
        <f t="shared" si="320"/>
        <v>8.2835814211301448E-10</v>
      </c>
      <c r="AX258" s="17">
        <f t="shared" si="321"/>
        <v>5.9019217307454881E-6</v>
      </c>
      <c r="AY258" s="17">
        <f t="shared" si="322"/>
        <v>4.0279707832251632E-6</v>
      </c>
      <c r="AZ258" s="17">
        <f t="shared" si="323"/>
        <v>1.3745140456535814E-6</v>
      </c>
      <c r="BA258" s="17">
        <f t="shared" si="324"/>
        <v>3.126948966573251E-7</v>
      </c>
      <c r="BB258" s="17">
        <f t="shared" si="325"/>
        <v>5.3352364079903805E-8</v>
      </c>
      <c r="BC258" s="17">
        <f t="shared" si="326"/>
        <v>7.2824335372099038E-9</v>
      </c>
      <c r="BD258" s="17">
        <f t="shared" si="327"/>
        <v>4.3485568442311493E-5</v>
      </c>
      <c r="BE258" s="17">
        <f t="shared" si="328"/>
        <v>2.1275481609245511E-5</v>
      </c>
      <c r="BF258" s="17">
        <f t="shared" si="329"/>
        <v>5.2045556022319242E-6</v>
      </c>
      <c r="BG258" s="17">
        <f t="shared" si="330"/>
        <v>8.4878294850452195E-7</v>
      </c>
      <c r="BH258" s="17">
        <f t="shared" si="331"/>
        <v>1.0381758051010339E-7</v>
      </c>
      <c r="BI258" s="17">
        <f t="shared" si="332"/>
        <v>1.0158630110995338E-8</v>
      </c>
      <c r="BJ258" s="18">
        <f t="shared" si="333"/>
        <v>0.22716766028618907</v>
      </c>
      <c r="BK258" s="18">
        <f t="shared" si="334"/>
        <v>0.42224916527129347</v>
      </c>
      <c r="BL258" s="18">
        <f t="shared" si="335"/>
        <v>0.33416351788653942</v>
      </c>
      <c r="BM258" s="18">
        <f t="shared" si="336"/>
        <v>0.11443419215702826</v>
      </c>
      <c r="BN258" s="18">
        <f t="shared" si="337"/>
        <v>0.88555738541726892</v>
      </c>
    </row>
    <row r="259" spans="1:66" x14ac:dyDescent="0.25">
      <c r="A259" t="s">
        <v>40</v>
      </c>
      <c r="B259" t="s">
        <v>238</v>
      </c>
      <c r="C259" t="s">
        <v>320</v>
      </c>
      <c r="D259" s="15">
        <v>44257</v>
      </c>
      <c r="E259" s="14">
        <f>VLOOKUP(A259,home!$A$2:$E$405,3,FALSE)</f>
        <v>1.4692307689999999</v>
      </c>
      <c r="F259" s="14">
        <f>VLOOKUP(B259,home!$B$2:$E$405,3,FALSE)</f>
        <v>0.79</v>
      </c>
      <c r="G259" s="14">
        <f>VLOOKUP(C259,away!$B$2:$E$405,4,FALSE)</f>
        <v>1.08</v>
      </c>
      <c r="H259" s="14">
        <f>VLOOKUP(A259,away!$A$2:$E$405,3,FALSE)</f>
        <v>1.180769231</v>
      </c>
      <c r="I259" s="14">
        <f>VLOOKUP(C259,away!$B$2:$E$405,3,FALSE)</f>
        <v>1.47</v>
      </c>
      <c r="J259" s="14">
        <f>VLOOKUP(B259,home!$B$2:$E$405,4,FALSE)</f>
        <v>1.06</v>
      </c>
      <c r="K259" s="16">
        <f t="shared" si="282"/>
        <v>1.2535476921108</v>
      </c>
      <c r="L259" s="16">
        <f t="shared" si="283"/>
        <v>1.8398746157442001</v>
      </c>
      <c r="M259" s="17">
        <f t="shared" si="284"/>
        <v>4.5346498868722628E-2</v>
      </c>
      <c r="N259" s="17">
        <f t="shared" si="285"/>
        <v>5.6843999002192253E-2</v>
      </c>
      <c r="O259" s="17">
        <f t="shared" si="286"/>
        <v>8.3431872181435843E-2</v>
      </c>
      <c r="P259" s="17">
        <f t="shared" si="287"/>
        <v>0.10458583082152216</v>
      </c>
      <c r="Q259" s="17">
        <f t="shared" si="288"/>
        <v>3.5628331879773364E-2</v>
      </c>
      <c r="R259" s="17">
        <f t="shared" si="289"/>
        <v>7.6752091885319257E-2</v>
      </c>
      <c r="S259" s="17">
        <f t="shared" si="290"/>
        <v>6.0303420779484862E-2</v>
      </c>
      <c r="T259" s="17">
        <f t="shared" si="291"/>
        <v>6.5551663426904855E-2</v>
      </c>
      <c r="U259" s="17">
        <f t="shared" si="292"/>
        <v>9.6212407647518025E-2</v>
      </c>
      <c r="V259" s="17">
        <f t="shared" si="293"/>
        <v>1.5453559495447087E-2</v>
      </c>
      <c r="W259" s="17">
        <f t="shared" si="294"/>
        <v>1.4887271067215838E-2</v>
      </c>
      <c r="X259" s="17">
        <f t="shared" si="295"/>
        <v>2.7390712134273486E-2</v>
      </c>
      <c r="Y259" s="17">
        <f t="shared" si="296"/>
        <v>2.519773798150322E-2</v>
      </c>
      <c r="Z259" s="17">
        <f t="shared" si="297"/>
        <v>4.7071408521688424E-2</v>
      </c>
      <c r="AA259" s="17">
        <f t="shared" si="298"/>
        <v>5.9006255516767171E-2</v>
      </c>
      <c r="AB259" s="17">
        <f t="shared" si="299"/>
        <v>3.6983577711571833E-2</v>
      </c>
      <c r="AC259" s="17">
        <f t="shared" si="300"/>
        <v>2.2276021844322793E-3</v>
      </c>
      <c r="AD259" s="17">
        <f t="shared" si="301"/>
        <v>4.6654760720340784E-3</v>
      </c>
      <c r="AE259" s="17">
        <f t="shared" si="302"/>
        <v>8.5838909952974593E-3</v>
      </c>
      <c r="AF259" s="17">
        <f t="shared" si="303"/>
        <v>7.8966415732815085E-3</v>
      </c>
      <c r="AG259" s="17">
        <f t="shared" si="304"/>
        <v>4.8429434601036624E-3</v>
      </c>
      <c r="AH259" s="17">
        <f t="shared" si="305"/>
        <v>2.1651372416594948E-2</v>
      </c>
      <c r="AI259" s="17">
        <f t="shared" si="306"/>
        <v>2.7141027923854037E-2</v>
      </c>
      <c r="AJ259" s="17">
        <f t="shared" si="307"/>
        <v>1.7011286457731006E-2</v>
      </c>
      <c r="AK259" s="17">
        <f t="shared" si="308"/>
        <v>7.1081529596414648E-3</v>
      </c>
      <c r="AL259" s="17">
        <f t="shared" si="309"/>
        <v>2.055070455367658E-4</v>
      </c>
      <c r="AM259" s="17">
        <f t="shared" si="310"/>
        <v>1.1696793525392941E-3</v>
      </c>
      <c r="AN259" s="17">
        <f t="shared" si="311"/>
        <v>2.1520633492971581E-3</v>
      </c>
      <c r="AO259" s="17">
        <f t="shared" si="312"/>
        <v>1.9797633639226432E-3</v>
      </c>
      <c r="AP259" s="17">
        <f t="shared" si="313"/>
        <v>1.2141721194872056E-3</v>
      </c>
      <c r="AQ259" s="17">
        <f t="shared" si="314"/>
        <v>5.5848111544721114E-4</v>
      </c>
      <c r="AR259" s="17">
        <f t="shared" si="315"/>
        <v>7.9671621010634335E-3</v>
      </c>
      <c r="AS259" s="17">
        <f t="shared" si="316"/>
        <v>9.9872176644607014E-3</v>
      </c>
      <c r="AT259" s="17">
        <f t="shared" si="317"/>
        <v>6.2597268269464637E-3</v>
      </c>
      <c r="AU259" s="17">
        <f t="shared" si="318"/>
        <v>2.6156220390542652E-3</v>
      </c>
      <c r="AV259" s="17">
        <f t="shared" si="319"/>
        <v>8.1970174262265536E-4</v>
      </c>
      <c r="AW259" s="17">
        <f t="shared" si="320"/>
        <v>1.3165983429651373E-5</v>
      </c>
      <c r="AX259" s="17">
        <f t="shared" si="321"/>
        <v>2.4437480881421472E-4</v>
      </c>
      <c r="AY259" s="17">
        <f t="shared" si="322"/>
        <v>4.4961900746461568E-4</v>
      </c>
      <c r="AZ259" s="17">
        <f t="shared" si="323"/>
        <v>4.136212992951243E-4</v>
      </c>
      <c r="BA259" s="17">
        <f t="shared" si="324"/>
        <v>2.5367044303474447E-4</v>
      </c>
      <c r="BB259" s="17">
        <f t="shared" si="325"/>
        <v>1.1668045222605292E-4</v>
      </c>
      <c r="BC259" s="17">
        <f t="shared" si="326"/>
        <v>4.2935480440853687E-5</v>
      </c>
      <c r="BD259" s="17">
        <f t="shared" si="327"/>
        <v>2.4430965515443051E-3</v>
      </c>
      <c r="BE259" s="17">
        <f t="shared" si="328"/>
        <v>3.0625380437922177E-3</v>
      </c>
      <c r="BF259" s="17">
        <f t="shared" si="329"/>
        <v>1.9195187483986298E-3</v>
      </c>
      <c r="BG259" s="17">
        <f t="shared" si="330"/>
        <v>8.0206943233950402E-4</v>
      </c>
      <c r="BH259" s="17">
        <f t="shared" si="331"/>
        <v>2.5135807145545134E-4</v>
      </c>
      <c r="BI259" s="17">
        <f t="shared" si="332"/>
        <v>6.3017866073280417E-5</v>
      </c>
      <c r="BJ259" s="18">
        <f t="shared" si="333"/>
        <v>0.26008372838454891</v>
      </c>
      <c r="BK259" s="18">
        <f t="shared" si="334"/>
        <v>0.22857203820261038</v>
      </c>
      <c r="BL259" s="18">
        <f t="shared" si="335"/>
        <v>0.46148907378818438</v>
      </c>
      <c r="BM259" s="18">
        <f t="shared" si="336"/>
        <v>0.59419117123403165</v>
      </c>
      <c r="BN259" s="18">
        <f t="shared" si="337"/>
        <v>0.4025886246389655</v>
      </c>
    </row>
    <row r="260" spans="1:66" x14ac:dyDescent="0.25">
      <c r="A260" t="s">
        <v>40</v>
      </c>
      <c r="B260" t="s">
        <v>232</v>
      </c>
      <c r="C260" t="s">
        <v>41</v>
      </c>
      <c r="D260" s="15">
        <v>44257</v>
      </c>
      <c r="E260" s="14">
        <f>VLOOKUP(A260,home!$A$2:$E$405,3,FALSE)</f>
        <v>1.4692307689999999</v>
      </c>
      <c r="F260" s="14">
        <f>VLOOKUP(B260,home!$B$2:$E$405,3,FALSE)</f>
        <v>1.08</v>
      </c>
      <c r="G260" s="14">
        <f>VLOOKUP(C260,away!$B$2:$E$405,4,FALSE)</f>
        <v>1.3</v>
      </c>
      <c r="H260" s="14">
        <f>VLOOKUP(A260,away!$A$2:$E$405,3,FALSE)</f>
        <v>1.180769231</v>
      </c>
      <c r="I260" s="14">
        <f>VLOOKUP(C260,away!$B$2:$E$405,3,FALSE)</f>
        <v>0.34</v>
      </c>
      <c r="J260" s="14">
        <f>VLOOKUP(B260,home!$B$2:$E$405,4,FALSE)</f>
        <v>0.92</v>
      </c>
      <c r="K260" s="16">
        <f t="shared" si="282"/>
        <v>2.0627999996760003</v>
      </c>
      <c r="L260" s="16">
        <f t="shared" si="283"/>
        <v>0.36934461545680003</v>
      </c>
      <c r="M260" s="17">
        <f t="shared" si="284"/>
        <v>8.784822977148167E-2</v>
      </c>
      <c r="N260" s="17">
        <f t="shared" si="285"/>
        <v>0.18121332834414955</v>
      </c>
      <c r="O260" s="17">
        <f t="shared" si="286"/>
        <v>3.244627064350851E-2</v>
      </c>
      <c r="P260" s="17">
        <f t="shared" si="287"/>
        <v>6.6930167072916755E-2</v>
      </c>
      <c r="Q260" s="17">
        <f t="shared" si="288"/>
        <v>0.18690342682479941</v>
      </c>
      <c r="R260" s="17">
        <f t="shared" si="289"/>
        <v>5.9919276769169541E-3</v>
      </c>
      <c r="S260" s="17">
        <f t="shared" si="290"/>
        <v>1.2748257068074663E-2</v>
      </c>
      <c r="T260" s="17">
        <f t="shared" si="291"/>
        <v>6.9031774308163693E-2</v>
      </c>
      <c r="U260" s="17">
        <f t="shared" si="292"/>
        <v>1.2360148410002908E-2</v>
      </c>
      <c r="V260" s="17">
        <f t="shared" si="293"/>
        <v>1.0791882237939198E-3</v>
      </c>
      <c r="W260" s="17">
        <f t="shared" si="294"/>
        <v>0.12851479626454648</v>
      </c>
      <c r="X260" s="17">
        <f t="shared" si="295"/>
        <v>4.7466248006837915E-2</v>
      </c>
      <c r="Y260" s="17">
        <f t="shared" si="296"/>
        <v>8.7657015586313242E-3</v>
      </c>
      <c r="Z260" s="17">
        <f t="shared" si="297"/>
        <v>7.3769540789194983E-4</v>
      </c>
      <c r="AA260" s="17">
        <f t="shared" si="298"/>
        <v>1.5217180871605009E-3</v>
      </c>
      <c r="AB260" s="17">
        <f t="shared" si="299"/>
        <v>1.5695000348508231E-3</v>
      </c>
      <c r="AC260" s="17">
        <f t="shared" si="300"/>
        <v>5.1388519943389053E-5</v>
      </c>
      <c r="AD260" s="17">
        <f t="shared" si="301"/>
        <v>6.6275080423216948E-2</v>
      </c>
      <c r="AE260" s="17">
        <f t="shared" si="302"/>
        <v>2.4478344093281559E-2</v>
      </c>
      <c r="AF260" s="17">
        <f t="shared" si="303"/>
        <v>4.5204722930761538E-3</v>
      </c>
      <c r="AG260" s="17">
        <f t="shared" si="304"/>
        <v>5.5653736692311045E-4</v>
      </c>
      <c r="AH260" s="17">
        <f t="shared" si="305"/>
        <v>6.8115956688024855E-5</v>
      </c>
      <c r="AI260" s="17">
        <f t="shared" si="306"/>
        <v>1.4050959543398812E-4</v>
      </c>
      <c r="AJ260" s="17">
        <f t="shared" si="307"/>
        <v>1.4492159670785286E-4</v>
      </c>
      <c r="AK260" s="17">
        <f t="shared" si="308"/>
        <v>9.9648089880668072E-5</v>
      </c>
      <c r="AL260" s="17">
        <f t="shared" si="309"/>
        <v>1.5660837944659403E-6</v>
      </c>
      <c r="AM260" s="17">
        <f t="shared" si="310"/>
        <v>2.7342447175107771E-2</v>
      </c>
      <c r="AN260" s="17">
        <f t="shared" si="311"/>
        <v>1.0098785637538047E-2</v>
      </c>
      <c r="AO260" s="17">
        <f t="shared" si="312"/>
        <v>1.8649660489385724E-3</v>
      </c>
      <c r="AP260" s="17">
        <f t="shared" si="313"/>
        <v>2.2960505606173492E-4</v>
      </c>
      <c r="AQ260" s="17">
        <f t="shared" si="314"/>
        <v>2.1200847784514622E-5</v>
      </c>
      <c r="AR260" s="17">
        <f t="shared" si="315"/>
        <v>5.0316523658821166E-6</v>
      </c>
      <c r="AS260" s="17">
        <f t="shared" si="316"/>
        <v>1.0379292498711375E-5</v>
      </c>
      <c r="AT260" s="17">
        <f t="shared" si="317"/>
        <v>1.0705202281489473E-5</v>
      </c>
      <c r="AU260" s="17">
        <f t="shared" si="318"/>
        <v>7.360897087595998E-6</v>
      </c>
      <c r="AV260" s="17">
        <f t="shared" si="319"/>
        <v>3.7960146274770252E-6</v>
      </c>
      <c r="AW260" s="17">
        <f t="shared" si="320"/>
        <v>3.314373053973473E-8</v>
      </c>
      <c r="AX260" s="17">
        <f t="shared" si="321"/>
        <v>9.4003333373255601E-3</v>
      </c>
      <c r="AY260" s="17">
        <f t="shared" si="322"/>
        <v>3.471962501640247E-3</v>
      </c>
      <c r="AZ260" s="17">
        <f t="shared" si="323"/>
        <v>6.4117532752437309E-4</v>
      </c>
      <c r="BA260" s="17">
        <f t="shared" si="324"/>
        <v>7.8938218261625809E-5</v>
      </c>
      <c r="BB260" s="17">
        <f t="shared" si="325"/>
        <v>7.2888514671712819E-6</v>
      </c>
      <c r="BC260" s="17">
        <f t="shared" si="326"/>
        <v>5.3841960845282189E-7</v>
      </c>
      <c r="BD260" s="17">
        <f t="shared" si="327"/>
        <v>3.0973561803150476E-7</v>
      </c>
      <c r="BE260" s="17">
        <f t="shared" si="328"/>
        <v>6.3892263277503374E-7</v>
      </c>
      <c r="BF260" s="17">
        <f t="shared" si="329"/>
        <v>6.5898480334066468E-7</v>
      </c>
      <c r="BG260" s="17">
        <f t="shared" si="330"/>
        <v>4.5311795070587056E-7</v>
      </c>
      <c r="BH260" s="17">
        <f t="shared" si="331"/>
        <v>2.3367292714231501E-7</v>
      </c>
      <c r="BI260" s="17">
        <f t="shared" si="332"/>
        <v>9.6404102806691515E-8</v>
      </c>
      <c r="BJ260" s="18">
        <f t="shared" si="333"/>
        <v>0.77088295090488446</v>
      </c>
      <c r="BK260" s="18">
        <f t="shared" si="334"/>
        <v>0.17213075924164511</v>
      </c>
      <c r="BL260" s="18">
        <f t="shared" si="335"/>
        <v>5.4382423988046193E-2</v>
      </c>
      <c r="BM260" s="18">
        <f t="shared" si="336"/>
        <v>0.43332854985078484</v>
      </c>
      <c r="BN260" s="18">
        <f t="shared" si="337"/>
        <v>0.56133335033377285</v>
      </c>
    </row>
    <row r="261" spans="1:66" x14ac:dyDescent="0.25">
      <c r="A261" t="s">
        <v>69</v>
      </c>
      <c r="B261" t="s">
        <v>259</v>
      </c>
      <c r="C261" t="s">
        <v>77</v>
      </c>
      <c r="D261" s="15">
        <v>44288</v>
      </c>
      <c r="E261" s="14">
        <f>VLOOKUP(A261,home!$A$2:$E$405,3,FALSE)</f>
        <v>1.3441295550000001</v>
      </c>
      <c r="F261" s="14">
        <f>VLOOKUP(B261,home!$B$2:$E$405,3,FALSE)</f>
        <v>1.05</v>
      </c>
      <c r="G261" s="14">
        <f>VLOOKUP(C261,away!$B$2:$E$405,4,FALSE)</f>
        <v>0.8</v>
      </c>
      <c r="H261" s="14">
        <f>VLOOKUP(A261,away!$A$2:$E$405,3,FALSE)</f>
        <v>1.348178138</v>
      </c>
      <c r="I261" s="14">
        <f>VLOOKUP(C261,away!$B$2:$E$405,3,FALSE)</f>
        <v>1.03</v>
      </c>
      <c r="J261" s="14">
        <f>VLOOKUP(B261,home!$B$2:$E$405,4,FALSE)</f>
        <v>0.8</v>
      </c>
      <c r="K261" s="16">
        <f t="shared" si="282"/>
        <v>1.1290688262000002</v>
      </c>
      <c r="L261" s="16">
        <f t="shared" si="283"/>
        <v>1.1108987857120001</v>
      </c>
      <c r="M261" s="17">
        <f t="shared" si="284"/>
        <v>0.10646195242249844</v>
      </c>
      <c r="N261" s="17">
        <f t="shared" si="285"/>
        <v>0.12020287165663056</v>
      </c>
      <c r="O261" s="17">
        <f t="shared" si="286"/>
        <v>0.11826845367068224</v>
      </c>
      <c r="P261" s="17">
        <f t="shared" si="287"/>
        <v>0.13353322416244628</v>
      </c>
      <c r="Q261" s="17">
        <f t="shared" si="288"/>
        <v>6.7858657603610595E-2</v>
      </c>
      <c r="R261" s="17">
        <f t="shared" si="289"/>
        <v>6.5692140785398437E-2</v>
      </c>
      <c r="S261" s="17">
        <f t="shared" si="290"/>
        <v>4.1872052760348208E-2</v>
      </c>
      <c r="T261" s="17">
        <f t="shared" si="291"/>
        <v>7.5384100331897394E-2</v>
      </c>
      <c r="U261" s="17">
        <f t="shared" si="292"/>
        <v>7.4170948287134955E-2</v>
      </c>
      <c r="V261" s="17">
        <f t="shared" si="293"/>
        <v>5.8354808978558518E-3</v>
      </c>
      <c r="W261" s="17">
        <f t="shared" si="294"/>
        <v>2.5539031629338772E-2</v>
      </c>
      <c r="X261" s="17">
        <f t="shared" si="295"/>
        <v>2.8371279225292804E-2</v>
      </c>
      <c r="Y261" s="17">
        <f t="shared" si="296"/>
        <v>1.5758809820236939E-2</v>
      </c>
      <c r="Z261" s="17">
        <f t="shared" si="297"/>
        <v>2.4325773143106955E-2</v>
      </c>
      <c r="AA261" s="17">
        <f t="shared" si="298"/>
        <v>2.7465472129095253E-2</v>
      </c>
      <c r="AB261" s="17">
        <f t="shared" si="299"/>
        <v>1.5505204188913204E-2</v>
      </c>
      <c r="AC261" s="17">
        <f t="shared" si="300"/>
        <v>4.5745836957358001E-4</v>
      </c>
      <c r="AD261" s="17">
        <f t="shared" si="301"/>
        <v>7.2088311160055504E-3</v>
      </c>
      <c r="AE261" s="17">
        <f t="shared" si="302"/>
        <v>8.0082817331734481E-3</v>
      </c>
      <c r="AF261" s="17">
        <f t="shared" si="303"/>
        <v>4.4481952265109882E-3</v>
      </c>
      <c r="AG261" s="17">
        <f t="shared" si="304"/>
        <v>1.6471648919136573E-3</v>
      </c>
      <c r="AH261" s="17">
        <f t="shared" si="305"/>
        <v>6.7558679615457758E-3</v>
      </c>
      <c r="AI261" s="17">
        <f t="shared" si="306"/>
        <v>7.6278399093046767E-3</v>
      </c>
      <c r="AJ261" s="17">
        <f t="shared" si="307"/>
        <v>4.3061781264200748E-3</v>
      </c>
      <c r="AK261" s="17">
        <f t="shared" si="308"/>
        <v>1.6206571608684097E-3</v>
      </c>
      <c r="AL261" s="17">
        <f t="shared" si="309"/>
        <v>2.295125709017031E-5</v>
      </c>
      <c r="AM261" s="17">
        <f t="shared" si="310"/>
        <v>1.627853297284484E-3</v>
      </c>
      <c r="AN261" s="17">
        <f t="shared" si="311"/>
        <v>1.8083802512706088E-3</v>
      </c>
      <c r="AO261" s="17">
        <f t="shared" si="312"/>
        <v>1.0044637126210407E-3</v>
      </c>
      <c r="AP261" s="17">
        <f t="shared" si="313"/>
        <v>3.7195250621416043E-4</v>
      </c>
      <c r="AQ261" s="17">
        <f t="shared" si="314"/>
        <v>1.0330039687396151E-4</v>
      </c>
      <c r="AR261" s="17">
        <f t="shared" si="315"/>
        <v>1.5010171029823617E-3</v>
      </c>
      <c r="AS261" s="17">
        <f t="shared" si="316"/>
        <v>1.6947516185704197E-3</v>
      </c>
      <c r="AT261" s="17">
        <f t="shared" si="317"/>
        <v>9.5674561033992753E-4</v>
      </c>
      <c r="AU261" s="17">
        <f t="shared" si="318"/>
        <v>3.6007721441283481E-4</v>
      </c>
      <c r="AV261" s="17">
        <f t="shared" si="319"/>
        <v>1.0163798945461629E-4</v>
      </c>
      <c r="AW261" s="17">
        <f t="shared" si="320"/>
        <v>7.9964805581670385E-7</v>
      </c>
      <c r="AX261" s="17">
        <f t="shared" si="321"/>
        <v>3.0632640193179893E-4</v>
      </c>
      <c r="AY261" s="17">
        <f t="shared" si="322"/>
        <v>3.4029762793756147E-4</v>
      </c>
      <c r="AZ261" s="17">
        <f t="shared" si="323"/>
        <v>1.8901811082825556E-4</v>
      </c>
      <c r="BA261" s="17">
        <f t="shared" si="324"/>
        <v>6.9993329932228435E-5</v>
      </c>
      <c r="BB261" s="17">
        <f t="shared" si="325"/>
        <v>1.9438876307412996E-5</v>
      </c>
      <c r="BC261" s="17">
        <f t="shared" si="326"/>
        <v>4.3189248171021733E-6</v>
      </c>
      <c r="BD261" s="17">
        <f t="shared" si="327"/>
        <v>2.7791301283934148E-4</v>
      </c>
      <c r="BE261" s="17">
        <f t="shared" si="328"/>
        <v>3.1378291919222079E-4</v>
      </c>
      <c r="BF261" s="17">
        <f t="shared" si="329"/>
        <v>1.771412561269852E-4</v>
      </c>
      <c r="BG261" s="17">
        <f t="shared" si="330"/>
        <v>6.6668223375629577E-5</v>
      </c>
      <c r="BH261" s="17">
        <f t="shared" si="331"/>
        <v>1.8818253177890374E-5</v>
      </c>
      <c r="BI261" s="17">
        <f t="shared" si="332"/>
        <v>4.2494206053390186E-6</v>
      </c>
      <c r="BJ261" s="18">
        <f t="shared" si="333"/>
        <v>0.36027256667062935</v>
      </c>
      <c r="BK261" s="18">
        <f t="shared" si="334"/>
        <v>0.28852341749775012</v>
      </c>
      <c r="BL261" s="18">
        <f t="shared" si="335"/>
        <v>0.32688556484044062</v>
      </c>
      <c r="BM261" s="18">
        <f t="shared" si="336"/>
        <v>0.38765052387077864</v>
      </c>
      <c r="BN261" s="18">
        <f t="shared" si="337"/>
        <v>0.61201730030126655</v>
      </c>
    </row>
    <row r="262" spans="1:66" x14ac:dyDescent="0.25">
      <c r="A262" t="s">
        <v>32</v>
      </c>
      <c r="B262" t="s">
        <v>210</v>
      </c>
      <c r="C262" t="s">
        <v>310</v>
      </c>
      <c r="D262" s="15">
        <v>44288</v>
      </c>
      <c r="E262" s="14">
        <f>VLOOKUP(A262,home!$A$2:$E$405,3,FALSE)</f>
        <v>1.25</v>
      </c>
      <c r="F262" s="14">
        <f>VLOOKUP(B262,home!$B$2:$E$405,3,FALSE)</f>
        <v>1.02</v>
      </c>
      <c r="G262" s="14">
        <f>VLOOKUP(C262,away!$B$2:$E$405,4,FALSE)</f>
        <v>0.87</v>
      </c>
      <c r="H262" s="14">
        <f>VLOOKUP(A262,away!$A$2:$E$405,3,FALSE)</f>
        <v>1.127777778</v>
      </c>
      <c r="I262" s="14">
        <f>VLOOKUP(C262,away!$B$2:$E$405,3,FALSE)</f>
        <v>0.95</v>
      </c>
      <c r="J262" s="14">
        <f>VLOOKUP(B262,home!$B$2:$E$405,4,FALSE)</f>
        <v>1.05</v>
      </c>
      <c r="K262" s="16">
        <f t="shared" ref="K262:K272" si="338">E262*F262*G262</f>
        <v>1.1092499999999998</v>
      </c>
      <c r="L262" s="16">
        <f t="shared" ref="L262:L272" si="339">H262*I262*J262</f>
        <v>1.124958333555</v>
      </c>
      <c r="M262" s="17">
        <f t="shared" si="284"/>
        <v>0.10707686546894458</v>
      </c>
      <c r="N262" s="17">
        <f t="shared" si="285"/>
        <v>0.11877501302142675</v>
      </c>
      <c r="O262" s="17">
        <f t="shared" si="286"/>
        <v>0.12045701214023682</v>
      </c>
      <c r="P262" s="17">
        <f t="shared" si="287"/>
        <v>0.13361694071655766</v>
      </c>
      <c r="Q262" s="17">
        <f t="shared" si="288"/>
        <v>6.5875591597008815E-2</v>
      </c>
      <c r="R262" s="17">
        <f t="shared" si="289"/>
        <v>6.7754559821147614E-2</v>
      </c>
      <c r="S262" s="17">
        <f t="shared" si="290"/>
        <v>4.1683809962736823E-2</v>
      </c>
      <c r="T262" s="17">
        <f t="shared" si="291"/>
        <v>7.4107295744920795E-2</v>
      </c>
      <c r="U262" s="17">
        <f t="shared" si="292"/>
        <v>7.5156745481607973E-2</v>
      </c>
      <c r="V262" s="17">
        <f t="shared" si="293"/>
        <v>5.779506712552133E-3</v>
      </c>
      <c r="W262" s="17">
        <f t="shared" si="294"/>
        <v>2.4357499992994004E-2</v>
      </c>
      <c r="X262" s="17">
        <f t="shared" si="295"/>
        <v>2.7401172601684457E-2</v>
      </c>
      <c r="Y262" s="17">
        <f t="shared" si="296"/>
        <v>1.5412588733721937E-2</v>
      </c>
      <c r="Z262" s="17">
        <f t="shared" si="297"/>
        <v>2.5407018902383595E-2</v>
      </c>
      <c r="AA262" s="17">
        <f t="shared" si="298"/>
        <v>2.8182735717468994E-2</v>
      </c>
      <c r="AB262" s="17">
        <f t="shared" si="299"/>
        <v>1.5630849797301241E-2</v>
      </c>
      <c r="AC262" s="17">
        <f t="shared" si="300"/>
        <v>4.507509642722484E-4</v>
      </c>
      <c r="AD262" s="17">
        <f t="shared" si="301"/>
        <v>6.7546392168071484E-3</v>
      </c>
      <c r="AE262" s="17">
        <f t="shared" si="302"/>
        <v>7.5986876771046196E-3</v>
      </c>
      <c r="AF262" s="17">
        <f t="shared" si="303"/>
        <v>4.2741035132202636E-3</v>
      </c>
      <c r="AG262" s="17">
        <f t="shared" si="304"/>
        <v>1.602729455224613E-3</v>
      </c>
      <c r="AH262" s="17">
        <f t="shared" si="305"/>
        <v>7.1454594112564584E-3</v>
      </c>
      <c r="AI262" s="17">
        <f t="shared" si="306"/>
        <v>7.9261008519362231E-3</v>
      </c>
      <c r="AJ262" s="17">
        <f t="shared" si="307"/>
        <v>4.3960136850051288E-3</v>
      </c>
      <c r="AK262" s="17">
        <f t="shared" si="308"/>
        <v>1.6254260600306459E-3</v>
      </c>
      <c r="AL262" s="17">
        <f t="shared" si="309"/>
        <v>2.2498964498942681E-5</v>
      </c>
      <c r="AM262" s="17">
        <f t="shared" si="310"/>
        <v>1.4985167102486651E-3</v>
      </c>
      <c r="AN262" s="17">
        <f t="shared" si="311"/>
        <v>1.685768861165659E-3</v>
      </c>
      <c r="AO262" s="17">
        <f t="shared" si="312"/>
        <v>9.4820986440791503E-4</v>
      </c>
      <c r="AP262" s="17">
        <f t="shared" si="313"/>
        <v>3.5556552964158023E-4</v>
      </c>
      <c r="AQ262" s="17">
        <f t="shared" si="314"/>
        <v>9.999910142379825E-5</v>
      </c>
      <c r="AR262" s="17">
        <f t="shared" si="315"/>
        <v>1.6076688223543899E-3</v>
      </c>
      <c r="AS262" s="17">
        <f t="shared" si="316"/>
        <v>1.7833066411966064E-3</v>
      </c>
      <c r="AT262" s="17">
        <f t="shared" si="317"/>
        <v>9.8906644587366788E-4</v>
      </c>
      <c r="AU262" s="17">
        <f t="shared" si="318"/>
        <v>3.6570731836178865E-4</v>
      </c>
      <c r="AV262" s="17">
        <f t="shared" si="319"/>
        <v>1.0141521072320348E-4</v>
      </c>
      <c r="AW262" s="17">
        <f t="shared" si="320"/>
        <v>7.7987662634098334E-7</v>
      </c>
      <c r="AX262" s="17">
        <f t="shared" si="321"/>
        <v>2.7703827680722185E-4</v>
      </c>
      <c r="AY262" s="17">
        <f t="shared" si="322"/>
        <v>3.1165651820800114E-4</v>
      </c>
      <c r="AZ262" s="17">
        <f t="shared" si="323"/>
        <v>1.7530029868241325E-4</v>
      </c>
      <c r="BA262" s="17">
        <f t="shared" si="324"/>
        <v>6.5735177292487122E-5</v>
      </c>
      <c r="BB262" s="17">
        <f t="shared" si="325"/>
        <v>1.8487333875724696E-5</v>
      </c>
      <c r="BC262" s="17">
        <f t="shared" si="326"/>
        <v>4.1594960617420269E-6</v>
      </c>
      <c r="BD262" s="17">
        <f t="shared" si="327"/>
        <v>3.014267398840209E-4</v>
      </c>
      <c r="BE262" s="17">
        <f t="shared" si="328"/>
        <v>3.3435761121635002E-4</v>
      </c>
      <c r="BF262" s="17">
        <f t="shared" si="329"/>
        <v>1.8544309012086816E-4</v>
      </c>
      <c r="BG262" s="17">
        <f t="shared" si="330"/>
        <v>6.8567582572190991E-5</v>
      </c>
      <c r="BH262" s="17">
        <f t="shared" si="331"/>
        <v>1.9014647742050709E-5</v>
      </c>
      <c r="BI262" s="17">
        <f t="shared" si="332"/>
        <v>4.2183996015739477E-6</v>
      </c>
      <c r="BJ262" s="18">
        <f t="shared" si="333"/>
        <v>0.35159975872192856</v>
      </c>
      <c r="BK262" s="18">
        <f t="shared" si="334"/>
        <v>0.28894202930777046</v>
      </c>
      <c r="BL262" s="18">
        <f t="shared" si="335"/>
        <v>0.33403509547563776</v>
      </c>
      <c r="BM262" s="18">
        <f t="shared" si="336"/>
        <v>0.38611704300081645</v>
      </c>
      <c r="BN262" s="18">
        <f t="shared" si="337"/>
        <v>0.61355598276532231</v>
      </c>
    </row>
    <row r="263" spans="1:66" x14ac:dyDescent="0.25">
      <c r="A263" t="s">
        <v>32</v>
      </c>
      <c r="B263" t="s">
        <v>331</v>
      </c>
      <c r="C263" t="s">
        <v>35</v>
      </c>
      <c r="D263" s="15">
        <v>44288</v>
      </c>
      <c r="E263" s="14">
        <f>VLOOKUP(A263,home!$A$2:$E$405,3,FALSE)</f>
        <v>1.25</v>
      </c>
      <c r="F263" s="14">
        <f>VLOOKUP(B263,home!$B$2:$E$405,3,FALSE)</f>
        <v>0.73</v>
      </c>
      <c r="G263" s="14">
        <f>VLOOKUP(C263,away!$B$2:$E$405,4,FALSE)</f>
        <v>0.88</v>
      </c>
      <c r="H263" s="14">
        <f>VLOOKUP(A263,away!$A$2:$E$405,3,FALSE)</f>
        <v>1.127777778</v>
      </c>
      <c r="I263" s="14">
        <f>VLOOKUP(C263,away!$B$2:$E$405,3,FALSE)</f>
        <v>1.76</v>
      </c>
      <c r="J263" s="14">
        <f>VLOOKUP(B263,home!$B$2:$E$405,4,FALSE)</f>
        <v>0.81</v>
      </c>
      <c r="K263" s="16">
        <f t="shared" si="338"/>
        <v>0.80299999999999994</v>
      </c>
      <c r="L263" s="16">
        <f t="shared" si="339"/>
        <v>1.6077600003168002</v>
      </c>
      <c r="M263" s="17">
        <f t="shared" si="284"/>
        <v>8.9747060852028035E-2</v>
      </c>
      <c r="N263" s="17">
        <f t="shared" si="285"/>
        <v>7.2066889864178516E-2</v>
      </c>
      <c r="O263" s="17">
        <f t="shared" si="286"/>
        <v>0.1442917345838885</v>
      </c>
      <c r="P263" s="17">
        <f t="shared" si="287"/>
        <v>0.11586626287086245</v>
      </c>
      <c r="Q263" s="17">
        <f t="shared" si="288"/>
        <v>2.8934856280467665E-2</v>
      </c>
      <c r="R263" s="17">
        <f t="shared" si="289"/>
        <v>0.11599323962015214</v>
      </c>
      <c r="S263" s="17">
        <f t="shared" si="290"/>
        <v>3.7396742423115324E-2</v>
      </c>
      <c r="T263" s="17">
        <f t="shared" si="291"/>
        <v>4.6520304542651256E-2</v>
      </c>
      <c r="U263" s="17">
        <f t="shared" si="292"/>
        <v>9.3142571414982153E-2</v>
      </c>
      <c r="V263" s="17">
        <f t="shared" si="293"/>
        <v>5.3644849164286969E-3</v>
      </c>
      <c r="W263" s="17">
        <f t="shared" si="294"/>
        <v>7.7448965310718456E-3</v>
      </c>
      <c r="X263" s="17">
        <f t="shared" si="295"/>
        <v>1.2451934849249655E-2</v>
      </c>
      <c r="Y263" s="17">
        <f t="shared" si="296"/>
        <v>1.0009861388587202E-2</v>
      </c>
      <c r="Z263" s="17">
        <f t="shared" si="297"/>
        <v>6.2163096989480832E-2</v>
      </c>
      <c r="AA263" s="17">
        <f t="shared" si="298"/>
        <v>4.9916966882553107E-2</v>
      </c>
      <c r="AB263" s="17">
        <f t="shared" si="299"/>
        <v>2.0041662203345065E-2</v>
      </c>
      <c r="AC263" s="17">
        <f t="shared" si="300"/>
        <v>4.3285736434764394E-4</v>
      </c>
      <c r="AD263" s="17">
        <f t="shared" si="301"/>
        <v>1.5547879786126726E-3</v>
      </c>
      <c r="AE263" s="17">
        <f t="shared" si="302"/>
        <v>2.4997259209868674E-3</v>
      </c>
      <c r="AF263" s="17">
        <f t="shared" si="303"/>
        <v>2.0094796737588805E-3</v>
      </c>
      <c r="AG263" s="17">
        <f t="shared" si="304"/>
        <v>1.0769203469730606E-3</v>
      </c>
      <c r="AH263" s="17">
        <f t="shared" si="305"/>
        <v>2.4985835208875238E-2</v>
      </c>
      <c r="AI263" s="17">
        <f t="shared" si="306"/>
        <v>2.0063625672726813E-2</v>
      </c>
      <c r="AJ263" s="17">
        <f t="shared" si="307"/>
        <v>8.0555457075998128E-3</v>
      </c>
      <c r="AK263" s="17">
        <f t="shared" si="308"/>
        <v>2.1562010677342171E-3</v>
      </c>
      <c r="AL263" s="17">
        <f t="shared" si="309"/>
        <v>2.2353295890451207E-5</v>
      </c>
      <c r="AM263" s="17">
        <f t="shared" si="310"/>
        <v>2.4969894936519531E-4</v>
      </c>
      <c r="AN263" s="17">
        <f t="shared" si="311"/>
        <v>4.0145598291049106E-4</v>
      </c>
      <c r="AO263" s="17">
        <f t="shared" si="312"/>
        <v>3.2272243560567632E-4</v>
      </c>
      <c r="AP263" s="17">
        <f t="shared" si="313"/>
        <v>1.7295340772387359E-4</v>
      </c>
      <c r="AQ263" s="17">
        <f t="shared" si="314"/>
        <v>6.9516892714231642E-5</v>
      </c>
      <c r="AR263" s="17">
        <f t="shared" si="315"/>
        <v>8.0342452846673545E-3</v>
      </c>
      <c r="AS263" s="17">
        <f t="shared" si="316"/>
        <v>6.4514989635878848E-3</v>
      </c>
      <c r="AT263" s="17">
        <f t="shared" si="317"/>
        <v>2.5902768338805348E-3</v>
      </c>
      <c r="AU263" s="17">
        <f t="shared" si="318"/>
        <v>6.933307658686899E-4</v>
      </c>
      <c r="AV263" s="17">
        <f t="shared" si="319"/>
        <v>1.3918615124813947E-4</v>
      </c>
      <c r="AW263" s="17">
        <f t="shared" si="320"/>
        <v>8.0163345031540032E-7</v>
      </c>
      <c r="AX263" s="17">
        <f t="shared" si="321"/>
        <v>3.3418042723375277E-5</v>
      </c>
      <c r="AY263" s="17">
        <f t="shared" si="322"/>
        <v>5.3728192379520678E-5</v>
      </c>
      <c r="AZ263" s="17">
        <f t="shared" si="323"/>
        <v>4.3191019298559645E-5</v>
      </c>
      <c r="BA263" s="17">
        <f t="shared" si="324"/>
        <v>2.3146931067045062E-5</v>
      </c>
      <c r="BB263" s="17">
        <f t="shared" si="325"/>
        <v>9.3036774749213268E-6</v>
      </c>
      <c r="BC263" s="17">
        <f t="shared" si="326"/>
        <v>2.991616100005384E-6</v>
      </c>
      <c r="BD263" s="17">
        <f t="shared" si="327"/>
        <v>2.1528563669036731E-3</v>
      </c>
      <c r="BE263" s="17">
        <f t="shared" si="328"/>
        <v>1.7287436626236491E-3</v>
      </c>
      <c r="BF263" s="17">
        <f t="shared" si="329"/>
        <v>6.94090580543395E-4</v>
      </c>
      <c r="BG263" s="17">
        <f t="shared" si="330"/>
        <v>1.8578491205878208E-4</v>
      </c>
      <c r="BH263" s="17">
        <f t="shared" si="331"/>
        <v>3.7296321095800492E-5</v>
      </c>
      <c r="BI263" s="17">
        <f t="shared" si="332"/>
        <v>5.989789167985561E-6</v>
      </c>
      <c r="BJ263" s="18">
        <f t="shared" si="333"/>
        <v>0.18625178452390065</v>
      </c>
      <c r="BK263" s="18">
        <f t="shared" si="334"/>
        <v>0.24888348991505213</v>
      </c>
      <c r="BL263" s="18">
        <f t="shared" si="335"/>
        <v>0.50136068199350292</v>
      </c>
      <c r="BM263" s="18">
        <f t="shared" si="336"/>
        <v>0.4317060827914298</v>
      </c>
      <c r="BN263" s="18">
        <f t="shared" si="337"/>
        <v>0.56690004407157735</v>
      </c>
    </row>
    <row r="264" spans="1:66" x14ac:dyDescent="0.25">
      <c r="A264" t="s">
        <v>32</v>
      </c>
      <c r="B264" t="s">
        <v>208</v>
      </c>
      <c r="C264" t="s">
        <v>330</v>
      </c>
      <c r="D264" s="15">
        <v>44288</v>
      </c>
      <c r="E264" s="14">
        <f>VLOOKUP(A264,home!$A$2:$E$405,3,FALSE)</f>
        <v>1.25</v>
      </c>
      <c r="F264" s="14">
        <f>VLOOKUP(B264,home!$B$2:$E$405,3,FALSE)</f>
        <v>1.44</v>
      </c>
      <c r="G264" s="14">
        <f>VLOOKUP(C264,away!$B$2:$E$405,4,FALSE)</f>
        <v>1.31</v>
      </c>
      <c r="H264" s="14">
        <f>VLOOKUP(A264,away!$A$2:$E$405,3,FALSE)</f>
        <v>1.127777778</v>
      </c>
      <c r="I264" s="14">
        <f>VLOOKUP(C264,away!$B$2:$E$405,3,FALSE)</f>
        <v>0.51</v>
      </c>
      <c r="J264" s="14">
        <f>VLOOKUP(B264,home!$B$2:$E$405,4,FALSE)</f>
        <v>0.71</v>
      </c>
      <c r="K264" s="16">
        <f t="shared" si="338"/>
        <v>2.3579999999999997</v>
      </c>
      <c r="L264" s="16">
        <f t="shared" si="339"/>
        <v>0.40836833341380002</v>
      </c>
      <c r="M264" s="17">
        <f t="shared" si="284"/>
        <v>6.2889985976344445E-2</v>
      </c>
      <c r="N264" s="17">
        <f t="shared" si="285"/>
        <v>0.14829458693222017</v>
      </c>
      <c r="O264" s="17">
        <f t="shared" si="286"/>
        <v>2.5682278761577037E-2</v>
      </c>
      <c r="P264" s="17">
        <f t="shared" si="287"/>
        <v>6.0558813319798642E-2</v>
      </c>
      <c r="Q264" s="17">
        <f t="shared" si="288"/>
        <v>0.17483931799308761</v>
      </c>
      <c r="R264" s="17">
        <f t="shared" si="289"/>
        <v>5.2439146880669226E-3</v>
      </c>
      <c r="S264" s="17">
        <f t="shared" si="290"/>
        <v>1.4578512833830465E-2</v>
      </c>
      <c r="T264" s="17">
        <f t="shared" si="291"/>
        <v>7.139884090404261E-2</v>
      </c>
      <c r="U264" s="17">
        <f t="shared" si="292"/>
        <v>1.23651508344618E-2</v>
      </c>
      <c r="V264" s="17">
        <f t="shared" si="293"/>
        <v>1.559791583275997E-3</v>
      </c>
      <c r="W264" s="17">
        <f t="shared" si="294"/>
        <v>0.13742370394256684</v>
      </c>
      <c r="X264" s="17">
        <f t="shared" si="295"/>
        <v>5.611948895057748E-2</v>
      </c>
      <c r="Y264" s="17">
        <f t="shared" si="296"/>
        <v>1.1458711087390744E-2</v>
      </c>
      <c r="Z264" s="17">
        <f t="shared" si="297"/>
        <v>7.1381623391001217E-4</v>
      </c>
      <c r="AA264" s="17">
        <f t="shared" si="298"/>
        <v>1.6831786795598082E-3</v>
      </c>
      <c r="AB264" s="17">
        <f t="shared" si="299"/>
        <v>1.9844676632010142E-3</v>
      </c>
      <c r="AC264" s="17">
        <f t="shared" si="300"/>
        <v>9.387337849078853E-5</v>
      </c>
      <c r="AD264" s="17">
        <f t="shared" si="301"/>
        <v>8.1011273474143136E-2</v>
      </c>
      <c r="AE264" s="17">
        <f t="shared" si="302"/>
        <v>3.3082438736365419E-2</v>
      </c>
      <c r="AF264" s="17">
        <f t="shared" si="303"/>
        <v>6.7549101860168428E-3</v>
      </c>
      <c r="AG264" s="17">
        <f t="shared" si="304"/>
        <v>9.1949713834120006E-4</v>
      </c>
      <c r="AH264" s="17">
        <f t="shared" si="305"/>
        <v>7.2874986451386715E-5</v>
      </c>
      <c r="AI264" s="17">
        <f t="shared" si="306"/>
        <v>1.7183921805236983E-4</v>
      </c>
      <c r="AJ264" s="17">
        <f t="shared" si="307"/>
        <v>2.0259843808374405E-4</v>
      </c>
      <c r="AK264" s="17">
        <f t="shared" si="308"/>
        <v>1.5924237233382279E-4</v>
      </c>
      <c r="AL264" s="17">
        <f t="shared" si="309"/>
        <v>3.6157491947037653E-6</v>
      </c>
      <c r="AM264" s="17">
        <f t="shared" si="310"/>
        <v>3.8204916570405874E-2</v>
      </c>
      <c r="AN264" s="17">
        <f t="shared" si="311"/>
        <v>1.560167810806992E-2</v>
      </c>
      <c r="AO264" s="17">
        <f t="shared" si="312"/>
        <v>3.1856156437255405E-3</v>
      </c>
      <c r="AP264" s="17">
        <f t="shared" si="313"/>
        <v>4.3363485044170964E-4</v>
      </c>
      <c r="AQ264" s="17">
        <f t="shared" si="314"/>
        <v>4.4270685296255833E-5</v>
      </c>
      <c r="AR264" s="17">
        <f t="shared" si="315"/>
        <v>5.9519673529412121E-6</v>
      </c>
      <c r="AS264" s="17">
        <f t="shared" si="316"/>
        <v>1.4034739018235374E-5</v>
      </c>
      <c r="AT264" s="17">
        <f t="shared" si="317"/>
        <v>1.6546957302499509E-5</v>
      </c>
      <c r="AU264" s="17">
        <f t="shared" si="318"/>
        <v>1.3005908439764612E-5</v>
      </c>
      <c r="AV264" s="17">
        <f t="shared" si="319"/>
        <v>7.6669830252412377E-6</v>
      </c>
      <c r="AW264" s="17">
        <f t="shared" si="320"/>
        <v>9.6714514460766931E-8</v>
      </c>
      <c r="AX264" s="17">
        <f t="shared" si="321"/>
        <v>1.5014532212169503E-2</v>
      </c>
      <c r="AY264" s="17">
        <f t="shared" si="322"/>
        <v>6.1314594964714765E-3</v>
      </c>
      <c r="AZ264" s="17">
        <f t="shared" si="323"/>
        <v>1.2519469479841368E-3</v>
      </c>
      <c r="BA264" s="17">
        <f t="shared" si="324"/>
        <v>1.7041849622359182E-4</v>
      </c>
      <c r="BB264" s="17">
        <f t="shared" si="325"/>
        <v>1.7398379321428538E-5</v>
      </c>
      <c r="BC264" s="17">
        <f t="shared" si="326"/>
        <v>1.4209894335185791E-6</v>
      </c>
      <c r="BD264" s="17">
        <f t="shared" si="327"/>
        <v>4.0509916474232467E-7</v>
      </c>
      <c r="BE264" s="17">
        <f t="shared" si="328"/>
        <v>9.5522383046240145E-7</v>
      </c>
      <c r="BF264" s="17">
        <f t="shared" si="329"/>
        <v>1.1262088961151715E-6</v>
      </c>
      <c r="BG264" s="17">
        <f t="shared" si="330"/>
        <v>8.8520019234652453E-7</v>
      </c>
      <c r="BH264" s="17">
        <f t="shared" si="331"/>
        <v>5.2182551338827623E-7</v>
      </c>
      <c r="BI264" s="17">
        <f t="shared" si="332"/>
        <v>2.4609291211391087E-7</v>
      </c>
      <c r="BJ264" s="18">
        <f t="shared" si="333"/>
        <v>0.80136006172429497</v>
      </c>
      <c r="BK264" s="18">
        <f t="shared" si="334"/>
        <v>0.14581605233740649</v>
      </c>
      <c r="BL264" s="18">
        <f t="shared" si="335"/>
        <v>4.7626891847435744E-2</v>
      </c>
      <c r="BM264" s="18">
        <f t="shared" si="336"/>
        <v>0.51187656168999551</v>
      </c>
      <c r="BN264" s="18">
        <f t="shared" si="337"/>
        <v>0.47750889767109478</v>
      </c>
    </row>
    <row r="265" spans="1:66" x14ac:dyDescent="0.25">
      <c r="A265" t="s">
        <v>32</v>
      </c>
      <c r="B265" t="s">
        <v>311</v>
      </c>
      <c r="C265" t="s">
        <v>309</v>
      </c>
      <c r="D265" s="15">
        <v>44288</v>
      </c>
      <c r="E265" s="14">
        <f>VLOOKUP(A265,home!$A$2:$E$405,3,FALSE)</f>
        <v>1.25</v>
      </c>
      <c r="F265" s="14">
        <f>VLOOKUP(B265,home!$B$2:$E$405,3,FALSE)</f>
        <v>0.72</v>
      </c>
      <c r="G265" s="14">
        <f>VLOOKUP(C265,away!$B$2:$E$405,4,FALSE)</f>
        <v>0.88</v>
      </c>
      <c r="H265" s="14">
        <f>VLOOKUP(A265,away!$A$2:$E$405,3,FALSE)</f>
        <v>1.127777778</v>
      </c>
      <c r="I265" s="14">
        <f>VLOOKUP(C265,away!$B$2:$E$405,3,FALSE)</f>
        <v>0.48</v>
      </c>
      <c r="J265" s="14">
        <f>VLOOKUP(B265,home!$B$2:$E$405,4,FALSE)</f>
        <v>1.68</v>
      </c>
      <c r="K265" s="16">
        <f t="shared" si="338"/>
        <v>0.79199999999999993</v>
      </c>
      <c r="L265" s="16">
        <f t="shared" si="339"/>
        <v>0.90944000017920001</v>
      </c>
      <c r="M265" s="17">
        <f t="shared" si="284"/>
        <v>0.18242064906080441</v>
      </c>
      <c r="N265" s="17">
        <f t="shared" si="285"/>
        <v>0.14447715405615705</v>
      </c>
      <c r="O265" s="17">
        <f t="shared" si="286"/>
        <v>0.1659006351145477</v>
      </c>
      <c r="P265" s="17">
        <f t="shared" si="287"/>
        <v>0.13139330301072177</v>
      </c>
      <c r="Q265" s="17">
        <f t="shared" si="288"/>
        <v>5.7212953006238187E-2</v>
      </c>
      <c r="R265" s="17">
        <f t="shared" si="289"/>
        <v>7.5438336814151824E-2</v>
      </c>
      <c r="S265" s="17">
        <f t="shared" si="290"/>
        <v>2.3659876451696059E-2</v>
      </c>
      <c r="T265" s="17">
        <f t="shared" si="291"/>
        <v>5.203174799224581E-2</v>
      </c>
      <c r="U265" s="17">
        <f t="shared" si="292"/>
        <v>5.9747162756808234E-2</v>
      </c>
      <c r="V265" s="17">
        <f t="shared" si="293"/>
        <v>1.893516947913388E-3</v>
      </c>
      <c r="W265" s="17">
        <f t="shared" si="294"/>
        <v>1.5104219593646882E-2</v>
      </c>
      <c r="X265" s="17">
        <f t="shared" si="295"/>
        <v>1.3736381469952895E-2</v>
      </c>
      <c r="Y265" s="17">
        <f t="shared" si="296"/>
        <v>6.2462073832477592E-3</v>
      </c>
      <c r="Z265" s="17">
        <f t="shared" si="297"/>
        <v>2.28688803485936E-2</v>
      </c>
      <c r="AA265" s="17">
        <f t="shared" si="298"/>
        <v>1.8112153236086129E-2</v>
      </c>
      <c r="AB265" s="17">
        <f t="shared" si="299"/>
        <v>7.1724126814901061E-3</v>
      </c>
      <c r="AC265" s="17">
        <f t="shared" si="300"/>
        <v>8.5240982645758644E-5</v>
      </c>
      <c r="AD265" s="17">
        <f t="shared" si="301"/>
        <v>2.990635479542082E-3</v>
      </c>
      <c r="AE265" s="17">
        <f t="shared" si="302"/>
        <v>2.7198035310506724E-3</v>
      </c>
      <c r="AF265" s="17">
        <f t="shared" si="303"/>
        <v>1.2367490618830563E-3</v>
      </c>
      <c r="AG265" s="17">
        <f t="shared" si="304"/>
        <v>3.7491635568685078E-4</v>
      </c>
      <c r="AH265" s="17">
        <f t="shared" si="305"/>
        <v>5.1994686370807671E-3</v>
      </c>
      <c r="AI265" s="17">
        <f t="shared" si="306"/>
        <v>4.1179791605679668E-3</v>
      </c>
      <c r="AJ265" s="17">
        <f t="shared" si="307"/>
        <v>1.6307197475849144E-3</v>
      </c>
      <c r="AK265" s="17">
        <f t="shared" si="308"/>
        <v>4.3051001336241745E-4</v>
      </c>
      <c r="AL265" s="17">
        <f t="shared" si="309"/>
        <v>2.4558829977570439E-6</v>
      </c>
      <c r="AM265" s="17">
        <f t="shared" si="310"/>
        <v>4.7371665995946593E-4</v>
      </c>
      <c r="AN265" s="17">
        <f t="shared" si="311"/>
        <v>4.3081687931842666E-4</v>
      </c>
      <c r="AO265" s="17">
        <f t="shared" si="312"/>
        <v>1.9590105140227616E-4</v>
      </c>
      <c r="AP265" s="17">
        <f t="shared" si="313"/>
        <v>5.9386750740797182E-5</v>
      </c>
      <c r="AQ265" s="17">
        <f t="shared" si="314"/>
        <v>1.3502171651088173E-5</v>
      </c>
      <c r="AR265" s="17">
        <f t="shared" si="315"/>
        <v>9.4572095164769559E-4</v>
      </c>
      <c r="AS265" s="17">
        <f t="shared" si="316"/>
        <v>7.4901099370497479E-4</v>
      </c>
      <c r="AT265" s="17">
        <f t="shared" si="317"/>
        <v>2.9660835350716995E-4</v>
      </c>
      <c r="AU265" s="17">
        <f t="shared" si="318"/>
        <v>7.8304605325892873E-5</v>
      </c>
      <c r="AV265" s="17">
        <f t="shared" si="319"/>
        <v>1.5504311854526787E-5</v>
      </c>
      <c r="AW265" s="17">
        <f t="shared" si="320"/>
        <v>4.9136521146245679E-8</v>
      </c>
      <c r="AX265" s="17">
        <f t="shared" si="321"/>
        <v>6.2530599114649465E-5</v>
      </c>
      <c r="AY265" s="17">
        <f t="shared" si="322"/>
        <v>5.6867828070032285E-5</v>
      </c>
      <c r="AZ265" s="17">
        <f t="shared" si="323"/>
        <v>2.5858938785100437E-5</v>
      </c>
      <c r="BA265" s="17">
        <f t="shared" si="324"/>
        <v>7.8390510977852224E-6</v>
      </c>
      <c r="BB265" s="17">
        <f t="shared" si="325"/>
        <v>1.7822866579436377E-6</v>
      </c>
      <c r="BC265" s="17">
        <f t="shared" si="326"/>
        <v>3.2417655570392957E-7</v>
      </c>
      <c r="BD265" s="17">
        <f t="shared" si="327"/>
        <v>1.4334607707265886E-4</v>
      </c>
      <c r="BE265" s="17">
        <f t="shared" si="328"/>
        <v>1.1353009304154581E-4</v>
      </c>
      <c r="BF265" s="17">
        <f t="shared" si="329"/>
        <v>4.4957916844452135E-5</v>
      </c>
      <c r="BG265" s="17">
        <f t="shared" si="330"/>
        <v>1.1868890046935365E-5</v>
      </c>
      <c r="BH265" s="17">
        <f t="shared" si="331"/>
        <v>2.3500402292932018E-6</v>
      </c>
      <c r="BI265" s="17">
        <f t="shared" si="332"/>
        <v>3.7224637232004323E-7</v>
      </c>
      <c r="BJ265" s="18">
        <f t="shared" si="333"/>
        <v>0.29745929432300455</v>
      </c>
      <c r="BK265" s="18">
        <f t="shared" si="334"/>
        <v>0.33951191016484916</v>
      </c>
      <c r="BL265" s="18">
        <f t="shared" si="335"/>
        <v>0.34015095264132755</v>
      </c>
      <c r="BM265" s="18">
        <f t="shared" si="336"/>
        <v>0.243091187723605</v>
      </c>
      <c r="BN265" s="18">
        <f t="shared" si="337"/>
        <v>0.75684303106262085</v>
      </c>
    </row>
    <row r="266" spans="1:66" x14ac:dyDescent="0.25">
      <c r="A266" t="s">
        <v>40</v>
      </c>
      <c r="B266" t="s">
        <v>233</v>
      </c>
      <c r="C266" t="s">
        <v>318</v>
      </c>
      <c r="D266" s="15">
        <v>44288</v>
      </c>
      <c r="E266" s="14">
        <f>VLOOKUP(A266,home!$A$2:$E$405,3,FALSE)</f>
        <v>1.4692307689999999</v>
      </c>
      <c r="F266" s="14">
        <f>VLOOKUP(B266,home!$B$2:$E$405,3,FALSE)</f>
        <v>1.3</v>
      </c>
      <c r="G266" s="14">
        <f>VLOOKUP(C266,away!$B$2:$E$405,4,FALSE)</f>
        <v>1.08</v>
      </c>
      <c r="H266" s="14">
        <f>VLOOKUP(A266,away!$A$2:$E$405,3,FALSE)</f>
        <v>1.180769231</v>
      </c>
      <c r="I266" s="14">
        <f>VLOOKUP(C266,away!$B$2:$E$405,3,FALSE)</f>
        <v>0.79</v>
      </c>
      <c r="J266" s="14">
        <f>VLOOKUP(B266,home!$B$2:$E$405,4,FALSE)</f>
        <v>0.99</v>
      </c>
      <c r="K266" s="16">
        <f t="shared" si="338"/>
        <v>2.0627999996759998</v>
      </c>
      <c r="L266" s="16">
        <f t="shared" si="339"/>
        <v>0.92347961556510005</v>
      </c>
      <c r="M266" s="17">
        <f t="shared" si="284"/>
        <v>5.0474873789547105E-2</v>
      </c>
      <c r="N266" s="17">
        <f t="shared" si="285"/>
        <v>0.10411956963672389</v>
      </c>
      <c r="O266" s="17">
        <f t="shared" si="286"/>
        <v>4.6612517042867903E-2</v>
      </c>
      <c r="P266" s="17">
        <f t="shared" si="287"/>
        <v>9.6152300140925434E-2</v>
      </c>
      <c r="Q266" s="17">
        <f t="shared" si="288"/>
        <v>0.10738892410644969</v>
      </c>
      <c r="R266" s="17">
        <f t="shared" si="289"/>
        <v>2.152285465963466E-2</v>
      </c>
      <c r="S266" s="17">
        <f t="shared" si="290"/>
        <v>4.579142119769513E-2</v>
      </c>
      <c r="T266" s="17">
        <f t="shared" si="291"/>
        <v>9.9171482349773854E-2</v>
      </c>
      <c r="U266" s="17">
        <f t="shared" si="292"/>
        <v>4.4397344584920964E-2</v>
      </c>
      <c r="V266" s="17">
        <f t="shared" si="293"/>
        <v>9.6922821733228161E-3</v>
      </c>
      <c r="W266" s="17">
        <f t="shared" si="294"/>
        <v>7.3840624203996785E-2</v>
      </c>
      <c r="X266" s="17">
        <f t="shared" si="295"/>
        <v>6.8190311252993963E-2</v>
      </c>
      <c r="Y266" s="17">
        <f t="shared" si="296"/>
        <v>3.1486181210589693E-2</v>
      </c>
      <c r="Z266" s="17">
        <f t="shared" si="297"/>
        <v>6.6253058489809807E-3</v>
      </c>
      <c r="AA266" s="17">
        <f t="shared" si="298"/>
        <v>1.3666680903131365E-2</v>
      </c>
      <c r="AB266" s="17">
        <f t="shared" si="299"/>
        <v>1.4095814681275692E-2</v>
      </c>
      <c r="AC266" s="17">
        <f t="shared" si="300"/>
        <v>1.1539593299251497E-3</v>
      </c>
      <c r="AD266" s="17">
        <f t="shared" si="301"/>
        <v>3.807960989602005E-2</v>
      </c>
      <c r="AE266" s="17">
        <f t="shared" si="302"/>
        <v>3.5165743507645571E-2</v>
      </c>
      <c r="AF266" s="17">
        <f t="shared" si="303"/>
        <v>1.6237423647750718E-2</v>
      </c>
      <c r="AG266" s="17">
        <f t="shared" si="304"/>
        <v>4.9983099159975003E-3</v>
      </c>
      <c r="AH266" s="17">
        <f t="shared" si="305"/>
        <v>1.5295837246045408E-3</v>
      </c>
      <c r="AI266" s="17">
        <f t="shared" si="306"/>
        <v>3.1552253066186612E-3</v>
      </c>
      <c r="AJ266" s="17">
        <f t="shared" si="307"/>
        <v>3.2542993807353417E-3</v>
      </c>
      <c r="AK266" s="17">
        <f t="shared" si="308"/>
        <v>2.2376562538421563E-3</v>
      </c>
      <c r="AL266" s="17">
        <f t="shared" si="309"/>
        <v>8.7929566147315218E-5</v>
      </c>
      <c r="AM266" s="17">
        <f t="shared" si="310"/>
        <v>1.5710123856234468E-2</v>
      </c>
      <c r="AN266" s="17">
        <f t="shared" si="311"/>
        <v>1.4507979139235513E-2</v>
      </c>
      <c r="AO266" s="17">
        <f t="shared" si="312"/>
        <v>6.6989114990638502E-3</v>
      </c>
      <c r="AP266" s="17">
        <f t="shared" si="313"/>
        <v>2.0621027386200381E-3</v>
      </c>
      <c r="AQ266" s="17">
        <f t="shared" si="314"/>
        <v>4.7607746107914306E-4</v>
      </c>
      <c r="AR266" s="17">
        <f t="shared" si="315"/>
        <v>2.8250787799448716E-4</v>
      </c>
      <c r="AS266" s="17">
        <f t="shared" si="316"/>
        <v>5.8275725063549548E-4</v>
      </c>
      <c r="AT266" s="17">
        <f t="shared" si="317"/>
        <v>6.0105582821104355E-4</v>
      </c>
      <c r="AU266" s="17">
        <f t="shared" si="318"/>
        <v>4.132859874129994E-4</v>
      </c>
      <c r="AV266" s="17">
        <f t="shared" si="319"/>
        <v>2.131315836754076E-4</v>
      </c>
      <c r="AW266" s="17">
        <f t="shared" si="320"/>
        <v>4.6528265785760783E-6</v>
      </c>
      <c r="AX266" s="17">
        <f t="shared" si="321"/>
        <v>5.4011405809250594E-3</v>
      </c>
      <c r="AY266" s="17">
        <f t="shared" si="322"/>
        <v>4.987843227285735E-3</v>
      </c>
      <c r="AZ266" s="17">
        <f t="shared" si="323"/>
        <v>2.303085773016409E-3</v>
      </c>
      <c r="BA266" s="17">
        <f t="shared" si="324"/>
        <v>7.0895092142621503E-4</v>
      </c>
      <c r="BB266" s="17">
        <f t="shared" si="325"/>
        <v>1.6367543109330107E-4</v>
      </c>
      <c r="BC266" s="17">
        <f t="shared" si="326"/>
        <v>3.0230184836698753E-5</v>
      </c>
      <c r="BD266" s="17">
        <f t="shared" si="327"/>
        <v>4.3481711094076843E-5</v>
      </c>
      <c r="BE266" s="17">
        <f t="shared" si="328"/>
        <v>8.9694073630773623E-5</v>
      </c>
      <c r="BF266" s="17">
        <f t="shared" si="329"/>
        <v>9.2510467528249507E-5</v>
      </c>
      <c r="BG266" s="17">
        <f t="shared" si="330"/>
        <v>6.3610197462433214E-5</v>
      </c>
      <c r="BH266" s="17">
        <f t="shared" si="331"/>
        <v>3.2803778826224383E-5</v>
      </c>
      <c r="BI266" s="17">
        <f t="shared" si="332"/>
        <v>1.3533526990421442E-5</v>
      </c>
      <c r="BJ266" s="18">
        <f t="shared" si="333"/>
        <v>0.63172830054075835</v>
      </c>
      <c r="BK266" s="18">
        <f t="shared" si="334"/>
        <v>0.20834060942484869</v>
      </c>
      <c r="BL266" s="18">
        <f t="shared" si="335"/>
        <v>0.15290034882109294</v>
      </c>
      <c r="BM266" s="18">
        <f t="shared" si="336"/>
        <v>0.56834033485882496</v>
      </c>
      <c r="BN266" s="18">
        <f t="shared" si="337"/>
        <v>0.42627103937614869</v>
      </c>
    </row>
    <row r="267" spans="1:66" x14ac:dyDescent="0.25">
      <c r="A267" t="s">
        <v>40</v>
      </c>
      <c r="B267" t="s">
        <v>239</v>
      </c>
      <c r="C267" t="s">
        <v>316</v>
      </c>
      <c r="D267" s="15">
        <v>44288</v>
      </c>
      <c r="E267" s="14">
        <f>VLOOKUP(A267,home!$A$2:$E$405,3,FALSE)</f>
        <v>1.4692307689999999</v>
      </c>
      <c r="F267" s="14">
        <f>VLOOKUP(B267,home!$B$2:$E$405,3,FALSE)</f>
        <v>0.96</v>
      </c>
      <c r="G267" s="14">
        <f>VLOOKUP(C267,away!$B$2:$E$405,4,FALSE)</f>
        <v>1.59</v>
      </c>
      <c r="H267" s="14">
        <f>VLOOKUP(A267,away!$A$2:$E$405,3,FALSE)</f>
        <v>1.180769231</v>
      </c>
      <c r="I267" s="14">
        <f>VLOOKUP(C267,away!$B$2:$E$405,3,FALSE)</f>
        <v>0.79</v>
      </c>
      <c r="J267" s="14">
        <f>VLOOKUP(B267,home!$B$2:$E$405,4,FALSE)</f>
        <v>1.06</v>
      </c>
      <c r="K267" s="16">
        <f t="shared" si="338"/>
        <v>2.2426338458016</v>
      </c>
      <c r="L267" s="16">
        <f t="shared" si="339"/>
        <v>0.98877615403940011</v>
      </c>
      <c r="M267" s="17">
        <f t="shared" si="284"/>
        <v>3.9501762025044643E-2</v>
      </c>
      <c r="N267" s="17">
        <f t="shared" si="285"/>
        <v>8.8587988486165462E-2</v>
      </c>
      <c r="O267" s="17">
        <f t="shared" si="286"/>
        <v>3.9058400332903261E-2</v>
      </c>
      <c r="P267" s="17">
        <f t="shared" si="287"/>
        <v>8.7593690549437331E-2</v>
      </c>
      <c r="Q267" s="17">
        <f t="shared" si="288"/>
        <v>9.9335210655278575E-2</v>
      </c>
      <c r="R267" s="17">
        <f t="shared" si="289"/>
        <v>1.9310007432049654E-2</v>
      </c>
      <c r="S267" s="17">
        <f t="shared" si="290"/>
        <v>4.855893908736289E-2</v>
      </c>
      <c r="T267" s="17">
        <f t="shared" si="291"/>
        <v>9.8220287552419974E-2</v>
      </c>
      <c r="U267" s="17">
        <f t="shared" si="292"/>
        <v>4.3305276229794992E-2</v>
      </c>
      <c r="V267" s="17">
        <f t="shared" si="293"/>
        <v>1.1964182709201946E-2</v>
      </c>
      <c r="W267" s="17">
        <f t="shared" si="294"/>
        <v>7.4257501831786477E-2</v>
      </c>
      <c r="X267" s="17">
        <f t="shared" si="295"/>
        <v>7.3424047069807527E-2</v>
      </c>
      <c r="Y267" s="17">
        <f t="shared" si="296"/>
        <v>3.6299973437846085E-2</v>
      </c>
      <c r="Z267" s="17">
        <f t="shared" si="297"/>
        <v>6.3644249610447642E-3</v>
      </c>
      <c r="AA267" s="17">
        <f t="shared" si="298"/>
        <v>1.4273074826703517E-2</v>
      </c>
      <c r="AB267" s="17">
        <f t="shared" si="299"/>
        <v>1.6004640345012061E-2</v>
      </c>
      <c r="AC267" s="17">
        <f t="shared" si="300"/>
        <v>1.6581331822019851E-3</v>
      </c>
      <c r="AD267" s="17">
        <f t="shared" si="301"/>
        <v>4.1633096728159694E-2</v>
      </c>
      <c r="AE267" s="17">
        <f t="shared" si="302"/>
        <v>4.1165813263620073E-2</v>
      </c>
      <c r="AF267" s="17">
        <f t="shared" si="303"/>
        <v>2.0351887258353189E-2</v>
      </c>
      <c r="AG267" s="17">
        <f t="shared" si="304"/>
        <v>6.7078202702526464E-3</v>
      </c>
      <c r="AH267" s="17">
        <f t="shared" si="305"/>
        <v>1.5732479089135502E-3</v>
      </c>
      <c r="AI267" s="17">
        <f t="shared" si="306"/>
        <v>3.5282190083661198E-3</v>
      </c>
      <c r="AJ267" s="17">
        <f t="shared" si="307"/>
        <v>3.9562516817812105E-3</v>
      </c>
      <c r="AK267" s="17">
        <f t="shared" si="308"/>
        <v>2.9574746413573473E-3</v>
      </c>
      <c r="AL267" s="17">
        <f t="shared" si="309"/>
        <v>1.4707395053361824E-4</v>
      </c>
      <c r="AM267" s="17">
        <f t="shared" si="310"/>
        <v>1.8673558365620537E-2</v>
      </c>
      <c r="AN267" s="17">
        <f t="shared" si="311"/>
        <v>1.8463969222988538E-2</v>
      </c>
      <c r="AO267" s="17">
        <f t="shared" si="312"/>
        <v>9.1283662383042277E-3</v>
      </c>
      <c r="AP267" s="17">
        <f t="shared" si="313"/>
        <v>3.0086369539245208E-3</v>
      </c>
      <c r="AQ267" s="17">
        <f t="shared" si="314"/>
        <v>7.4371711905057579E-4</v>
      </c>
      <c r="AR267" s="17">
        <f t="shared" si="315"/>
        <v>3.1111800334521379E-4</v>
      </c>
      <c r="AS267" s="17">
        <f t="shared" si="316"/>
        <v>6.9772376434019175E-4</v>
      </c>
      <c r="AT267" s="17">
        <f t="shared" si="317"/>
        <v>7.8236946446470692E-4</v>
      </c>
      <c r="AU267" s="17">
        <f t="shared" si="318"/>
        <v>5.8485608031007459E-4</v>
      </c>
      <c r="AV267" s="17">
        <f t="shared" si="319"/>
        <v>3.2790451015655823E-4</v>
      </c>
      <c r="AW267" s="17">
        <f t="shared" si="320"/>
        <v>9.0591951194742302E-6</v>
      </c>
      <c r="AX267" s="17">
        <f t="shared" si="321"/>
        <v>6.979659002048705E-3</v>
      </c>
      <c r="AY267" s="17">
        <f t="shared" si="322"/>
        <v>6.9013203845521955E-3</v>
      </c>
      <c r="AZ267" s="17">
        <f t="shared" si="323"/>
        <v>3.4119305138156164E-3</v>
      </c>
      <c r="BA267" s="17">
        <f t="shared" si="324"/>
        <v>1.1245451771000933E-3</v>
      </c>
      <c r="BB267" s="17">
        <f t="shared" si="325"/>
        <v>2.7798086381414661E-4</v>
      </c>
      <c r="BC267" s="17">
        <f t="shared" si="326"/>
        <v>5.4972169883740432E-5</v>
      </c>
      <c r="BD267" s="17">
        <f t="shared" si="327"/>
        <v>5.1271010466682931E-5</v>
      </c>
      <c r="BE267" s="17">
        <f t="shared" si="328"/>
        <v>1.1498210338103123E-4</v>
      </c>
      <c r="BF267" s="17">
        <f t="shared" si="329"/>
        <v>1.2893137835187963E-4</v>
      </c>
      <c r="BG267" s="17">
        <f t="shared" si="330"/>
        <v>9.6381957625925644E-5</v>
      </c>
      <c r="BH267" s="17">
        <f t="shared" si="331"/>
        <v>5.4037360074129155E-5</v>
      </c>
      <c r="BI267" s="17">
        <f t="shared" si="332"/>
        <v>2.4237202528001997E-5</v>
      </c>
      <c r="BJ267" s="18">
        <f t="shared" si="333"/>
        <v>0.64875228256479267</v>
      </c>
      <c r="BK267" s="18">
        <f t="shared" si="334"/>
        <v>0.19632510188833457</v>
      </c>
      <c r="BL267" s="18">
        <f t="shared" si="335"/>
        <v>0.14714040524192606</v>
      </c>
      <c r="BM267" s="18">
        <f t="shared" si="336"/>
        <v>0.61830289398578653</v>
      </c>
      <c r="BN267" s="18">
        <f t="shared" si="337"/>
        <v>0.37338705948087891</v>
      </c>
    </row>
    <row r="268" spans="1:66" x14ac:dyDescent="0.25">
      <c r="A268" t="s">
        <v>32</v>
      </c>
      <c r="B268" t="s">
        <v>34</v>
      </c>
      <c r="C268" t="s">
        <v>308</v>
      </c>
      <c r="D268" s="15">
        <v>44318</v>
      </c>
      <c r="E268" s="14">
        <f>VLOOKUP(A268,home!$A$2:$E$405,3,FALSE)</f>
        <v>1.25</v>
      </c>
      <c r="F268" s="14">
        <f>VLOOKUP(B268,home!$B$2:$E$405,3,FALSE)</f>
        <v>0.72</v>
      </c>
      <c r="G268" s="14">
        <f>VLOOKUP(C268,away!$B$2:$E$405,4,FALSE)</f>
        <v>0.88</v>
      </c>
      <c r="H268" s="14">
        <f>VLOOKUP(A268,away!$A$2:$E$405,3,FALSE)</f>
        <v>1.127777778</v>
      </c>
      <c r="I268" s="14">
        <f>VLOOKUP(C268,away!$B$2:$E$405,3,FALSE)</f>
        <v>0.48</v>
      </c>
      <c r="J268" s="14">
        <f>VLOOKUP(B268,home!$B$2:$E$405,4,FALSE)</f>
        <v>0.89</v>
      </c>
      <c r="K268" s="16">
        <f t="shared" si="338"/>
        <v>0.79199999999999993</v>
      </c>
      <c r="L268" s="16">
        <f t="shared" si="339"/>
        <v>0.48178666676160004</v>
      </c>
      <c r="M268" s="17">
        <f t="shared" si="284"/>
        <v>0.27977021687220116</v>
      </c>
      <c r="N268" s="17">
        <f t="shared" si="285"/>
        <v>0.2215780117627833</v>
      </c>
      <c r="O268" s="17">
        <f t="shared" si="286"/>
        <v>0.13478956024602778</v>
      </c>
      <c r="P268" s="17">
        <f t="shared" si="287"/>
        <v>0.10675333171485399</v>
      </c>
      <c r="Q268" s="17">
        <f t="shared" si="288"/>
        <v>8.7744892658062179E-2</v>
      </c>
      <c r="R268" s="17">
        <f t="shared" si="289"/>
        <v>3.2469906472597794E-2</v>
      </c>
      <c r="S268" s="17">
        <f t="shared" si="290"/>
        <v>1.0183601706813789E-2</v>
      </c>
      <c r="T268" s="17">
        <f t="shared" si="291"/>
        <v>4.2274319359082171E-2</v>
      </c>
      <c r="U268" s="17">
        <f t="shared" si="292"/>
        <v>2.5716165926297451E-2</v>
      </c>
      <c r="V268" s="17">
        <f t="shared" si="293"/>
        <v>4.3175646993191298E-4</v>
      </c>
      <c r="W268" s="17">
        <f t="shared" si="294"/>
        <v>2.3164651661728413E-2</v>
      </c>
      <c r="X268" s="17">
        <f t="shared" si="295"/>
        <v>1.1160420310797694E-2</v>
      </c>
      <c r="Y268" s="17">
        <f t="shared" si="296"/>
        <v>2.6884708505988402E-3</v>
      </c>
      <c r="Z268" s="17">
        <f t="shared" si="297"/>
        <v>5.2145226698312652E-3</v>
      </c>
      <c r="AA268" s="17">
        <f t="shared" si="298"/>
        <v>4.1299019545063612E-3</v>
      </c>
      <c r="AB268" s="17">
        <f t="shared" si="299"/>
        <v>1.6354411739845189E-3</v>
      </c>
      <c r="AC268" s="17">
        <f t="shared" si="300"/>
        <v>1.0296718269811939E-5</v>
      </c>
      <c r="AD268" s="17">
        <f t="shared" si="301"/>
        <v>4.5866010290222256E-3</v>
      </c>
      <c r="AE268" s="17">
        <f t="shared" si="302"/>
        <v>2.2097632215379429E-3</v>
      </c>
      <c r="AF268" s="17">
        <f t="shared" si="303"/>
        <v>5.3231722841857033E-4</v>
      </c>
      <c r="AG268" s="17">
        <f t="shared" si="304"/>
        <v>8.5487781046518765E-5</v>
      </c>
      <c r="AH268" s="17">
        <f t="shared" si="305"/>
        <v>6.2807187396270105E-4</v>
      </c>
      <c r="AI268" s="17">
        <f t="shared" si="306"/>
        <v>4.9743292417845915E-4</v>
      </c>
      <c r="AJ268" s="17">
        <f t="shared" si="307"/>
        <v>1.9698343797466982E-4</v>
      </c>
      <c r="AK268" s="17">
        <f t="shared" si="308"/>
        <v>5.2003627625312829E-5</v>
      </c>
      <c r="AL268" s="17">
        <f t="shared" si="309"/>
        <v>1.5715882745785621E-7</v>
      </c>
      <c r="AM268" s="17">
        <f t="shared" si="310"/>
        <v>7.2651760299712075E-4</v>
      </c>
      <c r="AN268" s="17">
        <f t="shared" si="311"/>
        <v>3.5002649429161027E-4</v>
      </c>
      <c r="AO268" s="17">
        <f t="shared" si="312"/>
        <v>8.4319048981501557E-5</v>
      </c>
      <c r="AP268" s="17">
        <f t="shared" si="313"/>
        <v>1.3541264517768576E-5</v>
      </c>
      <c r="AQ268" s="17">
        <f t="shared" si="314"/>
        <v>1.6310001739382116E-6</v>
      </c>
      <c r="AR268" s="17">
        <f t="shared" si="315"/>
        <v>6.0519330928640327E-5</v>
      </c>
      <c r="AS268" s="17">
        <f t="shared" si="316"/>
        <v>4.7931310095483131E-5</v>
      </c>
      <c r="AT268" s="17">
        <f t="shared" si="317"/>
        <v>1.8980798797811318E-5</v>
      </c>
      <c r="AU268" s="17">
        <f t="shared" si="318"/>
        <v>5.0109308826221878E-6</v>
      </c>
      <c r="AV268" s="17">
        <f t="shared" si="319"/>
        <v>9.9216431475919303E-7</v>
      </c>
      <c r="AW268" s="17">
        <f t="shared" si="320"/>
        <v>1.6657746079278015E-9</v>
      </c>
      <c r="AX268" s="17">
        <f t="shared" si="321"/>
        <v>9.5900323595619877E-5</v>
      </c>
      <c r="AY268" s="17">
        <f t="shared" si="322"/>
        <v>4.6203497246492528E-5</v>
      </c>
      <c r="AZ268" s="17">
        <f t="shared" si="323"/>
        <v>1.1130114465558199E-5</v>
      </c>
      <c r="BA268" s="17">
        <f t="shared" si="324"/>
        <v>1.7874469163454509E-6</v>
      </c>
      <c r="BB268" s="17">
        <f t="shared" si="325"/>
        <v>2.1529202295984381E-7</v>
      </c>
      <c r="BC268" s="17">
        <f t="shared" si="326"/>
        <v>2.0744965224437007E-8</v>
      </c>
      <c r="BD268" s="17">
        <f t="shared" si="327"/>
        <v>4.8595677871253026E-6</v>
      </c>
      <c r="BE268" s="17">
        <f t="shared" si="328"/>
        <v>3.8487776874032389E-6</v>
      </c>
      <c r="BF268" s="17">
        <f t="shared" si="329"/>
        <v>1.5241159642116825E-6</v>
      </c>
      <c r="BG268" s="17">
        <f t="shared" si="330"/>
        <v>4.0236661455188418E-7</v>
      </c>
      <c r="BH268" s="17">
        <f t="shared" si="331"/>
        <v>7.9668589681273061E-8</v>
      </c>
      <c r="BI268" s="17">
        <f t="shared" si="332"/>
        <v>1.2619504605513656E-8</v>
      </c>
      <c r="BJ268" s="18">
        <f t="shared" si="333"/>
        <v>0.39735622869325204</v>
      </c>
      <c r="BK268" s="18">
        <f t="shared" si="334"/>
        <v>0.39719556413814461</v>
      </c>
      <c r="BL268" s="18">
        <f t="shared" si="335"/>
        <v>0.20025962928832186</v>
      </c>
      <c r="BM268" s="18">
        <f t="shared" si="336"/>
        <v>0.1368738232315517</v>
      </c>
      <c r="BN268" s="18">
        <f t="shared" si="337"/>
        <v>0.86310591972652628</v>
      </c>
    </row>
    <row r="269" spans="1:66" x14ac:dyDescent="0.25">
      <c r="A269" t="s">
        <v>32</v>
      </c>
      <c r="B269" t="s">
        <v>36</v>
      </c>
      <c r="C269" t="s">
        <v>209</v>
      </c>
      <c r="D269" s="15">
        <v>44318</v>
      </c>
      <c r="E269" s="14">
        <f>VLOOKUP(A269,home!$A$2:$E$405,3,FALSE)</f>
        <v>1.25</v>
      </c>
      <c r="F269" s="14">
        <f>VLOOKUP(B269,home!$B$2:$E$405,3,FALSE)</f>
        <v>1.44</v>
      </c>
      <c r="G269" s="14">
        <f>VLOOKUP(C269,away!$B$2:$E$405,4,FALSE)</f>
        <v>0.48</v>
      </c>
      <c r="H269" s="14">
        <f>VLOOKUP(A269,away!$A$2:$E$405,3,FALSE)</f>
        <v>1.127777778</v>
      </c>
      <c r="I269" s="14">
        <f>VLOOKUP(C269,away!$B$2:$E$405,3,FALSE)</f>
        <v>1.1200000000000001</v>
      </c>
      <c r="J269" s="14">
        <f>VLOOKUP(B269,home!$B$2:$E$405,4,FALSE)</f>
        <v>0.71</v>
      </c>
      <c r="K269" s="16">
        <f t="shared" si="338"/>
        <v>0.86399999999999988</v>
      </c>
      <c r="L269" s="16">
        <f t="shared" si="339"/>
        <v>0.89680888906560008</v>
      </c>
      <c r="M269" s="17">
        <f t="shared" si="284"/>
        <v>0.17190575488334647</v>
      </c>
      <c r="N269" s="17">
        <f t="shared" si="285"/>
        <v>0.14852657221921134</v>
      </c>
      <c r="O269" s="17">
        <f t="shared" si="286"/>
        <v>0.15416660906091731</v>
      </c>
      <c r="P269" s="17">
        <f t="shared" si="287"/>
        <v>0.13319995022863254</v>
      </c>
      <c r="Q269" s="17">
        <f t="shared" si="288"/>
        <v>6.4163479198699275E-2</v>
      </c>
      <c r="R269" s="17">
        <f t="shared" si="289"/>
        <v>6.9128992701465955E-2</v>
      </c>
      <c r="S269" s="17">
        <f t="shared" si="290"/>
        <v>2.5802258267836751E-2</v>
      </c>
      <c r="T269" s="17">
        <f t="shared" si="291"/>
        <v>5.7542378498769232E-2</v>
      </c>
      <c r="U269" s="17">
        <f t="shared" si="292"/>
        <v>5.9727449694066577E-2</v>
      </c>
      <c r="V269" s="17">
        <f t="shared" si="293"/>
        <v>2.2214106789659885E-3</v>
      </c>
      <c r="W269" s="17">
        <f t="shared" si="294"/>
        <v>1.8479082009225392E-2</v>
      </c>
      <c r="X269" s="17">
        <f t="shared" si="295"/>
        <v>1.657220500764554E-2</v>
      </c>
      <c r="Y269" s="17">
        <f t="shared" si="296"/>
        <v>7.4310503811369846E-3</v>
      </c>
      <c r="Z269" s="17">
        <f t="shared" si="297"/>
        <v>2.0665165048941891E-2</v>
      </c>
      <c r="AA269" s="17">
        <f t="shared" si="298"/>
        <v>1.7854702602285791E-2</v>
      </c>
      <c r="AB269" s="17">
        <f t="shared" si="299"/>
        <v>7.7132315241874591E-3</v>
      </c>
      <c r="AC269" s="17">
        <f t="shared" si="300"/>
        <v>1.0757776553074516E-4</v>
      </c>
      <c r="AD269" s="17">
        <f t="shared" si="301"/>
        <v>3.9914817139926834E-3</v>
      </c>
      <c r="AE269" s="17">
        <f t="shared" si="302"/>
        <v>3.5795962816514357E-3</v>
      </c>
      <c r="AF269" s="17">
        <f t="shared" si="303"/>
        <v>1.6051068823255883E-3</v>
      </c>
      <c r="AG269" s="17">
        <f t="shared" si="304"/>
        <v>4.7982470665665334E-4</v>
      </c>
      <c r="AH269" s="17">
        <f t="shared" si="305"/>
        <v>4.6331759274747105E-3</v>
      </c>
      <c r="AI269" s="17">
        <f t="shared" si="306"/>
        <v>4.003064001338149E-3</v>
      </c>
      <c r="AJ269" s="17">
        <f t="shared" si="307"/>
        <v>1.7293236485780798E-3</v>
      </c>
      <c r="AK269" s="17">
        <f t="shared" si="308"/>
        <v>4.9804521079048697E-4</v>
      </c>
      <c r="AL269" s="17">
        <f t="shared" si="309"/>
        <v>3.3342346273692857E-6</v>
      </c>
      <c r="AM269" s="17">
        <f t="shared" si="310"/>
        <v>6.8972804017793576E-4</v>
      </c>
      <c r="AN269" s="17">
        <f t="shared" si="311"/>
        <v>6.1855423746936817E-4</v>
      </c>
      <c r="AO269" s="17">
        <f t="shared" si="312"/>
        <v>2.773624692658617E-4</v>
      </c>
      <c r="AP269" s="17">
        <f t="shared" si="313"/>
        <v>8.291370931026971E-5</v>
      </c>
      <c r="AQ269" s="17">
        <f t="shared" si="314"/>
        <v>1.8589437883712767E-5</v>
      </c>
      <c r="AR269" s="17">
        <f t="shared" si="315"/>
        <v>8.3101467127281536E-4</v>
      </c>
      <c r="AS269" s="17">
        <f t="shared" si="316"/>
        <v>7.1799667597971246E-4</v>
      </c>
      <c r="AT269" s="17">
        <f t="shared" si="317"/>
        <v>3.1017456402323564E-4</v>
      </c>
      <c r="AU269" s="17">
        <f t="shared" si="318"/>
        <v>8.9330274438691878E-5</v>
      </c>
      <c r="AV269" s="17">
        <f t="shared" si="319"/>
        <v>1.929533927875744E-5</v>
      </c>
      <c r="AW269" s="17">
        <f t="shared" si="320"/>
        <v>7.1764110049322446E-8</v>
      </c>
      <c r="AX269" s="17">
        <f t="shared" si="321"/>
        <v>9.9320837785622727E-5</v>
      </c>
      <c r="AY269" s="17">
        <f t="shared" si="322"/>
        <v>8.9071810195588992E-5</v>
      </c>
      <c r="AZ269" s="17">
        <f t="shared" si="323"/>
        <v>3.994019557428407E-5</v>
      </c>
      <c r="BA269" s="17">
        <f t="shared" si="324"/>
        <v>1.1939574140678834E-5</v>
      </c>
      <c r="BB269" s="17">
        <f t="shared" si="325"/>
        <v>2.6768790552546377E-6</v>
      </c>
      <c r="BC269" s="17">
        <f t="shared" si="326"/>
        <v>4.8012978634117705E-7</v>
      </c>
      <c r="BD269" s="17">
        <f t="shared" si="327"/>
        <v>1.2421022402356468E-4</v>
      </c>
      <c r="BE269" s="17">
        <f t="shared" si="328"/>
        <v>1.0731763355635987E-4</v>
      </c>
      <c r="BF269" s="17">
        <f t="shared" si="329"/>
        <v>4.6361217696347452E-5</v>
      </c>
      <c r="BG269" s="17">
        <f t="shared" si="330"/>
        <v>1.3352030696548067E-5</v>
      </c>
      <c r="BH269" s="17">
        <f t="shared" si="331"/>
        <v>2.8840386304543815E-6</v>
      </c>
      <c r="BI269" s="17">
        <f t="shared" si="332"/>
        <v>4.983618753425172E-7</v>
      </c>
      <c r="BJ269" s="18">
        <f t="shared" si="333"/>
        <v>0.32430135421995898</v>
      </c>
      <c r="BK269" s="18">
        <f t="shared" si="334"/>
        <v>0.33332935786913542</v>
      </c>
      <c r="BL269" s="18">
        <f t="shared" si="335"/>
        <v>0.32171702940257635</v>
      </c>
      <c r="BM269" s="18">
        <f t="shared" si="336"/>
        <v>0.25883254820225426</v>
      </c>
      <c r="BN269" s="18">
        <f t="shared" si="337"/>
        <v>0.74109135829227291</v>
      </c>
    </row>
    <row r="270" spans="1:66" x14ac:dyDescent="0.25">
      <c r="A270" t="s">
        <v>32</v>
      </c>
      <c r="B270" t="s">
        <v>313</v>
      </c>
      <c r="C270" t="s">
        <v>33</v>
      </c>
      <c r="D270" s="15">
        <v>44318</v>
      </c>
      <c r="E270" s="14">
        <f>VLOOKUP(A270,home!$A$2:$E$405,3,FALSE)</f>
        <v>1.25</v>
      </c>
      <c r="F270" s="14">
        <f>VLOOKUP(B270,home!$B$2:$E$405,3,FALSE)</f>
        <v>0.56000000000000005</v>
      </c>
      <c r="G270" s="14">
        <f>VLOOKUP(C270,away!$B$2:$E$405,4,FALSE)</f>
        <v>0.4</v>
      </c>
      <c r="H270" s="14">
        <f>VLOOKUP(A270,away!$A$2:$E$405,3,FALSE)</f>
        <v>1.127777778</v>
      </c>
      <c r="I270" s="14">
        <f>VLOOKUP(C270,away!$B$2:$E$405,3,FALSE)</f>
        <v>1.76</v>
      </c>
      <c r="J270" s="14">
        <f>VLOOKUP(B270,home!$B$2:$E$405,4,FALSE)</f>
        <v>1.24</v>
      </c>
      <c r="K270" s="16">
        <f t="shared" si="338"/>
        <v>0.28000000000000003</v>
      </c>
      <c r="L270" s="16">
        <f t="shared" si="339"/>
        <v>2.4612622227071999</v>
      </c>
      <c r="M270" s="17">
        <f t="shared" si="284"/>
        <v>6.448889615041066E-2</v>
      </c>
      <c r="N270" s="17">
        <f t="shared" si="285"/>
        <v>1.8056890922114984E-2</v>
      </c>
      <c r="O270" s="17">
        <f t="shared" si="286"/>
        <v>0.15872408387909351</v>
      </c>
      <c r="P270" s="17">
        <f t="shared" si="287"/>
        <v>4.4442743486146186E-2</v>
      </c>
      <c r="Q270" s="17">
        <f t="shared" si="288"/>
        <v>2.5279647290960979E-3</v>
      </c>
      <c r="R270" s="17">
        <f t="shared" si="289"/>
        <v>0.19533079574271092</v>
      </c>
      <c r="S270" s="17">
        <f t="shared" si="290"/>
        <v>7.6569671931142691E-3</v>
      </c>
      <c r="T270" s="17">
        <f t="shared" si="291"/>
        <v>6.2219840880604668E-3</v>
      </c>
      <c r="U270" s="17">
        <f t="shared" si="292"/>
        <v>5.4692622807959064E-2</v>
      </c>
      <c r="V270" s="17">
        <f t="shared" si="293"/>
        <v>5.8631390511308342E-4</v>
      </c>
      <c r="W270" s="17">
        <f t="shared" si="294"/>
        <v>2.3594337471563589E-4</v>
      </c>
      <c r="X270" s="17">
        <f t="shared" si="295"/>
        <v>5.807185148856437E-4</v>
      </c>
      <c r="Y270" s="17">
        <f t="shared" si="296"/>
        <v>7.1465027135733205E-4</v>
      </c>
      <c r="Z270" s="17">
        <f t="shared" si="297"/>
        <v>0.16025343616429022</v>
      </c>
      <c r="AA270" s="17">
        <f t="shared" si="298"/>
        <v>4.4870962126001265E-2</v>
      </c>
      <c r="AB270" s="17">
        <f t="shared" si="299"/>
        <v>6.2819346976401768E-3</v>
      </c>
      <c r="AC270" s="17">
        <f t="shared" si="300"/>
        <v>2.5253764642798403E-5</v>
      </c>
      <c r="AD270" s="17">
        <f t="shared" si="301"/>
        <v>1.6516036230094512E-5</v>
      </c>
      <c r="AE270" s="17">
        <f t="shared" si="302"/>
        <v>4.0650296041995055E-5</v>
      </c>
      <c r="AF270" s="17">
        <f t="shared" si="303"/>
        <v>5.0025518995013242E-5</v>
      </c>
      <c r="AG270" s="17">
        <f t="shared" si="304"/>
        <v>4.1041973357915836E-5</v>
      </c>
      <c r="AH270" s="17">
        <f t="shared" si="305"/>
        <v>9.8606432122546828E-2</v>
      </c>
      <c r="AI270" s="17">
        <f t="shared" si="306"/>
        <v>2.7609800994313115E-2</v>
      </c>
      <c r="AJ270" s="17">
        <f t="shared" si="307"/>
        <v>3.8653721392038361E-3</v>
      </c>
      <c r="AK270" s="17">
        <f t="shared" si="308"/>
        <v>3.6076806632569149E-4</v>
      </c>
      <c r="AL270" s="17">
        <f t="shared" si="309"/>
        <v>6.9614873324033539E-7</v>
      </c>
      <c r="AM270" s="17">
        <f t="shared" si="310"/>
        <v>9.2489802888529276E-7</v>
      </c>
      <c r="AN270" s="17">
        <f t="shared" si="311"/>
        <v>2.2764165783517238E-6</v>
      </c>
      <c r="AO270" s="17">
        <f t="shared" si="312"/>
        <v>2.8014290637207421E-6</v>
      </c>
      <c r="AP270" s="17">
        <f t="shared" si="313"/>
        <v>2.2983505080432871E-6</v>
      </c>
      <c r="AQ270" s="17">
        <f t="shared" si="314"/>
        <v>1.4142108199967108E-6</v>
      </c>
      <c r="AR270" s="17">
        <f t="shared" si="315"/>
        <v>4.8539257259833261E-2</v>
      </c>
      <c r="AS270" s="17">
        <f t="shared" si="316"/>
        <v>1.3590992032753314E-2</v>
      </c>
      <c r="AT270" s="17">
        <f t="shared" si="317"/>
        <v>1.9027388845854641E-3</v>
      </c>
      <c r="AU270" s="17">
        <f t="shared" si="318"/>
        <v>1.7758896256131004E-4</v>
      </c>
      <c r="AV270" s="17">
        <f t="shared" si="319"/>
        <v>1.24312273792917E-5</v>
      </c>
      <c r="AW270" s="17">
        <f t="shared" si="320"/>
        <v>1.3326480055077082E-8</v>
      </c>
      <c r="AX270" s="17">
        <f t="shared" si="321"/>
        <v>4.316190801464701E-8</v>
      </c>
      <c r="AY270" s="17">
        <f t="shared" si="322"/>
        <v>1.062327736564138E-7</v>
      </c>
      <c r="AZ270" s="17">
        <f t="shared" si="323"/>
        <v>1.30733356306968E-7</v>
      </c>
      <c r="BA270" s="17">
        <f t="shared" si="324"/>
        <v>1.0725635704202009E-7</v>
      </c>
      <c r="BB270" s="17">
        <f t="shared" si="325"/>
        <v>6.5996504933179857E-8</v>
      </c>
      <c r="BC270" s="17">
        <f t="shared" si="326"/>
        <v>3.2486940884548995E-8</v>
      </c>
      <c r="BD270" s="17">
        <f t="shared" si="327"/>
        <v>1.9911306701982306E-2</v>
      </c>
      <c r="BE270" s="17">
        <f t="shared" si="328"/>
        <v>5.5751658765550464E-3</v>
      </c>
      <c r="BF270" s="17">
        <f t="shared" si="329"/>
        <v>7.8052322271770656E-4</v>
      </c>
      <c r="BG270" s="17">
        <f t="shared" si="330"/>
        <v>7.2848834120319301E-5</v>
      </c>
      <c r="BH270" s="17">
        <f t="shared" si="331"/>
        <v>5.099418388422351E-6</v>
      </c>
      <c r="BI270" s="17">
        <f t="shared" si="332"/>
        <v>2.8556742975165172E-7</v>
      </c>
      <c r="BJ270" s="18">
        <f t="shared" si="333"/>
        <v>2.8496586897695013E-2</v>
      </c>
      <c r="BK270" s="18">
        <f t="shared" si="334"/>
        <v>0.11720097688093391</v>
      </c>
      <c r="BL270" s="18">
        <f t="shared" si="335"/>
        <v>0.68091101056410031</v>
      </c>
      <c r="BM270" s="18">
        <f t="shared" si="336"/>
        <v>0.5032905426911537</v>
      </c>
      <c r="BN270" s="18">
        <f t="shared" si="337"/>
        <v>0.48357137490957236</v>
      </c>
    </row>
    <row r="271" spans="1:66" x14ac:dyDescent="0.25">
      <c r="A271" t="s">
        <v>32</v>
      </c>
      <c r="B271" t="s">
        <v>212</v>
      </c>
      <c r="C271" t="s">
        <v>312</v>
      </c>
      <c r="D271" s="15">
        <v>44318</v>
      </c>
      <c r="E271" s="14">
        <f>VLOOKUP(A271,home!$A$2:$E$405,3,FALSE)</f>
        <v>1.25</v>
      </c>
      <c r="F271" s="14">
        <f>VLOOKUP(B271,home!$B$2:$E$405,3,FALSE)</f>
        <v>0.56000000000000005</v>
      </c>
      <c r="G271" s="14">
        <f>VLOOKUP(C271,away!$B$2:$E$405,4,FALSE)</f>
        <v>1.28</v>
      </c>
      <c r="H271" s="14">
        <f>VLOOKUP(A271,away!$A$2:$E$405,3,FALSE)</f>
        <v>1.127777778</v>
      </c>
      <c r="I271" s="14">
        <f>VLOOKUP(C271,away!$B$2:$E$405,3,FALSE)</f>
        <v>0.64</v>
      </c>
      <c r="J271" s="14">
        <f>VLOOKUP(B271,home!$B$2:$E$405,4,FALSE)</f>
        <v>1.42</v>
      </c>
      <c r="K271" s="16">
        <f t="shared" si="338"/>
        <v>0.89600000000000013</v>
      </c>
      <c r="L271" s="16">
        <f t="shared" si="339"/>
        <v>1.0249244446463999</v>
      </c>
      <c r="M271" s="17">
        <f t="shared" si="284"/>
        <v>0.14647149473478557</v>
      </c>
      <c r="N271" s="17">
        <f t="shared" si="285"/>
        <v>0.13123845928236791</v>
      </c>
      <c r="O271" s="17">
        <f t="shared" si="286"/>
        <v>0.1501222153975782</v>
      </c>
      <c r="P271" s="17">
        <f t="shared" si="287"/>
        <v>0.13450950499623007</v>
      </c>
      <c r="Q271" s="17">
        <f t="shared" si="288"/>
        <v>5.8794829758500818E-2</v>
      </c>
      <c r="R271" s="17">
        <f t="shared" si="289"/>
        <v>7.6931964122725016E-2</v>
      </c>
      <c r="S271" s="17">
        <f t="shared" si="290"/>
        <v>3.0881105854574806E-2</v>
      </c>
      <c r="T271" s="17">
        <f t="shared" si="291"/>
        <v>6.0260258238311069E-2</v>
      </c>
      <c r="U271" s="17">
        <f t="shared" si="292"/>
        <v>6.8931039853961623E-2</v>
      </c>
      <c r="V271" s="17">
        <f t="shared" si="293"/>
        <v>3.1510130044653155E-3</v>
      </c>
      <c r="W271" s="17">
        <f t="shared" si="294"/>
        <v>1.7560055821205584E-2</v>
      </c>
      <c r="X271" s="17">
        <f t="shared" si="295"/>
        <v>1.7997730460508912E-2</v>
      </c>
      <c r="Y271" s="17">
        <f t="shared" si="296"/>
        <v>9.223156948566345E-3</v>
      </c>
      <c r="Z271" s="17">
        <f t="shared" si="297"/>
        <v>2.6283150201346903E-2</v>
      </c>
      <c r="AA271" s="17">
        <f t="shared" si="298"/>
        <v>2.3549702580406829E-2</v>
      </c>
      <c r="AB271" s="17">
        <f t="shared" si="299"/>
        <v>1.0550266756022258E-2</v>
      </c>
      <c r="AC271" s="17">
        <f t="shared" si="300"/>
        <v>1.8085481420581105E-4</v>
      </c>
      <c r="AD271" s="17">
        <f t="shared" si="301"/>
        <v>3.9334525039500506E-3</v>
      </c>
      <c r="AE271" s="17">
        <f t="shared" si="302"/>
        <v>4.0314916231539962E-3</v>
      </c>
      <c r="AF271" s="17">
        <f t="shared" si="303"/>
        <v>2.0659871564788616E-3</v>
      </c>
      <c r="AG271" s="17">
        <f t="shared" si="304"/>
        <v>7.0582691300023065E-4</v>
      </c>
      <c r="AH271" s="17">
        <f t="shared" si="305"/>
        <v>6.7345607809183462E-3</v>
      </c>
      <c r="AI271" s="17">
        <f t="shared" si="306"/>
        <v>6.0341664597028397E-3</v>
      </c>
      <c r="AJ271" s="17">
        <f t="shared" si="307"/>
        <v>2.7033065739468717E-3</v>
      </c>
      <c r="AK271" s="17">
        <f t="shared" si="308"/>
        <v>8.0738756341879937E-4</v>
      </c>
      <c r="AL271" s="17">
        <f t="shared" si="309"/>
        <v>6.6433927172128343E-6</v>
      </c>
      <c r="AM271" s="17">
        <f t="shared" si="310"/>
        <v>7.0487468870784919E-4</v>
      </c>
      <c r="AN271" s="17">
        <f t="shared" si="311"/>
        <v>7.2244329886919623E-4</v>
      </c>
      <c r="AO271" s="17">
        <f t="shared" si="312"/>
        <v>3.7022489844101201E-4</v>
      </c>
      <c r="AP271" s="17">
        <f t="shared" si="313"/>
        <v>1.2648418280964137E-4</v>
      </c>
      <c r="AQ271" s="17">
        <f t="shared" si="314"/>
        <v>3.2409182705681348E-5</v>
      </c>
      <c r="AR271" s="17">
        <f t="shared" si="315"/>
        <v>1.3804831936640326E-3</v>
      </c>
      <c r="AS271" s="17">
        <f t="shared" si="316"/>
        <v>1.2369129415229735E-3</v>
      </c>
      <c r="AT271" s="17">
        <f t="shared" si="317"/>
        <v>5.5413699780229207E-4</v>
      </c>
      <c r="AU271" s="17">
        <f t="shared" si="318"/>
        <v>1.6550225001028463E-4</v>
      </c>
      <c r="AV271" s="17">
        <f t="shared" si="319"/>
        <v>3.7072504002303752E-5</v>
      </c>
      <c r="AW271" s="17">
        <f t="shared" si="320"/>
        <v>1.6946783693795943E-7</v>
      </c>
      <c r="AX271" s="17">
        <f t="shared" si="321"/>
        <v>1.0526128684703882E-4</v>
      </c>
      <c r="AY271" s="17">
        <f t="shared" si="322"/>
        <v>1.0788486596446665E-4</v>
      </c>
      <c r="AZ271" s="17">
        <f t="shared" si="323"/>
        <v>5.5286918167191134E-5</v>
      </c>
      <c r="BA271" s="17">
        <f t="shared" si="324"/>
        <v>1.8888304632906445E-5</v>
      </c>
      <c r="BB271" s="17">
        <f t="shared" si="325"/>
        <v>4.839771284048415E-6</v>
      </c>
      <c r="BC271" s="17">
        <f t="shared" si="326"/>
        <v>9.9207997910378324E-7</v>
      </c>
      <c r="BD271" s="17">
        <f t="shared" si="327"/>
        <v>2.3581516176829939E-4</v>
      </c>
      <c r="BE271" s="17">
        <f t="shared" si="328"/>
        <v>2.1129038494439628E-4</v>
      </c>
      <c r="BF271" s="17">
        <f t="shared" si="329"/>
        <v>9.4658092455089538E-5</v>
      </c>
      <c r="BG271" s="17">
        <f t="shared" si="330"/>
        <v>2.8271216946586751E-5</v>
      </c>
      <c r="BH271" s="17">
        <f t="shared" si="331"/>
        <v>6.3327525960354324E-6</v>
      </c>
      <c r="BI271" s="17">
        <f t="shared" si="332"/>
        <v>1.1348292652095497E-6</v>
      </c>
      <c r="BJ271" s="18">
        <f t="shared" si="333"/>
        <v>0.3080608381844519</v>
      </c>
      <c r="BK271" s="18">
        <f t="shared" si="334"/>
        <v>0.31530850166294327</v>
      </c>
      <c r="BL271" s="18">
        <f t="shared" si="335"/>
        <v>0.35031622041365817</v>
      </c>
      <c r="BM271" s="18">
        <f t="shared" si="336"/>
        <v>0.30179252677208523</v>
      </c>
      <c r="BN271" s="18">
        <f t="shared" si="337"/>
        <v>0.6980684682921876</v>
      </c>
    </row>
    <row r="272" spans="1:66" s="10" customFormat="1" x14ac:dyDescent="0.25">
      <c r="A272" s="10" t="s">
        <v>32</v>
      </c>
      <c r="B272" s="10" t="s">
        <v>207</v>
      </c>
      <c r="C272" s="10" t="s">
        <v>211</v>
      </c>
      <c r="D272" s="20">
        <v>44318</v>
      </c>
      <c r="E272" s="10">
        <f>VLOOKUP(A272,home!$A$2:$E$405,3,FALSE)</f>
        <v>1.25</v>
      </c>
      <c r="F272" s="10">
        <f>VLOOKUP(B272,home!$B$2:$E$405,3,FALSE)</f>
        <v>1.28</v>
      </c>
      <c r="G272" s="10">
        <f>VLOOKUP(C272,away!$B$2:$E$405,4,FALSE)</f>
        <v>2</v>
      </c>
      <c r="H272" s="10">
        <f>VLOOKUP(A272,away!$A$2:$E$405,3,FALSE)</f>
        <v>1.127777778</v>
      </c>
      <c r="I272" s="10">
        <f>VLOOKUP(C272,away!$B$2:$E$405,3,FALSE)</f>
        <v>0.72</v>
      </c>
      <c r="J272" s="10">
        <f>VLOOKUP(B272,home!$B$2:$E$405,4,FALSE)</f>
        <v>0.71</v>
      </c>
      <c r="K272" s="11">
        <f t="shared" si="338"/>
        <v>3.2</v>
      </c>
      <c r="L272" s="11">
        <f t="shared" si="339"/>
        <v>0.57652000011359994</v>
      </c>
      <c r="M272" s="12">
        <f t="shared" si="284"/>
        <v>2.2902252745058603E-2</v>
      </c>
      <c r="N272" s="12">
        <f t="shared" si="285"/>
        <v>7.3287208784187513E-2</v>
      </c>
      <c r="O272" s="12">
        <f t="shared" si="286"/>
        <v>1.3203606755182878E-2</v>
      </c>
      <c r="P272" s="12">
        <f t="shared" si="287"/>
        <v>4.2251541616585203E-2</v>
      </c>
      <c r="Q272" s="12">
        <f t="shared" si="288"/>
        <v>0.11725953405470005</v>
      </c>
      <c r="R272" s="12">
        <f t="shared" si="289"/>
        <v>3.806071683998981E-3</v>
      </c>
      <c r="S272" s="12">
        <f t="shared" si="290"/>
        <v>1.9487087022074783E-2</v>
      </c>
      <c r="T272" s="12">
        <f t="shared" si="291"/>
        <v>6.7602466586536333E-2</v>
      </c>
      <c r="U272" s="12">
        <f t="shared" si="292"/>
        <v>1.2179429388796738E-2</v>
      </c>
      <c r="V272" s="12">
        <f t="shared" si="293"/>
        <v>3.9945583687752131E-3</v>
      </c>
      <c r="W272" s="12">
        <f t="shared" si="294"/>
        <v>0.1250768363250134</v>
      </c>
      <c r="X272" s="12">
        <f t="shared" si="295"/>
        <v>7.2109297692305438E-2</v>
      </c>
      <c r="Y272" s="12">
        <f t="shared" si="296"/>
        <v>2.0786226156879771E-2</v>
      </c>
      <c r="Z272" s="12">
        <f t="shared" si="297"/>
        <v>7.3142548256382067E-4</v>
      </c>
      <c r="AA272" s="12">
        <f t="shared" si="298"/>
        <v>2.3405615442042261E-3</v>
      </c>
      <c r="AB272" s="12">
        <f t="shared" si="299"/>
        <v>3.7448984707267622E-3</v>
      </c>
      <c r="AC272" s="12">
        <f t="shared" si="300"/>
        <v>4.6058855824401357E-4</v>
      </c>
      <c r="AD272" s="12">
        <f t="shared" si="301"/>
        <v>0.10006146906001075</v>
      </c>
      <c r="AE272" s="12">
        <f t="shared" si="302"/>
        <v>5.7687438153844361E-2</v>
      </c>
      <c r="AF272" s="12">
        <f t="shared" si="303"/>
        <v>1.6628980925503821E-2</v>
      </c>
      <c r="AG272" s="12">
        <f t="shared" si="304"/>
        <v>3.1956466950201715E-3</v>
      </c>
      <c r="AH272" s="12">
        <f t="shared" si="305"/>
        <v>1.0542035482269594E-4</v>
      </c>
      <c r="AI272" s="12">
        <f t="shared" si="306"/>
        <v>3.3734513543262694E-4</v>
      </c>
      <c r="AJ272" s="12">
        <f t="shared" si="307"/>
        <v>5.3975221669220325E-4</v>
      </c>
      <c r="AK272" s="12">
        <f t="shared" si="308"/>
        <v>5.7573569780501686E-4</v>
      </c>
      <c r="AL272" s="12">
        <f t="shared" si="309"/>
        <v>3.3988930003348665E-5</v>
      </c>
      <c r="AM272" s="12">
        <f t="shared" si="310"/>
        <v>6.4039340198406847E-2</v>
      </c>
      <c r="AN272" s="12">
        <f t="shared" si="311"/>
        <v>3.6919960418460379E-2</v>
      </c>
      <c r="AO272" s="12">
        <f t="shared" si="312"/>
        <v>1.0642547792322441E-2</v>
      </c>
      <c r="AP272" s="12">
        <f t="shared" si="313"/>
        <v>2.0452138848129089E-3</v>
      </c>
      <c r="AQ272" s="12">
        <f t="shared" si="314"/>
        <v>2.9477667727616859E-4</v>
      </c>
      <c r="AR272" s="12">
        <f t="shared" si="315"/>
        <v>1.2155388594871281E-5</v>
      </c>
      <c r="AS272" s="12">
        <f t="shared" si="316"/>
        <v>3.8897243503588092E-5</v>
      </c>
      <c r="AT272" s="12">
        <f t="shared" si="317"/>
        <v>6.223558960574097E-5</v>
      </c>
      <c r="AU272" s="12">
        <f t="shared" si="318"/>
        <v>6.6384628912790369E-5</v>
      </c>
      <c r="AV272" s="12">
        <f t="shared" si="319"/>
        <v>5.3107703130232306E-5</v>
      </c>
      <c r="AW272" s="12">
        <f t="shared" si="320"/>
        <v>1.7418042603903744E-6</v>
      </c>
      <c r="AX272" s="12">
        <f t="shared" si="321"/>
        <v>3.4154314772483658E-2</v>
      </c>
      <c r="AY272" s="12">
        <f t="shared" si="322"/>
        <v>1.9690645556512204E-2</v>
      </c>
      <c r="AZ272" s="12">
        <f t="shared" si="323"/>
        <v>5.6760254892386369E-3</v>
      </c>
      <c r="BA272" s="12">
        <f t="shared" si="324"/>
        <v>1.0907807385668849E-3</v>
      </c>
      <c r="BB272" s="12">
        <f t="shared" si="325"/>
        <v>1.5721422788062328E-4</v>
      </c>
      <c r="BC272" s="12">
        <f t="shared" si="326"/>
        <v>1.812742933511929E-5</v>
      </c>
      <c r="BD272" s="12">
        <f t="shared" si="327"/>
        <v>1.1679707723493403E-6</v>
      </c>
      <c r="BE272" s="12">
        <f t="shared" si="328"/>
        <v>3.7375064715178883E-6</v>
      </c>
      <c r="BF272" s="12">
        <f t="shared" si="329"/>
        <v>5.9800103544286228E-6</v>
      </c>
      <c r="BG272" s="12">
        <f t="shared" si="330"/>
        <v>6.3786777113905311E-6</v>
      </c>
      <c r="BH272" s="12">
        <f t="shared" si="331"/>
        <v>5.1029421691124257E-6</v>
      </c>
      <c r="BI272" s="12">
        <f t="shared" si="332"/>
        <v>3.2658829882319516E-6</v>
      </c>
      <c r="BJ272" s="13">
        <f t="shared" si="333"/>
        <v>0.82842405161929744</v>
      </c>
      <c r="BK272" s="13">
        <f t="shared" si="334"/>
        <v>0.10882066279725339</v>
      </c>
      <c r="BL272" s="13">
        <f t="shared" si="335"/>
        <v>3.7091234791876378E-2</v>
      </c>
      <c r="BM272" s="13">
        <f t="shared" si="336"/>
        <v>0.68266825529902619</v>
      </c>
      <c r="BN272" s="13">
        <f t="shared" si="337"/>
        <v>0.27271021563971326</v>
      </c>
    </row>
    <row r="273" spans="1:66" x14ac:dyDescent="0.25">
      <c r="A273" t="s">
        <v>10</v>
      </c>
      <c r="B273" t="s">
        <v>45</v>
      </c>
      <c r="C273" t="s">
        <v>44</v>
      </c>
      <c r="D273" s="15">
        <v>44318</v>
      </c>
      <c r="E273" s="14">
        <f>VLOOKUP(A273,home!$A$2:$E$405,3,FALSE)</f>
        <v>1.498007968</v>
      </c>
      <c r="F273" s="14">
        <f>VLOOKUP(B273,home!$B$2:$E$405,3,FALSE)</f>
        <v>0.67</v>
      </c>
      <c r="G273" s="14">
        <f>VLOOKUP(C273,away!$B$2:$E$405,4,FALSE)</f>
        <v>0.62</v>
      </c>
      <c r="H273" s="14">
        <f>VLOOKUP(A273,away!$A$2:$E$405,3,FALSE)</f>
        <v>1.398406375</v>
      </c>
      <c r="I273" s="14">
        <f>VLOOKUP(C273,away!$B$2:$E$405,3,FALSE)</f>
        <v>0.67</v>
      </c>
      <c r="J273" s="14">
        <f>VLOOKUP(B273,home!$B$2:$E$405,4,FALSE)</f>
        <v>0.92</v>
      </c>
      <c r="K273" s="16">
        <f t="shared" ref="K273:K287" si="340">E273*F273*G273</f>
        <v>0.62227250990720007</v>
      </c>
      <c r="L273" s="16">
        <f t="shared" ref="L273:L287" si="341">H273*I273*J273</f>
        <v>0.86197768955000009</v>
      </c>
      <c r="M273" s="17">
        <f t="shared" ref="M273:M336" si="342">_xlfn.POISSON.DIST(0,K273,FALSE) * _xlfn.POISSON.DIST(0,L273,FALSE)</f>
        <v>0.22667223594027433</v>
      </c>
      <c r="N273" s="17">
        <f t="shared" ref="N273:N336" si="343">_xlfn.POISSON.DIST(1,K273,FALSE) * _xlfn.POISSON.DIST(0,L273,FALSE)</f>
        <v>0.14105190118483152</v>
      </c>
      <c r="O273" s="17">
        <f t="shared" ref="O273:O336" si="344">_xlfn.POISSON.DIST(0,K273,FALSE) * _xlfn.POISSON.DIST(1,L273,FALSE)</f>
        <v>0.19538641022093015</v>
      </c>
      <c r="P273" s="17">
        <f t="shared" ref="P273:P336" si="345">_xlfn.POISSON.DIST(1,K273,FALSE) * _xlfn.POISSON.DIST(1,L273,FALSE)</f>
        <v>0.12158359188993599</v>
      </c>
      <c r="Q273" s="17">
        <f t="shared" ref="Q273:Q336" si="346">_xlfn.POISSON.DIST(2,K273,FALSE) * _xlfn.POISSON.DIST(0,L273,FALSE)</f>
        <v>4.3886360288733738E-2</v>
      </c>
      <c r="R273" s="17">
        <f t="shared" ref="R273:R336" si="347">_xlfn.POISSON.DIST(0,K273,FALSE) * _xlfn.POISSON.DIST(2,L273,FALSE)</f>
        <v>8.4209363225852943E-2</v>
      </c>
      <c r="S273" s="17">
        <f t="shared" ref="S273:S336" si="348">_xlfn.POISSON.DIST(2,K273,FALSE) * _xlfn.POISSON.DIST(2,L273,FALSE)</f>
        <v>1.630390435284006E-2</v>
      </c>
      <c r="T273" s="17">
        <f t="shared" ref="T273:T336" si="349">_xlfn.POISSON.DIST(2,K273,FALSE) * _xlfn.POISSON.DIST(1,L273,FALSE)</f>
        <v>3.7829063444441577E-2</v>
      </c>
      <c r="U273" s="17">
        <f t="shared" ref="U273:U336" si="350">_xlfn.POISSON.DIST(1,K273,FALSE) * _xlfn.POISSON.DIST(2,L273,FALSE)</f>
        <v>5.2401171812238578E-2</v>
      </c>
      <c r="V273" s="17">
        <f t="shared" ref="V273:V336" si="351">_xlfn.POISSON.DIST(3,K273,FALSE) * _xlfn.POISSON.DIST(3,L273,FALSE)</f>
        <v>9.7168556313892256E-4</v>
      </c>
      <c r="W273" s="17">
        <f t="shared" ref="W273:W336" si="352">_xlfn.POISSON.DIST(3,K273,FALSE) * _xlfn.POISSON.DIST(0,L273,FALSE)</f>
        <v>9.1030918558540064E-3</v>
      </c>
      <c r="X273" s="17">
        <f t="shared" ref="X273:X336" si="353">_xlfn.POISSON.DIST(3,K273,FALSE) * _xlfn.POISSON.DIST(1,L273,FALSE)</f>
        <v>7.8466620856704593E-3</v>
      </c>
      <c r="Y273" s="17">
        <f t="shared" ref="Y273:Y336" si="354">_xlfn.POISSON.DIST(3,K273,FALSE) * _xlfn.POISSON.DIST(2,L273,FALSE)</f>
        <v>3.3818238276429034E-3</v>
      </c>
      <c r="Z273" s="17">
        <f t="shared" ref="Z273:Z336" si="355">_xlfn.POISSON.DIST(0,K273,FALSE) * _xlfn.POISSON.DIST(3,L273,FALSE)</f>
        <v>2.4195530783965823E-2</v>
      </c>
      <c r="AA273" s="17">
        <f t="shared" ref="AA273:AA336" si="356">_xlfn.POISSON.DIST(1,K273,FALSE) * _xlfn.POISSON.DIST(3,L273,FALSE)</f>
        <v>1.5056213669475335E-2</v>
      </c>
      <c r="AB273" s="17">
        <f t="shared" ref="AB273:AB336" si="357">_xlfn.POISSON.DIST(2,K273,FALSE) * _xlfn.POISSON.DIST(3,L273,FALSE)</f>
        <v>4.6845339349017552E-3</v>
      </c>
      <c r="AC273" s="17">
        <f t="shared" ref="AC273:AC336" si="358">_xlfn.POISSON.DIST(4,K273,FALSE) * _xlfn.POISSON.DIST(4,L273,FALSE)</f>
        <v>3.2574848785504287E-5</v>
      </c>
      <c r="AD273" s="17">
        <f t="shared" ref="AD273:AD336" si="359">_xlfn.POISSON.DIST(4,K273,FALSE) * _xlfn.POISSON.DIST(0,L273,FALSE)</f>
        <v>1.4161509542645158E-3</v>
      </c>
      <c r="AE273" s="17">
        <f t="shared" ref="AE273:AE336" si="360">_xlfn.POISSON.DIST(4,K273,FALSE) * _xlfn.POISSON.DIST(1,L273,FALSE)</f>
        <v>1.2206905276109553E-3</v>
      </c>
      <c r="AF273" s="17">
        <f t="shared" ref="AF273:AF336" si="361">_xlfn.POISSON.DIST(4,K273,FALSE) * _xlfn.POISSON.DIST(2,L273,FALSE)</f>
        <v>5.2610400032283085E-4</v>
      </c>
      <c r="AG273" s="17">
        <f t="shared" ref="AG273:AG336" si="362">_xlfn.POISSON.DIST(4,K273,FALSE) * _xlfn.POISSON.DIST(3,L273,FALSE)</f>
        <v>1.511633035537621E-4</v>
      </c>
      <c r="AH273" s="17">
        <f t="shared" ref="AH273:AH336" si="363">_xlfn.POISSON.DIST(0,K273,FALSE) * _xlfn.POISSON.DIST(4,L273,FALSE)</f>
        <v>5.2140019306496895E-3</v>
      </c>
      <c r="AI273" s="17">
        <f t="shared" ref="AI273:AI336" si="364">_xlfn.POISSON.DIST(1,K273,FALSE) * _xlfn.POISSON.DIST(4,L273,FALSE)</f>
        <v>3.2445300680463687E-3</v>
      </c>
      <c r="AJ273" s="17">
        <f t="shared" ref="AJ273:AJ336" si="365">_xlfn.POISSON.DIST(2,K273,FALSE) * _xlfn.POISSON.DIST(4,L273,FALSE)</f>
        <v>1.0094909344562962E-3</v>
      </c>
      <c r="AK273" s="17">
        <f t="shared" ref="AK273:AK336" si="366">_xlfn.POISSON.DIST(3,K273,FALSE) * _xlfn.POISSON.DIST(4,L273,FALSE)</f>
        <v>2.0939281917089475E-4</v>
      </c>
      <c r="AL273" s="17">
        <f t="shared" ref="AL273:AL336" si="367">_xlfn.POISSON.DIST(5,K273,FALSE) * _xlfn.POISSON.DIST(5,L273,FALSE)</f>
        <v>6.9890643716184105E-7</v>
      </c>
      <c r="AM273" s="17">
        <f t="shared" ref="AM273:AM336" si="368">_xlfn.POISSON.DIST(5,K273,FALSE) * _xlfn.POISSON.DIST(0,L273,FALSE)</f>
        <v>1.7624636174353142E-4</v>
      </c>
      <c r="AN273" s="17">
        <f t="shared" ref="AN273:AN336" si="369">_xlfn.POISSON.DIST(5,K273,FALSE) * _xlfn.POISSON.DIST(1,L273,FALSE)</f>
        <v>1.5192043168728273E-4</v>
      </c>
      <c r="AO273" s="17">
        <f t="shared" ref="AO273:AO336" si="370">_xlfn.POISSON.DIST(5,K273,FALSE) * _xlfn.POISSON.DIST(2,L273,FALSE)</f>
        <v>6.5476011350621297E-5</v>
      </c>
      <c r="AP273" s="17">
        <f t="shared" ref="AP273:AP336" si="371">_xlfn.POISSON.DIST(5,K273,FALSE) * _xlfn.POISSON.DIST(3,L273,FALSE)</f>
        <v>1.8812953661652708E-5</v>
      </c>
      <c r="AQ273" s="17">
        <f t="shared" ref="AQ273:AQ336" si="372">_xlfn.POISSON.DIST(5,K273,FALSE) * _xlfn.POISSON.DIST(4,L273,FALSE)</f>
        <v>4.0540865827206528E-6</v>
      </c>
      <c r="AR273" s="17">
        <f t="shared" ref="AR273:AR336" si="373">_xlfn.POISSON.DIST(0,K273,FALSE) * _xlfn.POISSON.DIST(5,L273,FALSE)</f>
        <v>8.9887066749813214E-4</v>
      </c>
      <c r="AS273" s="17">
        <f t="shared" ref="AS273:AS336" si="374">_xlfn.POISSON.DIST(1,K273,FALSE) * _xlfn.POISSON.DIST(5,L273,FALSE)</f>
        <v>5.5934250634602284E-4</v>
      </c>
      <c r="AT273" s="17">
        <f t="shared" ref="AT273:AT336" si="375">_xlfn.POISSON.DIST(2,K273,FALSE) * _xlfn.POISSON.DIST(5,L273,FALSE)</f>
        <v>1.740317326608618E-4</v>
      </c>
      <c r="AU273" s="17">
        <f t="shared" ref="AU273:AU336" si="376">_xlfn.POISSON.DIST(3,K273,FALSE) * _xlfn.POISSON.DIST(5,L273,FALSE)</f>
        <v>3.6098387695457774E-5</v>
      </c>
      <c r="AV273" s="17">
        <f t="shared" ref="AV273:AV336" si="377">_xlfn.POISSON.DIST(4,K273,FALSE) * _xlfn.POISSON.DIST(5,L273,FALSE)</f>
        <v>5.6157585787139242E-6</v>
      </c>
      <c r="AW273" s="17">
        <f t="shared" ref="AW273:AW336" si="378">_xlfn.POISSON.DIST(6,K273,FALSE) * _xlfn.POISSON.DIST(6,L273,FALSE)</f>
        <v>1.0413415097971947E-8</v>
      </c>
      <c r="AX273" s="17">
        <f t="shared" ref="AX273:AX336" si="379">_xlfn.POISSON.DIST(6,K273,FALSE) * _xlfn.POISSON.DIST(0,L273,FALSE)</f>
        <v>1.8278877647359932E-5</v>
      </c>
      <c r="AY273" s="17">
        <f t="shared" ref="AY273:AY336" si="380">_xlfn.POISSON.DIST(6,K273,FALSE) * _xlfn.POISSON.DIST(1,L273,FALSE)</f>
        <v>1.5755984722038453E-5</v>
      </c>
      <c r="AZ273" s="17">
        <f t="shared" ref="AZ273:AZ336" si="381">_xlfn.POISSON.DIST(6,K273,FALSE) * _xlfn.POISSON.DIST(2,L273,FALSE)</f>
        <v>6.7906536536439038E-6</v>
      </c>
      <c r="BA273" s="17">
        <f t="shared" ref="BA273:BA336" si="382">_xlfn.POISSON.DIST(6,K273,FALSE) * _xlfn.POISSON.DIST(3,L273,FALSE)</f>
        <v>1.9511306489674129E-6</v>
      </c>
      <c r="BB273" s="17">
        <f t="shared" ref="BB273:BB336" si="383">_xlfn.POISSON.DIST(6,K273,FALSE) * _xlfn.POISSON.DIST(4,L273,FALSE)</f>
        <v>4.2045777220178062E-7</v>
      </c>
      <c r="BC273" s="17">
        <f t="shared" ref="BC273:BC336" si="384">_xlfn.POISSON.DIST(6,K273,FALSE) * _xlfn.POISSON.DIST(5,L273,FALSE)</f>
        <v>7.2485043807166244E-8</v>
      </c>
      <c r="BD273" s="17">
        <f t="shared" ref="BD273:BD336" si="385">_xlfn.POISSON.DIST(0,K273,FALSE) * _xlfn.POISSON.DIST(6,L273,FALSE)</f>
        <v>1.2913441019571768E-4</v>
      </c>
      <c r="BE273" s="17">
        <f t="shared" ref="BE273:BE336" si="386">_xlfn.POISSON.DIST(1,K273,FALSE) * _xlfn.POISSON.DIST(6,L273,FALSE)</f>
        <v>8.0356793547875158E-5</v>
      </c>
      <c r="BF273" s="17">
        <f t="shared" ref="BF273:BF336" si="387">_xlfn.POISSON.DIST(2,K273,FALSE) * _xlfn.POISSON.DIST(6,L273,FALSE)</f>
        <v>2.5001911804565485E-5</v>
      </c>
      <c r="BG273" s="17">
        <f t="shared" ref="BG273:BG336" si="388">_xlfn.POISSON.DIST(3,K273,FALSE) * _xlfn.POISSON.DIST(6,L273,FALSE)</f>
        <v>5.1860008037018062E-6</v>
      </c>
      <c r="BH273" s="17">
        <f t="shared" ref="BH273:BH336" si="389">_xlfn.POISSON.DIST(4,K273,FALSE) * _xlfn.POISSON.DIST(6,L273,FALSE)</f>
        <v>8.0677643412506982E-7</v>
      </c>
      <c r="BI273" s="17">
        <f t="shared" ref="BI273:BI336" si="390">_xlfn.POISSON.DIST(5,K273,FALSE) * _xlfn.POISSON.DIST(6,L273,FALSE)</f>
        <v>1.0040695931939765E-7</v>
      </c>
      <c r="BJ273" s="18">
        <f t="shared" ref="BJ273:BJ336" si="391">SUM(N273,Q273,T273,W273,X273,Y273,AD273,AE273,AF273,AG273,AM273,AN273,AO273,AP273,AQ273,AX273,AY273,AZ273,BA273,BB273,BC273)</f>
        <v>0.24687279090744005</v>
      </c>
      <c r="BK273" s="18">
        <f t="shared" ref="BK273:BK336" si="392">SUM(M273,P273,S273,V273,AC273,AL273,AY273)</f>
        <v>0.365580447486134</v>
      </c>
      <c r="BL273" s="18">
        <f t="shared" ref="BL273:BL336" si="393">SUM(O273,R273,U273,AA273,AB273,AH273,AI273,AJ273,AK273,AR273,AS273,AT273,AU273,AV273,BD273,BE273,BF273,BG273,BH273,BI273)</f>
        <v>0.36332965396824646</v>
      </c>
      <c r="BM273" s="18">
        <f t="shared" ref="BM273:BM336" si="394">SUM(S273:BI273)</f>
        <v>0.18717281482392081</v>
      </c>
      <c r="BN273" s="18">
        <f t="shared" ref="BN273:BN336" si="395">SUM(M273:R273)</f>
        <v>0.81278986275055864</v>
      </c>
    </row>
    <row r="274" spans="1:66" x14ac:dyDescent="0.25">
      <c r="A274" t="s">
        <v>13</v>
      </c>
      <c r="B274" t="s">
        <v>54</v>
      </c>
      <c r="C274" t="s">
        <v>248</v>
      </c>
      <c r="D274" s="15">
        <v>44318</v>
      </c>
      <c r="E274" s="14">
        <f>VLOOKUP(A274,home!$A$2:$E$405,3,FALSE)</f>
        <v>1.578680203</v>
      </c>
      <c r="F274" s="14">
        <f>VLOOKUP(B274,home!$B$2:$E$405,3,FALSE)</f>
        <v>0.63</v>
      </c>
      <c r="G274" s="14">
        <f>VLOOKUP(C274,away!$B$2:$E$405,4,FALSE)</f>
        <v>0.84</v>
      </c>
      <c r="H274" s="14">
        <f>VLOOKUP(A274,away!$A$2:$E$405,3,FALSE)</f>
        <v>1.4568527920000001</v>
      </c>
      <c r="I274" s="14">
        <f>VLOOKUP(C274,away!$B$2:$E$405,3,FALSE)</f>
        <v>1.32</v>
      </c>
      <c r="J274" s="14">
        <f>VLOOKUP(B274,home!$B$2:$E$405,4,FALSE)</f>
        <v>1.44</v>
      </c>
      <c r="K274" s="16">
        <f t="shared" si="340"/>
        <v>0.83543756342760001</v>
      </c>
      <c r="L274" s="16">
        <f t="shared" si="341"/>
        <v>2.7691857870336003</v>
      </c>
      <c r="M274" s="17">
        <f t="shared" si="342"/>
        <v>2.7197686880317172E-2</v>
      </c>
      <c r="N274" s="17">
        <f t="shared" si="343"/>
        <v>2.2721969258158978E-2</v>
      </c>
      <c r="O274" s="17">
        <f t="shared" si="344"/>
        <v>7.5315447949164518E-2</v>
      </c>
      <c r="P274" s="17">
        <f t="shared" si="345"/>
        <v>6.2921354323108233E-2</v>
      </c>
      <c r="Q274" s="17">
        <f t="shared" si="346"/>
        <v>9.4913933166565854E-3</v>
      </c>
      <c r="R274" s="17">
        <f t="shared" si="347"/>
        <v>0.10428123400244768</v>
      </c>
      <c r="S274" s="17">
        <f t="shared" si="348"/>
        <v>3.6391852432856267E-2</v>
      </c>
      <c r="T274" s="17">
        <f t="shared" si="349"/>
        <v>2.6283431471631116E-2</v>
      </c>
      <c r="U274" s="17">
        <f t="shared" si="350"/>
        <v>8.7120460046228268E-2</v>
      </c>
      <c r="V274" s="17">
        <f t="shared" si="351"/>
        <v>9.3546543599597742E-3</v>
      </c>
      <c r="W274" s="17">
        <f t="shared" si="352"/>
        <v>2.6431555020001952E-3</v>
      </c>
      <c r="X274" s="17">
        <f t="shared" si="353"/>
        <v>7.3193886490585999E-3</v>
      </c>
      <c r="Y274" s="17">
        <f t="shared" si="354"/>
        <v>1.0134373508374072E-2</v>
      </c>
      <c r="Z274" s="17">
        <f t="shared" si="355"/>
        <v>9.6258037017967701E-2</v>
      </c>
      <c r="AA274" s="17">
        <f t="shared" si="356"/>
        <v>8.0417579906614647E-2</v>
      </c>
      <c r="AB274" s="17">
        <f t="shared" si="357"/>
        <v>3.359193350696324E-2</v>
      </c>
      <c r="AC274" s="17">
        <f t="shared" si="358"/>
        <v>1.3526139284918621E-3</v>
      </c>
      <c r="AD274" s="17">
        <f t="shared" si="359"/>
        <v>5.5204784808782431E-4</v>
      </c>
      <c r="AE274" s="17">
        <f t="shared" si="360"/>
        <v>1.5287230546872871E-3</v>
      </c>
      <c r="AF274" s="17">
        <f t="shared" si="361"/>
        <v>2.1166590776753127E-3</v>
      </c>
      <c r="AG274" s="17">
        <f t="shared" si="362"/>
        <v>1.9538074112980417E-3</v>
      </c>
      <c r="AH274" s="17">
        <f t="shared" si="363"/>
        <v>6.6639096999477579E-2</v>
      </c>
      <c r="AI274" s="17">
        <f t="shared" si="364"/>
        <v>5.5672804826259033E-2</v>
      </c>
      <c r="AJ274" s="17">
        <f t="shared" si="365"/>
        <v>2.325557620661509E-2</v>
      </c>
      <c r="AK274" s="17">
        <f t="shared" si="366"/>
        <v>6.4761939740531271E-3</v>
      </c>
      <c r="AL274" s="17">
        <f t="shared" si="367"/>
        <v>1.2516990967875334E-4</v>
      </c>
      <c r="AM274" s="17">
        <f t="shared" si="368"/>
        <v>9.2240301820388395E-5</v>
      </c>
      <c r="AN274" s="17">
        <f t="shared" si="369"/>
        <v>2.5543053279270905E-4</v>
      </c>
      <c r="AO274" s="17">
        <f t="shared" si="370"/>
        <v>3.53667300491995E-4</v>
      </c>
      <c r="AP274" s="17">
        <f t="shared" si="371"/>
        <v>3.2645682062032466E-4</v>
      </c>
      <c r="AQ274" s="17">
        <f t="shared" si="372"/>
        <v>2.2600489693549514E-4</v>
      </c>
      <c r="AR274" s="17">
        <f t="shared" si="373"/>
        <v>3.6907208054341341E-2</v>
      </c>
      <c r="AS274" s="17">
        <f t="shared" si="374"/>
        <v>3.083366796983442E-2</v>
      </c>
      <c r="AT274" s="17">
        <f t="shared" si="375"/>
        <v>1.2879802220127053E-2</v>
      </c>
      <c r="AU274" s="17">
        <f t="shared" si="376"/>
        <v>3.5867568614041129E-3</v>
      </c>
      <c r="AV274" s="17">
        <f t="shared" si="377"/>
        <v>7.4912785322466934E-4</v>
      </c>
      <c r="AW274" s="17">
        <f t="shared" si="378"/>
        <v>8.0438419799630653E-6</v>
      </c>
      <c r="AX274" s="17">
        <f t="shared" si="379"/>
        <v>1.284350216710861E-5</v>
      </c>
      <c r="AY274" s="17">
        <f t="shared" si="380"/>
        <v>3.5566043656892403E-5</v>
      </c>
      <c r="AZ274" s="17">
        <f t="shared" si="381"/>
        <v>4.9244491297841499E-5</v>
      </c>
      <c r="BA274" s="17">
        <f t="shared" si="382"/>
        <v>4.5455715130560832E-5</v>
      </c>
      <c r="BB274" s="17">
        <f t="shared" si="383"/>
        <v>3.1468830069749302E-5</v>
      </c>
      <c r="BC274" s="17">
        <f t="shared" si="384"/>
        <v>1.7428607392745068E-5</v>
      </c>
      <c r="BD274" s="17">
        <f t="shared" si="385"/>
        <v>1.7033819330529016E-2</v>
      </c>
      <c r="BE274" s="17">
        <f t="shared" si="386"/>
        <v>1.4230692517363112E-2</v>
      </c>
      <c r="BF274" s="17">
        <f t="shared" si="387"/>
        <v>5.9444275412966095E-3</v>
      </c>
      <c r="BG274" s="17">
        <f t="shared" si="388"/>
        <v>1.6553993536909195E-3</v>
      </c>
      <c r="BH274" s="17">
        <f t="shared" si="389"/>
        <v>3.4574570063679132E-4</v>
      </c>
      <c r="BI274" s="17">
        <f t="shared" si="390"/>
        <v>5.7769789141113887E-5</v>
      </c>
      <c r="BJ274" s="18">
        <f t="shared" si="391"/>
        <v>8.6190756140003849E-2</v>
      </c>
      <c r="BK274" s="18">
        <f t="shared" si="392"/>
        <v>0.13737889787806895</v>
      </c>
      <c r="BL274" s="18">
        <f t="shared" si="393"/>
        <v>0.65699474460941243</v>
      </c>
      <c r="BM274" s="18">
        <f t="shared" si="394"/>
        <v>0.67486582771392289</v>
      </c>
      <c r="BN274" s="18">
        <f t="shared" si="395"/>
        <v>0.30192908572985316</v>
      </c>
    </row>
    <row r="275" spans="1:66" x14ac:dyDescent="0.25">
      <c r="A275" t="s">
        <v>16</v>
      </c>
      <c r="B275" t="s">
        <v>65</v>
      </c>
      <c r="C275" t="s">
        <v>322</v>
      </c>
      <c r="D275" s="15">
        <v>44318</v>
      </c>
      <c r="E275" s="14">
        <f>VLOOKUP(A275,home!$A$2:$E$405,3,FALSE)</f>
        <v>1.6040609139999999</v>
      </c>
      <c r="F275" s="14">
        <f>VLOOKUP(B275,home!$B$2:$E$405,3,FALSE)</f>
        <v>1.1299999999999999</v>
      </c>
      <c r="G275" s="14">
        <f>VLOOKUP(C275,away!$B$2:$E$405,4,FALSE)</f>
        <v>1.02</v>
      </c>
      <c r="H275" s="14">
        <f>VLOOKUP(A275,away!$A$2:$E$405,3,FALSE)</f>
        <v>1.294416244</v>
      </c>
      <c r="I275" s="14">
        <f>VLOOKUP(C275,away!$B$2:$E$405,3,FALSE)</f>
        <v>1.25</v>
      </c>
      <c r="J275" s="14">
        <f>VLOOKUP(B275,home!$B$2:$E$405,4,FALSE)</f>
        <v>0.98</v>
      </c>
      <c r="K275" s="16">
        <f t="shared" si="340"/>
        <v>1.8488406094763998</v>
      </c>
      <c r="L275" s="16">
        <f t="shared" si="341"/>
        <v>1.5856598988999999</v>
      </c>
      <c r="M275" s="17">
        <f t="shared" si="342"/>
        <v>3.2241510575053256E-2</v>
      </c>
      <c r="N275" s="17">
        <f t="shared" si="343"/>
        <v>5.9609414062021235E-2</v>
      </c>
      <c r="O275" s="17">
        <f t="shared" si="344"/>
        <v>5.1124070398822226E-2</v>
      </c>
      <c r="P275" s="17">
        <f t="shared" si="345"/>
        <v>9.4520257475072839E-2</v>
      </c>
      <c r="Q275" s="17">
        <f t="shared" si="346"/>
        <v>5.5104152712479225E-2</v>
      </c>
      <c r="R275" s="17">
        <f t="shared" si="347"/>
        <v>4.0532694149976463E-2</v>
      </c>
      <c r="S275" s="17">
        <f t="shared" si="348"/>
        <v>6.9274662646132162E-2</v>
      </c>
      <c r="T275" s="17">
        <f t="shared" si="349"/>
        <v>8.7376445219039978E-2</v>
      </c>
      <c r="U275" s="17">
        <f t="shared" si="350"/>
        <v>7.4938490955962986E-2</v>
      </c>
      <c r="V275" s="17">
        <f t="shared" si="351"/>
        <v>2.2565316275078295E-2</v>
      </c>
      <c r="W275" s="17">
        <f t="shared" si="352"/>
        <v>3.3959598428540239E-2</v>
      </c>
      <c r="X275" s="17">
        <f t="shared" si="353"/>
        <v>5.3848373410883721E-2</v>
      </c>
      <c r="Y275" s="17">
        <f t="shared" si="354"/>
        <v>4.2692603169315661E-2</v>
      </c>
      <c r="Z275" s="17">
        <f t="shared" si="355"/>
        <v>2.1423689235998768E-2</v>
      </c>
      <c r="AA275" s="17">
        <f t="shared" si="356"/>
        <v>3.9608986664316941E-2</v>
      </c>
      <c r="AB275" s="17">
        <f t="shared" si="357"/>
        <v>3.661535152259917E-2</v>
      </c>
      <c r="AC275" s="17">
        <f t="shared" si="358"/>
        <v>4.134575788876731E-3</v>
      </c>
      <c r="AD275" s="17">
        <f t="shared" si="359"/>
        <v>1.5696471164049031E-2</v>
      </c>
      <c r="AE275" s="17">
        <f t="shared" si="360"/>
        <v>2.4889264879072753E-2</v>
      </c>
      <c r="AF275" s="17">
        <f t="shared" si="361"/>
        <v>1.973295461592291E-2</v>
      </c>
      <c r="AG275" s="17">
        <f t="shared" si="362"/>
        <v>1.042991827376087E-2</v>
      </c>
      <c r="AH275" s="17">
        <f t="shared" si="363"/>
        <v>8.4926712270047052E-3</v>
      </c>
      <c r="AI275" s="17">
        <f t="shared" si="364"/>
        <v>1.5701595447418063E-2</v>
      </c>
      <c r="AJ275" s="17">
        <f t="shared" si="365"/>
        <v>1.4514873648378142E-2</v>
      </c>
      <c r="AK275" s="17">
        <f t="shared" si="366"/>
        <v>8.9452292808467945E-3</v>
      </c>
      <c r="AL275" s="17">
        <f t="shared" si="367"/>
        <v>4.8484225601664195E-4</v>
      </c>
      <c r="AM275" s="17">
        <f t="shared" si="368"/>
        <v>5.8040546627138295E-3</v>
      </c>
      <c r="AN275" s="17">
        <f t="shared" si="369"/>
        <v>9.2032567296888856E-3</v>
      </c>
      <c r="AO275" s="17">
        <f t="shared" si="370"/>
        <v>7.2966175677746103E-3</v>
      </c>
      <c r="AP275" s="17">
        <f t="shared" si="371"/>
        <v>3.8566512916098175E-3</v>
      </c>
      <c r="AQ275" s="17">
        <f t="shared" si="372"/>
        <v>1.5288343242866444E-3</v>
      </c>
      <c r="AR275" s="17">
        <f t="shared" si="373"/>
        <v>2.6932976398406435E-3</v>
      </c>
      <c r="AS275" s="17">
        <f t="shared" si="374"/>
        <v>4.9794780499443237E-3</v>
      </c>
      <c r="AT275" s="17">
        <f t="shared" si="375"/>
        <v>4.6031306163667107E-3</v>
      </c>
      <c r="AU275" s="17">
        <f t="shared" si="376"/>
        <v>2.8368182714209687E-3</v>
      </c>
      <c r="AV275" s="17">
        <f t="shared" si="377"/>
        <v>1.3112062054769327E-3</v>
      </c>
      <c r="AW275" s="17">
        <f t="shared" si="378"/>
        <v>3.9482757593583386E-5</v>
      </c>
      <c r="AX275" s="17">
        <f t="shared" si="379"/>
        <v>1.7884619933410274E-3</v>
      </c>
      <c r="AY275" s="17">
        <f t="shared" si="380"/>
        <v>2.8358924635476261E-3</v>
      </c>
      <c r="AZ275" s="17">
        <f t="shared" si="381"/>
        <v>2.2483804785201002E-3</v>
      </c>
      <c r="BA275" s="17">
        <f t="shared" si="382"/>
        <v>1.1883889207529718E-3</v>
      </c>
      <c r="BB275" s="17">
        <f t="shared" si="383"/>
        <v>4.7109516398375939E-4</v>
      </c>
      <c r="BC275" s="17">
        <f t="shared" si="384"/>
        <v>1.4939934201895332E-4</v>
      </c>
      <c r="BD275" s="17">
        <f t="shared" si="385"/>
        <v>7.1177567721622135E-4</v>
      </c>
      <c r="BE275" s="17">
        <f t="shared" si="386"/>
        <v>1.3159597768749158E-3</v>
      </c>
      <c r="BF275" s="17">
        <f t="shared" si="387"/>
        <v>1.2164999379619236E-3</v>
      </c>
      <c r="BG275" s="17">
        <f t="shared" si="388"/>
        <v>7.4970482890984193E-4</v>
      </c>
      <c r="BH275" s="17">
        <f t="shared" si="389"/>
        <v>3.46521183202268E-4</v>
      </c>
      <c r="BI275" s="17">
        <f t="shared" si="390"/>
        <v>1.2813248710963289E-4</v>
      </c>
      <c r="BJ275" s="18">
        <f t="shared" si="391"/>
        <v>0.43971022887332389</v>
      </c>
      <c r="BK275" s="18">
        <f t="shared" si="392"/>
        <v>0.22605705747977756</v>
      </c>
      <c r="BL275" s="18">
        <f t="shared" si="393"/>
        <v>0.31136648796964989</v>
      </c>
      <c r="BM275" s="18">
        <f t="shared" si="394"/>
        <v>0.66262895447937087</v>
      </c>
      <c r="BN275" s="18">
        <f t="shared" si="395"/>
        <v>0.33313209937342525</v>
      </c>
    </row>
    <row r="276" spans="1:66" x14ac:dyDescent="0.25">
      <c r="A276" t="s">
        <v>16</v>
      </c>
      <c r="B276" t="s">
        <v>68</v>
      </c>
      <c r="C276" t="s">
        <v>257</v>
      </c>
      <c r="D276" s="15">
        <v>44318</v>
      </c>
      <c r="E276" s="14">
        <f>VLOOKUP(A276,home!$A$2:$E$405,3,FALSE)</f>
        <v>1.6040609139999999</v>
      </c>
      <c r="F276" s="14">
        <f>VLOOKUP(B276,home!$B$2:$E$405,3,FALSE)</f>
        <v>1.02</v>
      </c>
      <c r="G276" s="14">
        <f>VLOOKUP(C276,away!$B$2:$E$405,4,FALSE)</f>
        <v>1.47</v>
      </c>
      <c r="H276" s="14">
        <f>VLOOKUP(A276,away!$A$2:$E$405,3,FALSE)</f>
        <v>1.294416244</v>
      </c>
      <c r="I276" s="14">
        <f>VLOOKUP(C276,away!$B$2:$E$405,3,FALSE)</f>
        <v>0.45</v>
      </c>
      <c r="J276" s="14">
        <f>VLOOKUP(B276,home!$B$2:$E$405,4,FALSE)</f>
        <v>1.4</v>
      </c>
      <c r="K276" s="16">
        <f t="shared" si="340"/>
        <v>2.4051289344516</v>
      </c>
      <c r="L276" s="16">
        <f t="shared" si="341"/>
        <v>0.81548223371999995</v>
      </c>
      <c r="M276" s="17">
        <f t="shared" si="342"/>
        <v>3.9930646461367812E-2</v>
      </c>
      <c r="N276" s="17">
        <f t="shared" si="343"/>
        <v>9.603835317559313E-2</v>
      </c>
      <c r="O276" s="17">
        <f t="shared" si="344"/>
        <v>3.2562732770199831E-2</v>
      </c>
      <c r="P276" s="17">
        <f t="shared" si="345"/>
        <v>7.8317570770422923E-2</v>
      </c>
      <c r="Q276" s="17">
        <f t="shared" si="346"/>
        <v>0.11549231101985039</v>
      </c>
      <c r="R276" s="17">
        <f t="shared" si="347"/>
        <v>1.3277165027735001E-2</v>
      </c>
      <c r="S276" s="17">
        <f t="shared" si="348"/>
        <v>3.8401844416132813E-2</v>
      </c>
      <c r="T276" s="17">
        <f t="shared" si="349"/>
        <v>9.4181927767952561E-2</v>
      </c>
      <c r="U276" s="17">
        <f t="shared" si="350"/>
        <v>3.193329377569433E-2</v>
      </c>
      <c r="V276" s="17">
        <f t="shared" si="351"/>
        <v>8.3687855884076214E-3</v>
      </c>
      <c r="W276" s="17">
        <f t="shared" si="352"/>
        <v>9.2591299646841832E-2</v>
      </c>
      <c r="X276" s="17">
        <f t="shared" si="353"/>
        <v>7.550655985904442E-2</v>
      </c>
      <c r="Y276" s="17">
        <f t="shared" si="354"/>
        <v>3.0787129047183212E-2</v>
      </c>
      <c r="Z276" s="17">
        <f t="shared" si="355"/>
        <v>3.609097398095468E-3</v>
      </c>
      <c r="AA276" s="17">
        <f t="shared" si="356"/>
        <v>8.6803445794133953E-3</v>
      </c>
      <c r="AB276" s="17">
        <f t="shared" si="357"/>
        <v>1.0438673954478634E-2</v>
      </c>
      <c r="AC276" s="17">
        <f t="shared" si="358"/>
        <v>1.0258770763590054E-3</v>
      </c>
      <c r="AD276" s="17">
        <f t="shared" si="359"/>
        <v>5.5673503464774385E-2</v>
      </c>
      <c r="AE276" s="17">
        <f t="shared" si="360"/>
        <v>4.5400752964472366E-2</v>
      </c>
      <c r="AF276" s="17">
        <f t="shared" si="361"/>
        <v>1.8511753720018915E-2</v>
      </c>
      <c r="AG276" s="17">
        <f t="shared" si="362"/>
        <v>5.0320020912251818E-3</v>
      </c>
      <c r="AH276" s="17">
        <f t="shared" si="363"/>
        <v>7.3578870197798282E-4</v>
      </c>
      <c r="AI276" s="17">
        <f t="shared" si="364"/>
        <v>1.769666696769832E-3</v>
      </c>
      <c r="AJ276" s="17">
        <f t="shared" si="365"/>
        <v>2.128138288368255E-3</v>
      </c>
      <c r="AK276" s="17">
        <f t="shared" si="366"/>
        <v>1.7061489912895973E-3</v>
      </c>
      <c r="AL276" s="17">
        <f t="shared" si="367"/>
        <v>8.0483746344785651E-5</v>
      </c>
      <c r="AM276" s="17">
        <f t="shared" si="368"/>
        <v>2.6780390813084056E-2</v>
      </c>
      <c r="AN276" s="17">
        <f t="shared" si="369"/>
        <v>2.1838932920148348E-2</v>
      </c>
      <c r="AO276" s="17">
        <f t="shared" si="370"/>
        <v>8.9046308998919077E-3</v>
      </c>
      <c r="AP276" s="17">
        <f t="shared" si="371"/>
        <v>2.4205227655653291E-3</v>
      </c>
      <c r="AQ276" s="17">
        <f t="shared" si="372"/>
        <v>4.9347332790833148E-4</v>
      </c>
      <c r="AR276" s="17">
        <f t="shared" si="373"/>
        <v>1.20004522846989E-4</v>
      </c>
      <c r="AS276" s="17">
        <f t="shared" si="374"/>
        <v>2.8862635016435134E-4</v>
      </c>
      <c r="AT276" s="17">
        <f t="shared" si="375"/>
        <v>3.4709179301272043E-4</v>
      </c>
      <c r="AU276" s="17">
        <f t="shared" si="376"/>
        <v>2.7826683809519318E-4</v>
      </c>
      <c r="AV276" s="17">
        <f t="shared" si="377"/>
        <v>1.6731690595027696E-4</v>
      </c>
      <c r="AW276" s="17">
        <f t="shared" si="378"/>
        <v>4.3848884523130703E-6</v>
      </c>
      <c r="AX276" s="17">
        <f t="shared" si="379"/>
        <v>1.0735048803411702E-2</v>
      </c>
      <c r="AY276" s="17">
        <f t="shared" si="380"/>
        <v>8.7542415772993865E-3</v>
      </c>
      <c r="AZ276" s="17">
        <f t="shared" si="381"/>
        <v>3.5694642379902994E-3</v>
      </c>
      <c r="BA276" s="17">
        <f t="shared" si="382"/>
        <v>9.7027822332666238E-4</v>
      </c>
      <c r="BB276" s="17">
        <f t="shared" si="383"/>
        <v>1.9781116322207485E-4</v>
      </c>
      <c r="BC276" s="17">
        <f t="shared" si="384"/>
        <v>3.2262297847817831E-5</v>
      </c>
      <c r="BD276" s="17">
        <f t="shared" si="385"/>
        <v>1.6310259391294219E-5</v>
      </c>
      <c r="BE276" s="17">
        <f t="shared" si="386"/>
        <v>3.922827679041267E-5</v>
      </c>
      <c r="BF276" s="17">
        <f t="shared" si="387"/>
        <v>4.7174531778648839E-5</v>
      </c>
      <c r="BG276" s="17">
        <f t="shared" si="388"/>
        <v>3.7820277116678272E-5</v>
      </c>
      <c r="BH276" s="17">
        <f t="shared" si="389"/>
        <v>2.2740660700575162E-5</v>
      </c>
      <c r="BI276" s="17">
        <f t="shared" si="390"/>
        <v>1.0938844207899942E-5</v>
      </c>
      <c r="BJ276" s="18">
        <f t="shared" si="391"/>
        <v>0.71391264978665225</v>
      </c>
      <c r="BK276" s="18">
        <f t="shared" si="392"/>
        <v>0.17487944963633437</v>
      </c>
      <c r="BL276" s="18">
        <f t="shared" si="393"/>
        <v>0.10460747204598189</v>
      </c>
      <c r="BM276" s="18">
        <f t="shared" si="394"/>
        <v>0.61264003295304792</v>
      </c>
      <c r="BN276" s="18">
        <f t="shared" si="395"/>
        <v>0.37561877922516906</v>
      </c>
    </row>
    <row r="277" spans="1:66" x14ac:dyDescent="0.25">
      <c r="A277" t="s">
        <v>80</v>
      </c>
      <c r="B277" t="s">
        <v>98</v>
      </c>
      <c r="C277" t="s">
        <v>90</v>
      </c>
      <c r="D277" s="15">
        <v>44318</v>
      </c>
      <c r="E277" s="14">
        <f>VLOOKUP(A277,home!$A$2:$E$405,3,FALSE)</f>
        <v>1.2158469949999999</v>
      </c>
      <c r="F277" s="14">
        <f>VLOOKUP(B277,home!$B$2:$E$405,3,FALSE)</f>
        <v>1.04</v>
      </c>
      <c r="G277" s="14">
        <f>VLOOKUP(C277,away!$B$2:$E$405,4,FALSE)</f>
        <v>0.82</v>
      </c>
      <c r="H277" s="14">
        <f>VLOOKUP(A277,away!$A$2:$E$405,3,FALSE)</f>
        <v>1.021857923</v>
      </c>
      <c r="I277" s="14">
        <f>VLOOKUP(C277,away!$B$2:$E$405,3,FALSE)</f>
        <v>1.1000000000000001</v>
      </c>
      <c r="J277" s="14">
        <f>VLOOKUP(B277,home!$B$2:$E$405,4,FALSE)</f>
        <v>0.39</v>
      </c>
      <c r="K277" s="16">
        <f t="shared" si="340"/>
        <v>1.036874317336</v>
      </c>
      <c r="L277" s="16">
        <f t="shared" si="341"/>
        <v>0.43837704896700003</v>
      </c>
      <c r="M277" s="17">
        <f t="shared" si="342"/>
        <v>0.22872122700948849</v>
      </c>
      <c r="N277" s="17">
        <f t="shared" si="343"/>
        <v>0.23715516611571566</v>
      </c>
      <c r="O277" s="17">
        <f t="shared" si="344"/>
        <v>0.10026613653253087</v>
      </c>
      <c r="P277" s="17">
        <f t="shared" si="345"/>
        <v>0.1039633818690861</v>
      </c>
      <c r="Q277" s="17">
        <f t="shared" si="346"/>
        <v>0.12295005048446916</v>
      </c>
      <c r="R277" s="17">
        <f t="shared" si="347"/>
        <v>2.1977186522226595E-2</v>
      </c>
      <c r="S277" s="17">
        <f t="shared" si="348"/>
        <v>1.181392836923815E-2</v>
      </c>
      <c r="T277" s="17">
        <f t="shared" si="349"/>
        <v>5.3898480301725268E-2</v>
      </c>
      <c r="U277" s="17">
        <f t="shared" si="350"/>
        <v>2.278758027219964E-2</v>
      </c>
      <c r="V277" s="17">
        <f t="shared" si="351"/>
        <v>5.96658387487666E-4</v>
      </c>
      <c r="W277" s="17">
        <f t="shared" si="352"/>
        <v>4.2494583220836907E-2</v>
      </c>
      <c r="X277" s="17">
        <f t="shared" si="353"/>
        <v>1.8628649989433078E-2</v>
      </c>
      <c r="Y277" s="17">
        <f t="shared" si="354"/>
        <v>4.0831863043034036E-3</v>
      </c>
      <c r="Z277" s="17">
        <f t="shared" si="355"/>
        <v>3.2114313907370081E-3</v>
      </c>
      <c r="AA277" s="17">
        <f t="shared" si="356"/>
        <v>3.3298507309418362E-3</v>
      </c>
      <c r="AB277" s="17">
        <f t="shared" si="357"/>
        <v>1.7263183517380485E-3</v>
      </c>
      <c r="AC277" s="17">
        <f t="shared" si="358"/>
        <v>1.6950389944895667E-5</v>
      </c>
      <c r="AD277" s="17">
        <f t="shared" si="359"/>
        <v>1.1015385491895775E-2</v>
      </c>
      <c r="AE277" s="17">
        <f t="shared" si="360"/>
        <v>4.8288921851711757E-3</v>
      </c>
      <c r="AF277" s="17">
        <f t="shared" si="361"/>
        <v>1.0584377529575741E-3</v>
      </c>
      <c r="AG277" s="17">
        <f t="shared" si="362"/>
        <v>1.5466493955226804E-4</v>
      </c>
      <c r="AH277" s="17">
        <f t="shared" si="363"/>
        <v>3.5195445400781948E-4</v>
      </c>
      <c r="AI277" s="17">
        <f t="shared" si="364"/>
        <v>3.649325342327224E-4</v>
      </c>
      <c r="AJ277" s="17">
        <f t="shared" si="365"/>
        <v>1.8919458615312526E-4</v>
      </c>
      <c r="AK277" s="17">
        <f t="shared" si="366"/>
        <v>6.5390335787062932E-5</v>
      </c>
      <c r="AL277" s="17">
        <f t="shared" si="367"/>
        <v>3.0818650034576829E-7</v>
      </c>
      <c r="AM277" s="17">
        <f t="shared" si="368"/>
        <v>2.2843140624204633E-3</v>
      </c>
      <c r="AN277" s="17">
        <f t="shared" si="369"/>
        <v>1.0013908575977021E-3</v>
      </c>
      <c r="AO277" s="17">
        <f t="shared" si="370"/>
        <v>2.1949338450810699E-4</v>
      </c>
      <c r="AP277" s="17">
        <f t="shared" si="371"/>
        <v>3.2073620722814338E-5</v>
      </c>
      <c r="AQ277" s="17">
        <f t="shared" si="372"/>
        <v>3.5150848005385409E-6</v>
      </c>
      <c r="AR277" s="17">
        <f t="shared" si="373"/>
        <v>3.0857750983747925E-5</v>
      </c>
      <c r="AS277" s="17">
        <f t="shared" si="374"/>
        <v>3.1995609485797912E-5</v>
      </c>
      <c r="AT277" s="17">
        <f t="shared" si="375"/>
        <v>1.6587712871667979E-5</v>
      </c>
      <c r="AU277" s="17">
        <f t="shared" si="376"/>
        <v>5.7331244866587717E-6</v>
      </c>
      <c r="AV277" s="17">
        <f t="shared" si="377"/>
        <v>1.4861323845766547E-6</v>
      </c>
      <c r="AW277" s="17">
        <f t="shared" si="378"/>
        <v>3.8912132906734195E-9</v>
      </c>
      <c r="AX277" s="17">
        <f t="shared" si="379"/>
        <v>3.9475776400887356E-4</v>
      </c>
      <c r="AY277" s="17">
        <f t="shared" si="380"/>
        <v>1.7305274364302138E-4</v>
      </c>
      <c r="AZ277" s="17">
        <f t="shared" si="381"/>
        <v>3.7931175536935241E-5</v>
      </c>
      <c r="BA277" s="17">
        <f t="shared" si="382"/>
        <v>5.5427189319103136E-6</v>
      </c>
      <c r="BB277" s="17">
        <f t="shared" si="383"/>
        <v>6.0745019215609119E-7</v>
      </c>
      <c r="BC277" s="17">
        <f t="shared" si="384"/>
        <v>5.3258444526364871E-8</v>
      </c>
      <c r="BD277" s="17">
        <f t="shared" si="385"/>
        <v>2.2545549690023276E-6</v>
      </c>
      <c r="BE277" s="17">
        <f t="shared" si="386"/>
        <v>2.3376901443807747E-6</v>
      </c>
      <c r="BF277" s="17">
        <f t="shared" si="387"/>
        <v>1.2119454362989555E-6</v>
      </c>
      <c r="BG277" s="17">
        <f t="shared" si="388"/>
        <v>4.1887836563698678E-7</v>
      </c>
      <c r="BH277" s="17">
        <f t="shared" si="389"/>
        <v>1.085810548541675E-7</v>
      </c>
      <c r="BI277" s="17">
        <f t="shared" si="390"/>
        <v>2.251698142550755E-8</v>
      </c>
      <c r="BJ277" s="18">
        <f t="shared" si="391"/>
        <v>0.50042022890686733</v>
      </c>
      <c r="BK277" s="18">
        <f t="shared" si="392"/>
        <v>0.34528550695538868</v>
      </c>
      <c r="BL277" s="18">
        <f t="shared" si="393"/>
        <v>0.15115155881698172</v>
      </c>
      <c r="BM277" s="18">
        <f t="shared" si="394"/>
        <v>0.18486252868402814</v>
      </c>
      <c r="BN277" s="18">
        <f t="shared" si="395"/>
        <v>0.81503314853351683</v>
      </c>
    </row>
    <row r="278" spans="1:66" x14ac:dyDescent="0.25">
      <c r="A278" t="s">
        <v>99</v>
      </c>
      <c r="B278" t="s">
        <v>103</v>
      </c>
      <c r="C278" t="s">
        <v>395</v>
      </c>
      <c r="D278" s="15">
        <v>44318</v>
      </c>
      <c r="E278" s="14">
        <f>VLOOKUP(A278,home!$A$2:$E$405,3,FALSE)</f>
        <v>1.3382789319999999</v>
      </c>
      <c r="F278" s="14">
        <f>VLOOKUP(B278,home!$B$2:$E$405,3,FALSE)</f>
        <v>0.89</v>
      </c>
      <c r="G278" s="14">
        <f>VLOOKUP(C278,away!$B$2:$E$405,4,FALSE)</f>
        <v>0.32</v>
      </c>
      <c r="H278" s="14">
        <f>VLOOKUP(A278,away!$A$2:$E$405,3,FALSE)</f>
        <v>1.2937685459999999</v>
      </c>
      <c r="I278" s="14">
        <f>VLOOKUP(C278,away!$B$2:$E$405,3,FALSE)</f>
        <v>1.1200000000000001</v>
      </c>
      <c r="J278" s="14">
        <f>VLOOKUP(B278,home!$B$2:$E$405,4,FALSE)</f>
        <v>1.1100000000000001</v>
      </c>
      <c r="K278" s="16">
        <f t="shared" si="340"/>
        <v>0.3811418398336</v>
      </c>
      <c r="L278" s="16">
        <f t="shared" si="341"/>
        <v>1.6084130563872003</v>
      </c>
      <c r="M278" s="17">
        <f t="shared" si="342"/>
        <v>0.1367562826388676</v>
      </c>
      <c r="N278" s="17">
        <f t="shared" si="343"/>
        <v>5.2123541173781811E-2</v>
      </c>
      <c r="O278" s="17">
        <f t="shared" si="344"/>
        <v>0.2199605905393329</v>
      </c>
      <c r="P278" s="17">
        <f t="shared" si="345"/>
        <v>8.3836184169046493E-2</v>
      </c>
      <c r="Q278" s="17">
        <f t="shared" si="346"/>
        <v>9.9332311908088017E-3</v>
      </c>
      <c r="R278" s="17">
        <f t="shared" si="347"/>
        <v>0.17689374285705098</v>
      </c>
      <c r="S278" s="17">
        <f t="shared" si="348"/>
        <v>1.2848597593476676E-2</v>
      </c>
      <c r="T278" s="17">
        <f t="shared" si="349"/>
        <v>1.5976738739409455E-2</v>
      </c>
      <c r="U278" s="17">
        <f t="shared" si="350"/>
        <v>6.7421606607588142E-2</v>
      </c>
      <c r="V278" s="17">
        <f t="shared" si="351"/>
        <v>8.7518010009836366E-4</v>
      </c>
      <c r="W278" s="17">
        <f t="shared" si="352"/>
        <v>1.2619900038524563E-3</v>
      </c>
      <c r="X278" s="17">
        <f t="shared" si="353"/>
        <v>2.0298011992264243E-3</v>
      </c>
      <c r="Y278" s="17">
        <f t="shared" si="354"/>
        <v>1.6323793753530889E-3</v>
      </c>
      <c r="Z278" s="17">
        <f t="shared" si="355"/>
        <v>9.4839401868160284E-2</v>
      </c>
      <c r="AA278" s="17">
        <f t="shared" si="356"/>
        <v>3.6147264116748776E-2</v>
      </c>
      <c r="AB278" s="17">
        <f t="shared" si="357"/>
        <v>6.888617375204349E-3</v>
      </c>
      <c r="AC278" s="17">
        <f t="shared" si="358"/>
        <v>3.353217062369073E-5</v>
      </c>
      <c r="AD278" s="17">
        <f t="shared" si="359"/>
        <v>1.2024929797998424E-4</v>
      </c>
      <c r="AE278" s="17">
        <f t="shared" si="360"/>
        <v>1.9341054089240168E-4</v>
      </c>
      <c r="AF278" s="17">
        <f t="shared" si="361"/>
        <v>1.555420196071247E-4</v>
      </c>
      <c r="AG278" s="17">
        <f t="shared" si="362"/>
        <v>8.3391938384311094E-5</v>
      </c>
      <c r="AH278" s="17">
        <f t="shared" si="363"/>
        <v>3.8135233056175416E-2</v>
      </c>
      <c r="AI278" s="17">
        <f t="shared" si="364"/>
        <v>1.4534932889513819E-2</v>
      </c>
      <c r="AJ278" s="17">
        <f t="shared" si="365"/>
        <v>2.7699355316836006E-3</v>
      </c>
      <c r="AK278" s="17">
        <f t="shared" si="366"/>
        <v>3.5191277492211629E-4</v>
      </c>
      <c r="AL278" s="17">
        <f t="shared" si="367"/>
        <v>8.2225377225825491E-7</v>
      </c>
      <c r="AM278" s="17">
        <f t="shared" si="368"/>
        <v>9.1664077341580008E-6</v>
      </c>
      <c r="AN278" s="17">
        <f t="shared" si="369"/>
        <v>1.4743369879788344E-5</v>
      </c>
      <c r="AO278" s="17">
        <f t="shared" si="370"/>
        <v>1.185671430489868E-5</v>
      </c>
      <c r="AP278" s="17">
        <f t="shared" si="371"/>
        <v>6.3568313646173097E-6</v>
      </c>
      <c r="AQ278" s="17">
        <f t="shared" si="372"/>
        <v>2.5561026410255365E-6</v>
      </c>
      <c r="AR278" s="17">
        <f t="shared" si="373"/>
        <v>1.2267441351184251E-2</v>
      </c>
      <c r="AS278" s="17">
        <f t="shared" si="374"/>
        <v>4.6756351666411488E-3</v>
      </c>
      <c r="AT278" s="17">
        <f t="shared" si="375"/>
        <v>8.9104009490214426E-4</v>
      </c>
      <c r="AU278" s="17">
        <f t="shared" si="376"/>
        <v>1.1320422037883631E-4</v>
      </c>
      <c r="AV278" s="17">
        <f t="shared" si="377"/>
        <v>1.0786716208029491E-5</v>
      </c>
      <c r="AW278" s="17">
        <f t="shared" si="378"/>
        <v>1.4001919926976958E-8</v>
      </c>
      <c r="AX278" s="17">
        <f t="shared" si="379"/>
        <v>5.8228358474365361E-7</v>
      </c>
      <c r="AY278" s="17">
        <f t="shared" si="380"/>
        <v>9.3655252022163548E-7</v>
      </c>
      <c r="AZ278" s="17">
        <f t="shared" si="381"/>
        <v>7.5318165075840797E-7</v>
      </c>
      <c r="BA278" s="17">
        <f t="shared" si="382"/>
        <v>4.0380906697036265E-7</v>
      </c>
      <c r="BB278" s="17">
        <f t="shared" si="383"/>
        <v>1.623729439006662E-7</v>
      </c>
      <c r="BC278" s="17">
        <f t="shared" si="384"/>
        <v>5.2232552594771545E-8</v>
      </c>
      <c r="BD278" s="17">
        <f t="shared" si="385"/>
        <v>3.2885188062848334E-3</v>
      </c>
      <c r="BE278" s="17">
        <f t="shared" si="386"/>
        <v>1.2533921081547953E-3</v>
      </c>
      <c r="BF278" s="17">
        <f t="shared" si="387"/>
        <v>2.3886008706751664E-4</v>
      </c>
      <c r="BG278" s="17">
        <f t="shared" si="388"/>
        <v>3.0346524349242405E-5</v>
      </c>
      <c r="BH278" s="17">
        <f t="shared" si="389"/>
        <v>2.8915825307563466E-6</v>
      </c>
      <c r="BI278" s="17">
        <f t="shared" si="390"/>
        <v>2.2042061716063429E-7</v>
      </c>
      <c r="BJ278" s="18">
        <f t="shared" si="391"/>
        <v>8.3557845337539516E-2</v>
      </c>
      <c r="BK278" s="18">
        <f t="shared" si="392"/>
        <v>0.23435153547840534</v>
      </c>
      <c r="BL278" s="18">
        <f t="shared" si="393"/>
        <v>0.58587617282653859</v>
      </c>
      <c r="BM278" s="18">
        <f t="shared" si="394"/>
        <v>0.3191204603911551</v>
      </c>
      <c r="BN278" s="18">
        <f t="shared" si="395"/>
        <v>0.6795035725688886</v>
      </c>
    </row>
    <row r="279" spans="1:66" x14ac:dyDescent="0.25">
      <c r="A279" t="s">
        <v>154</v>
      </c>
      <c r="B279" t="s">
        <v>159</v>
      </c>
      <c r="C279" t="s">
        <v>163</v>
      </c>
      <c r="D279" s="15">
        <v>44318</v>
      </c>
      <c r="E279" s="14">
        <f>VLOOKUP(A279,home!$A$2:$E$405,3,FALSE)</f>
        <v>1.32046332</v>
      </c>
      <c r="F279" s="14">
        <f>VLOOKUP(B279,home!$B$2:$E$405,3,FALSE)</f>
        <v>0.64</v>
      </c>
      <c r="G279" s="14">
        <f>VLOOKUP(C279,away!$B$2:$E$405,4,FALSE)</f>
        <v>0.99</v>
      </c>
      <c r="H279" s="14">
        <f>VLOOKUP(A279,away!$A$2:$E$405,3,FALSE)</f>
        <v>1.0193050189999999</v>
      </c>
      <c r="I279" s="14">
        <f>VLOOKUP(C279,away!$B$2:$E$405,3,FALSE)</f>
        <v>0.93</v>
      </c>
      <c r="J279" s="14">
        <f>VLOOKUP(B279,home!$B$2:$E$405,4,FALSE)</f>
        <v>0.91</v>
      </c>
      <c r="K279" s="16">
        <f t="shared" si="340"/>
        <v>0.83664555955199993</v>
      </c>
      <c r="L279" s="16">
        <f t="shared" si="341"/>
        <v>0.86263783757970003</v>
      </c>
      <c r="M279" s="17">
        <f t="shared" si="342"/>
        <v>0.18281448250705987</v>
      </c>
      <c r="N279" s="17">
        <f t="shared" si="343"/>
        <v>0.15295092501132837</v>
      </c>
      <c r="O279" s="17">
        <f t="shared" si="344"/>
        <v>0.15770268986814198</v>
      </c>
      <c r="P279" s="17">
        <f t="shared" si="345"/>
        <v>0.13194125520758715</v>
      </c>
      <c r="Q279" s="17">
        <f t="shared" si="346"/>
        <v>6.3982856120049406E-2</v>
      </c>
      <c r="R279" s="17">
        <f t="shared" si="347"/>
        <v>6.8020153684178047E-2</v>
      </c>
      <c r="S279" s="17">
        <f t="shared" si="348"/>
        <v>2.380623048434001E-2</v>
      </c>
      <c r="T279" s="17">
        <f t="shared" si="349"/>
        <v>5.5194032645572481E-2</v>
      </c>
      <c r="U279" s="17">
        <f t="shared" si="350"/>
        <v>5.690875953991216E-2</v>
      </c>
      <c r="V279" s="17">
        <f t="shared" si="351"/>
        <v>1.9090536718425887E-3</v>
      </c>
      <c r="W279" s="17">
        <f t="shared" si="352"/>
        <v>1.7843657486764614E-2</v>
      </c>
      <c r="X279" s="17">
        <f t="shared" si="353"/>
        <v>1.5392614108895449E-2</v>
      </c>
      <c r="Y279" s="17">
        <f t="shared" si="354"/>
        <v>6.6391256747981757E-3</v>
      </c>
      <c r="Z279" s="17">
        <f t="shared" si="355"/>
        <v>1.9558919428652739E-2</v>
      </c>
      <c r="AA279" s="17">
        <f t="shared" si="356"/>
        <v>1.6363883089617653E-2</v>
      </c>
      <c r="AB279" s="17">
        <f t="shared" si="357"/>
        <v>6.8453850619783346E-3</v>
      </c>
      <c r="AC279" s="17">
        <f t="shared" si="358"/>
        <v>8.6112891012285239E-5</v>
      </c>
      <c r="AD279" s="17">
        <f t="shared" si="359"/>
        <v>3.732204200617103E-3</v>
      </c>
      <c r="AE279" s="17">
        <f t="shared" si="360"/>
        <v>3.2195405610262102E-3</v>
      </c>
      <c r="AF279" s="17">
        <f t="shared" si="361"/>
        <v>1.3886487537818921E-3</v>
      </c>
      <c r="AG279" s="17">
        <f t="shared" si="362"/>
        <v>3.9930031937338565E-4</v>
      </c>
      <c r="AH279" s="17">
        <f t="shared" si="363"/>
        <v>4.2180659903321444E-3</v>
      </c>
      <c r="AI279" s="17">
        <f t="shared" si="364"/>
        <v>3.5290261807086978E-3</v>
      </c>
      <c r="AJ279" s="17">
        <f t="shared" si="365"/>
        <v>1.4762720418163425E-3</v>
      </c>
      <c r="AK279" s="17">
        <f t="shared" si="366"/>
        <v>4.1170548282546917E-4</v>
      </c>
      <c r="AL279" s="17">
        <f t="shared" si="367"/>
        <v>2.4859831177272964E-6</v>
      </c>
      <c r="AM279" s="17">
        <f t="shared" si="368"/>
        <v>6.2450641435752435E-4</v>
      </c>
      <c r="AN279" s="17">
        <f t="shared" si="369"/>
        <v>5.3872286283602685E-4</v>
      </c>
      <c r="AO279" s="17">
        <f t="shared" si="370"/>
        <v>2.3236136272580777E-4</v>
      </c>
      <c r="AP279" s="17">
        <f t="shared" si="371"/>
        <v>6.6814567826287727E-5</v>
      </c>
      <c r="AQ279" s="17">
        <f t="shared" si="372"/>
        <v>1.4409193577122758E-5</v>
      </c>
      <c r="AR279" s="17">
        <f t="shared" si="373"/>
        <v>7.2773266493371966E-4</v>
      </c>
      <c r="AS279" s="17">
        <f t="shared" si="374"/>
        <v>6.0885430265773994E-4</v>
      </c>
      <c r="AT279" s="17">
        <f t="shared" si="375"/>
        <v>2.5469762436636375E-4</v>
      </c>
      <c r="AU279" s="17">
        <f t="shared" si="376"/>
        <v>7.1030545484853836E-5</v>
      </c>
      <c r="AV279" s="17">
        <f t="shared" si="377"/>
        <v>1.4856847618114829E-5</v>
      </c>
      <c r="AW279" s="17">
        <f t="shared" si="378"/>
        <v>4.9838583245653527E-8</v>
      </c>
      <c r="AX279" s="17">
        <f t="shared" si="379"/>
        <v>8.7081753080660645E-5</v>
      </c>
      <c r="AY279" s="17">
        <f t="shared" si="380"/>
        <v>7.5120015170150481E-5</v>
      </c>
      <c r="AZ279" s="17">
        <f t="shared" si="381"/>
        <v>3.2400683722666437E-5</v>
      </c>
      <c r="BA279" s="17">
        <f t="shared" si="382"/>
        <v>9.3166852475415883E-6</v>
      </c>
      <c r="BB279" s="17">
        <f t="shared" si="383"/>
        <v>2.0092313038374915E-6</v>
      </c>
      <c r="BC279" s="17">
        <f t="shared" si="384"/>
        <v>3.466477894279631E-7</v>
      </c>
      <c r="BD279" s="17">
        <f t="shared" si="385"/>
        <v>1.0462828873575601E-4</v>
      </c>
      <c r="BE279" s="17">
        <f t="shared" si="386"/>
        <v>8.7536793174294796E-5</v>
      </c>
      <c r="BF279" s="17">
        <f t="shared" si="387"/>
        <v>3.6618634653347773E-5</v>
      </c>
      <c r="BG279" s="17">
        <f t="shared" si="388"/>
        <v>1.0212272693193469E-5</v>
      </c>
      <c r="BH279" s="17">
        <f t="shared" si="389"/>
        <v>2.1360131504236147E-6</v>
      </c>
      <c r="BI279" s="17">
        <f t="shared" si="390"/>
        <v>3.5741718348931916E-7</v>
      </c>
      <c r="BJ279" s="18">
        <f t="shared" si="391"/>
        <v>0.32242599429984425</v>
      </c>
      <c r="BK279" s="18">
        <f t="shared" si="392"/>
        <v>0.34063474076012978</v>
      </c>
      <c r="BL279" s="18">
        <f t="shared" si="393"/>
        <v>0.31739460234416217</v>
      </c>
      <c r="BM279" s="18">
        <f t="shared" si="394"/>
        <v>0.24252682425785693</v>
      </c>
      <c r="BN279" s="18">
        <f t="shared" si="395"/>
        <v>0.75741236239834475</v>
      </c>
    </row>
    <row r="280" spans="1:66" x14ac:dyDescent="0.25">
      <c r="A280" t="s">
        <v>154</v>
      </c>
      <c r="B280" t="s">
        <v>161</v>
      </c>
      <c r="C280" t="s">
        <v>160</v>
      </c>
      <c r="D280" s="15">
        <v>44318</v>
      </c>
      <c r="E280" s="14">
        <f>VLOOKUP(A280,home!$A$2:$E$405,3,FALSE)</f>
        <v>1.32046332</v>
      </c>
      <c r="F280" s="14">
        <f>VLOOKUP(B280,home!$B$2:$E$405,3,FALSE)</f>
        <v>0.41</v>
      </c>
      <c r="G280" s="14">
        <f>VLOOKUP(C280,away!$B$2:$E$405,4,FALSE)</f>
        <v>1.1100000000000001</v>
      </c>
      <c r="H280" s="14">
        <f>VLOOKUP(A280,away!$A$2:$E$405,3,FALSE)</f>
        <v>1.0193050189999999</v>
      </c>
      <c r="I280" s="14">
        <f>VLOOKUP(C280,away!$B$2:$E$405,3,FALSE)</f>
        <v>0.82</v>
      </c>
      <c r="J280" s="14">
        <f>VLOOKUP(B280,home!$B$2:$E$405,4,FALSE)</f>
        <v>0.45</v>
      </c>
      <c r="K280" s="16">
        <f t="shared" si="340"/>
        <v>0.600942856932</v>
      </c>
      <c r="L280" s="16">
        <f t="shared" si="341"/>
        <v>0.37612355201099995</v>
      </c>
      <c r="M280" s="17">
        <f t="shared" si="342"/>
        <v>0.37641372467044149</v>
      </c>
      <c r="N280" s="17">
        <f t="shared" si="343"/>
        <v>0.22620313909187037</v>
      </c>
      <c r="O280" s="17">
        <f t="shared" si="344"/>
        <v>0.14157806714873702</v>
      </c>
      <c r="P280" s="17">
        <f t="shared" si="345"/>
        <v>8.5080328151272547E-2</v>
      </c>
      <c r="Q280" s="17">
        <f t="shared" si="346"/>
        <v>6.7967580326427565E-2</v>
      </c>
      <c r="R280" s="17">
        <f t="shared" si="347"/>
        <v>2.6625422751417414E-2</v>
      </c>
      <c r="S280" s="17">
        <f t="shared" si="348"/>
        <v>4.8076503086237283E-3</v>
      </c>
      <c r="T280" s="17">
        <f t="shared" si="349"/>
        <v>2.5564207733968895E-2</v>
      </c>
      <c r="U280" s="17">
        <f t="shared" si="350"/>
        <v>1.6000357615259052E-2</v>
      </c>
      <c r="V280" s="17">
        <f t="shared" si="351"/>
        <v>1.2074080521443795E-4</v>
      </c>
      <c r="W280" s="17">
        <f t="shared" si="352"/>
        <v>1.3614877300039529E-2</v>
      </c>
      <c r="X280" s="17">
        <f t="shared" si="353"/>
        <v>5.1208760102847998E-3</v>
      </c>
      <c r="Y280" s="17">
        <f t="shared" si="354"/>
        <v>9.6304103719811838E-4</v>
      </c>
      <c r="Z280" s="17">
        <f t="shared" si="355"/>
        <v>3.3381495263525365E-3</v>
      </c>
      <c r="AA280" s="17">
        <f t="shared" si="356"/>
        <v>2.0060371132324959E-3</v>
      </c>
      <c r="AB280" s="17">
        <f t="shared" si="357"/>
        <v>6.0275683696877898E-4</v>
      </c>
      <c r="AC280" s="17">
        <f t="shared" si="358"/>
        <v>1.7056809196262716E-6</v>
      </c>
      <c r="AD280" s="17">
        <f t="shared" si="359"/>
        <v>2.0454408153660971E-3</v>
      </c>
      <c r="AE280" s="17">
        <f t="shared" si="360"/>
        <v>7.6933846490377232E-4</v>
      </c>
      <c r="AF280" s="17">
        <f t="shared" si="361"/>
        <v>1.4468315805914842E-4</v>
      </c>
      <c r="AG280" s="17">
        <f t="shared" si="362"/>
        <v>1.8139581108458615E-5</v>
      </c>
      <c r="AH280" s="17">
        <f t="shared" si="363"/>
        <v>3.1388916424888828E-4</v>
      </c>
      <c r="AI280" s="17">
        <f t="shared" si="364"/>
        <v>1.8862945112372472E-4</v>
      </c>
      <c r="AJ280" s="17">
        <f t="shared" si="365"/>
        <v>5.6677760629903097E-5</v>
      </c>
      <c r="AK280" s="17">
        <f t="shared" si="366"/>
        <v>1.1353365132480667E-5</v>
      </c>
      <c r="AL280" s="17">
        <f t="shared" si="367"/>
        <v>1.5421317858717632E-8</v>
      </c>
      <c r="AM280" s="17">
        <f t="shared" si="368"/>
        <v>2.4583860945428447E-4</v>
      </c>
      <c r="AN280" s="17">
        <f t="shared" si="369"/>
        <v>9.2465691009390458E-5</v>
      </c>
      <c r="AO280" s="17">
        <f t="shared" si="370"/>
        <v>1.7389262070801759E-5</v>
      </c>
      <c r="AP280" s="17">
        <f t="shared" si="371"/>
        <v>2.1801703389733718E-6</v>
      </c>
      <c r="AQ280" s="17">
        <f t="shared" si="372"/>
        <v>2.0500335297092259E-7</v>
      </c>
      <c r="AR280" s="17">
        <f t="shared" si="373"/>
        <v>2.3612221479011204E-5</v>
      </c>
      <c r="AS280" s="17">
        <f t="shared" si="374"/>
        <v>1.4189595834108126E-5</v>
      </c>
      <c r="AT280" s="17">
        <f t="shared" si="375"/>
        <v>4.2635681296296708E-6</v>
      </c>
      <c r="AU280" s="17">
        <f t="shared" si="376"/>
        <v>8.5405360418129284E-7</v>
      </c>
      <c r="AV280" s="17">
        <f t="shared" si="377"/>
        <v>1.2830935321744439E-7</v>
      </c>
      <c r="AW280" s="17">
        <f t="shared" si="378"/>
        <v>9.6823927292997228E-11</v>
      </c>
      <c r="AX280" s="17">
        <f t="shared" si="379"/>
        <v>2.462249271827464E-5</v>
      </c>
      <c r="AY280" s="17">
        <f t="shared" si="380"/>
        <v>9.2610994205624385E-6</v>
      </c>
      <c r="AZ280" s="17">
        <f t="shared" si="381"/>
        <v>1.7416588047944788E-6</v>
      </c>
      <c r="BA280" s="17">
        <f t="shared" si="382"/>
        <v>2.1835963201684409E-7</v>
      </c>
      <c r="BB280" s="17">
        <f t="shared" si="383"/>
        <v>2.0532550102497566E-8</v>
      </c>
      <c r="BC280" s="17">
        <f t="shared" si="384"/>
        <v>1.5445551352790407E-9</v>
      </c>
      <c r="BD280" s="17">
        <f t="shared" si="385"/>
        <v>1.4801854355926866E-6</v>
      </c>
      <c r="BE280" s="17">
        <f t="shared" si="386"/>
        <v>8.8950686445420599E-7</v>
      </c>
      <c r="BF280" s="17">
        <f t="shared" si="387"/>
        <v>2.6727139819286789E-7</v>
      </c>
      <c r="BG280" s="17">
        <f t="shared" si="388"/>
        <v>5.353827920207741E-8</v>
      </c>
      <c r="BH280" s="17">
        <f t="shared" si="389"/>
        <v>8.043361614729869E-9</v>
      </c>
      <c r="BI280" s="17">
        <f t="shared" si="390"/>
        <v>9.6672014161859058E-10</v>
      </c>
      <c r="BJ280" s="18">
        <f t="shared" si="391"/>
        <v>0.34280526794313415</v>
      </c>
      <c r="BK280" s="18">
        <f t="shared" si="392"/>
        <v>0.46643342613721023</v>
      </c>
      <c r="BL280" s="18">
        <f t="shared" si="393"/>
        <v>0.18742893846720904</v>
      </c>
      <c r="BM280" s="18">
        <f t="shared" si="394"/>
        <v>7.6128258931142917E-2</v>
      </c>
      <c r="BN280" s="18">
        <f t="shared" si="395"/>
        <v>0.92386826214016637</v>
      </c>
    </row>
    <row r="281" spans="1:66" x14ac:dyDescent="0.25">
      <c r="A281" t="s">
        <v>154</v>
      </c>
      <c r="B281" t="s">
        <v>165</v>
      </c>
      <c r="C281" t="s">
        <v>158</v>
      </c>
      <c r="D281" s="15">
        <v>44318</v>
      </c>
      <c r="E281" s="14">
        <f>VLOOKUP(A281,home!$A$2:$E$405,3,FALSE)</f>
        <v>1.32046332</v>
      </c>
      <c r="F281" s="14">
        <f>VLOOKUP(B281,home!$B$2:$E$405,3,FALSE)</f>
        <v>0.81</v>
      </c>
      <c r="G281" s="14">
        <f>VLOOKUP(C281,away!$B$2:$E$405,4,FALSE)</f>
        <v>0.47</v>
      </c>
      <c r="H281" s="14">
        <f>VLOOKUP(A281,away!$A$2:$E$405,3,FALSE)</f>
        <v>1.0193050189999999</v>
      </c>
      <c r="I281" s="14">
        <f>VLOOKUP(C281,away!$B$2:$E$405,3,FALSE)</f>
        <v>0.87</v>
      </c>
      <c r="J281" s="14">
        <f>VLOOKUP(B281,home!$B$2:$E$405,4,FALSE)</f>
        <v>1.54</v>
      </c>
      <c r="K281" s="16">
        <f t="shared" si="340"/>
        <v>0.50270038592400001</v>
      </c>
      <c r="L281" s="16">
        <f t="shared" si="341"/>
        <v>1.3656648644561999</v>
      </c>
      <c r="M281" s="17">
        <f t="shared" si="342"/>
        <v>0.15437582146547607</v>
      </c>
      <c r="N281" s="17">
        <f t="shared" si="343"/>
        <v>7.7604785028029338E-2</v>
      </c>
      <c r="O281" s="17">
        <f t="shared" si="344"/>
        <v>0.21082563529696394</v>
      </c>
      <c r="P281" s="17">
        <f t="shared" si="345"/>
        <v>0.10598212822645622</v>
      </c>
      <c r="Q281" s="17">
        <f t="shared" si="346"/>
        <v>1.9505977691569705E-2</v>
      </c>
      <c r="R281" s="17">
        <f t="shared" si="347"/>
        <v>0.14395858132586026</v>
      </c>
      <c r="S281" s="17">
        <f t="shared" si="348"/>
        <v>1.8189719408101959E-2</v>
      </c>
      <c r="T281" s="17">
        <f t="shared" si="349"/>
        <v>2.6638628380243199E-2</v>
      </c>
      <c r="U281" s="17">
        <f t="shared" si="350"/>
        <v>7.236803438958149E-2</v>
      </c>
      <c r="V281" s="17">
        <f t="shared" si="351"/>
        <v>1.387512310622815E-3</v>
      </c>
      <c r="W281" s="17">
        <f t="shared" si="352"/>
        <v>3.2685541711256752E-3</v>
      </c>
      <c r="X281" s="17">
        <f t="shared" si="353"/>
        <v>4.4637495890780922E-3</v>
      </c>
      <c r="Y281" s="17">
        <f t="shared" si="354"/>
        <v>3.0479929887673759E-3</v>
      </c>
      <c r="Z281" s="17">
        <f t="shared" si="355"/>
        <v>6.5533058817895909E-2</v>
      </c>
      <c r="AA281" s="17">
        <f t="shared" si="356"/>
        <v>3.2943493958536463E-2</v>
      </c>
      <c r="AB281" s="17">
        <f t="shared" si="357"/>
        <v>8.2803535633206218E-3</v>
      </c>
      <c r="AC281" s="17">
        <f t="shared" si="358"/>
        <v>5.9534706529925964E-5</v>
      </c>
      <c r="AD281" s="17">
        <f t="shared" si="359"/>
        <v>4.1077586080959412E-4</v>
      </c>
      <c r="AE281" s="17">
        <f t="shared" si="360"/>
        <v>5.6098216027441322E-4</v>
      </c>
      <c r="AF281" s="17">
        <f t="shared" si="361"/>
        <v>3.8305681293675144E-4</v>
      </c>
      <c r="AG281" s="17">
        <f t="shared" si="362"/>
        <v>1.7437574350609748E-4</v>
      </c>
      <c r="AH281" s="17">
        <f t="shared" si="363"/>
        <v>2.2374048971985513E-2</v>
      </c>
      <c r="AI281" s="17">
        <f t="shared" si="364"/>
        <v>1.1247443052899592E-2</v>
      </c>
      <c r="AJ281" s="17">
        <f t="shared" si="365"/>
        <v>2.8270469816754186E-3</v>
      </c>
      <c r="AK281" s="17">
        <f t="shared" si="366"/>
        <v>4.7371920290450412E-4</v>
      </c>
      <c r="AL281" s="17">
        <f t="shared" si="367"/>
        <v>1.6348712749140195E-6</v>
      </c>
      <c r="AM281" s="17">
        <f t="shared" si="368"/>
        <v>4.1299436751449262E-5</v>
      </c>
      <c r="AN281" s="17">
        <f t="shared" si="369"/>
        <v>5.6401189693285369E-5</v>
      </c>
      <c r="AO281" s="17">
        <f t="shared" si="370"/>
        <v>3.85125615388245E-5</v>
      </c>
      <c r="AP281" s="17">
        <f t="shared" si="371"/>
        <v>1.7531750711259932E-5</v>
      </c>
      <c r="AQ281" s="17">
        <f t="shared" si="372"/>
        <v>5.9856239896931749E-6</v>
      </c>
      <c r="AR281" s="17">
        <f t="shared" si="373"/>
        <v>6.1110905113325878E-3</v>
      </c>
      <c r="AS281" s="17">
        <f t="shared" si="374"/>
        <v>3.0720475584633858E-3</v>
      </c>
      <c r="AT281" s="17">
        <f t="shared" si="375"/>
        <v>7.7215974660821299E-4</v>
      </c>
      <c r="AU281" s="17">
        <f t="shared" si="376"/>
        <v>1.2938833420497557E-4</v>
      </c>
      <c r="AV281" s="17">
        <f t="shared" si="377"/>
        <v>1.6260891384726177E-5</v>
      </c>
      <c r="AW281" s="17">
        <f t="shared" si="378"/>
        <v>3.1177006765926807E-8</v>
      </c>
      <c r="AX281" s="17">
        <f t="shared" si="379"/>
        <v>3.4602071322328955E-6</v>
      </c>
      <c r="AY281" s="17">
        <f t="shared" si="380"/>
        <v>4.7254833042312141E-6</v>
      </c>
      <c r="AZ281" s="17">
        <f t="shared" si="381"/>
        <v>3.226713258081479E-6</v>
      </c>
      <c r="BA281" s="17">
        <f t="shared" si="382"/>
        <v>1.4688696414122883E-6</v>
      </c>
      <c r="BB281" s="17">
        <f t="shared" si="383"/>
        <v>5.0149591493578526E-7</v>
      </c>
      <c r="BC281" s="17">
        <f t="shared" si="384"/>
        <v>1.3697507013922324E-7</v>
      </c>
      <c r="BD281" s="17">
        <f t="shared" si="385"/>
        <v>1.3909502658064317E-3</v>
      </c>
      <c r="BE281" s="17">
        <f t="shared" si="386"/>
        <v>6.9923123542198348E-4</v>
      </c>
      <c r="BF281" s="17">
        <f t="shared" si="387"/>
        <v>1.7575190594837321E-4</v>
      </c>
      <c r="BG281" s="17">
        <f t="shared" si="388"/>
        <v>2.9450183649041921E-5</v>
      </c>
      <c r="BH281" s="17">
        <f t="shared" si="389"/>
        <v>3.7011546714765113E-6</v>
      </c>
      <c r="BI281" s="17">
        <f t="shared" si="390"/>
        <v>3.7211437634313168E-7</v>
      </c>
      <c r="BJ281" s="18">
        <f t="shared" si="391"/>
        <v>0.13623212873334578</v>
      </c>
      <c r="BK281" s="18">
        <f t="shared" si="392"/>
        <v>0.28000107647176609</v>
      </c>
      <c r="BL281" s="18">
        <f t="shared" si="393"/>
        <v>0.51769876064559539</v>
      </c>
      <c r="BM281" s="18">
        <f t="shared" si="394"/>
        <v>0.28720740132795014</v>
      </c>
      <c r="BN281" s="18">
        <f t="shared" si="395"/>
        <v>0.71225292903435555</v>
      </c>
    </row>
    <row r="282" spans="1:66" x14ac:dyDescent="0.25">
      <c r="A282" t="s">
        <v>154</v>
      </c>
      <c r="B282" t="s">
        <v>169</v>
      </c>
      <c r="C282" t="s">
        <v>168</v>
      </c>
      <c r="D282" s="15">
        <v>44318</v>
      </c>
      <c r="E282" s="14">
        <f>VLOOKUP(A282,home!$A$2:$E$405,3,FALSE)</f>
        <v>1.32046332</v>
      </c>
      <c r="F282" s="14">
        <f>VLOOKUP(B282,home!$B$2:$E$405,3,FALSE)</f>
        <v>0.82</v>
      </c>
      <c r="G282" s="14">
        <f>VLOOKUP(C282,away!$B$2:$E$405,4,FALSE)</f>
        <v>1.1100000000000001</v>
      </c>
      <c r="H282" s="14">
        <f>VLOOKUP(A282,away!$A$2:$E$405,3,FALSE)</f>
        <v>1.0193050189999999</v>
      </c>
      <c r="I282" s="14">
        <f>VLOOKUP(C282,away!$B$2:$E$405,3,FALSE)</f>
        <v>0.41</v>
      </c>
      <c r="J282" s="14">
        <f>VLOOKUP(B282,home!$B$2:$E$405,4,FALSE)</f>
        <v>1.21</v>
      </c>
      <c r="K282" s="16">
        <f t="shared" si="340"/>
        <v>1.201885713864</v>
      </c>
      <c r="L282" s="16">
        <f t="shared" si="341"/>
        <v>0.50567721992589987</v>
      </c>
      <c r="M282" s="17">
        <f t="shared" si="342"/>
        <v>0.18130711207281189</v>
      </c>
      <c r="N282" s="17">
        <f t="shared" si="343"/>
        <v>0.2179104278222517</v>
      </c>
      <c r="O282" s="17">
        <f t="shared" si="344"/>
        <v>9.1682876385773063E-2</v>
      </c>
      <c r="P282" s="17">
        <f t="shared" si="345"/>
        <v>0.1101923393340197</v>
      </c>
      <c r="Q282" s="17">
        <f t="shared" si="346"/>
        <v>0.13095171505077838</v>
      </c>
      <c r="R282" s="17">
        <f t="shared" si="347"/>
        <v>2.3180971022783825E-2</v>
      </c>
      <c r="S282" s="17">
        <f t="shared" si="348"/>
        <v>1.6742795565332615E-2</v>
      </c>
      <c r="T282" s="17">
        <f t="shared" si="349"/>
        <v>6.6219299211406235E-2</v>
      </c>
      <c r="U282" s="17">
        <f t="shared" si="350"/>
        <v>2.7860877905779229E-2</v>
      </c>
      <c r="V282" s="17">
        <f t="shared" si="351"/>
        <v>1.1306339645618291E-3</v>
      </c>
      <c r="W282" s="17">
        <f t="shared" si="352"/>
        <v>5.2462998508506616E-2</v>
      </c>
      <c r="X282" s="17">
        <f t="shared" si="353"/>
        <v>2.6529343234758258E-2</v>
      </c>
      <c r="Y282" s="17">
        <f t="shared" si="354"/>
        <v>6.7076422667062662E-3</v>
      </c>
      <c r="Z282" s="17">
        <f t="shared" si="355"/>
        <v>3.9073629939947235E-3</v>
      </c>
      <c r="AA282" s="17">
        <f t="shared" si="356"/>
        <v>4.6962037613631239E-3</v>
      </c>
      <c r="AB282" s="17">
        <f t="shared" si="357"/>
        <v>2.822150105088361E-3</v>
      </c>
      <c r="AC282" s="17">
        <f t="shared" si="358"/>
        <v>4.2947571134003427E-5</v>
      </c>
      <c r="AD282" s="17">
        <f t="shared" si="359"/>
        <v>1.5763632103460615E-2</v>
      </c>
      <c r="AE282" s="17">
        <f t="shared" si="360"/>
        <v>7.9713096580126281E-3</v>
      </c>
      <c r="AF282" s="17">
        <f t="shared" si="361"/>
        <v>2.0154548535161504E-3</v>
      </c>
      <c r="AG282" s="17">
        <f t="shared" si="362"/>
        <v>3.3972320240406963E-4</v>
      </c>
      <c r="AH282" s="17">
        <f t="shared" si="363"/>
        <v>4.9396611401114805E-4</v>
      </c>
      <c r="AI282" s="17">
        <f t="shared" si="364"/>
        <v>5.9369081556291453E-4</v>
      </c>
      <c r="AJ282" s="17">
        <f t="shared" si="365"/>
        <v>3.5677425483866712E-4</v>
      </c>
      <c r="AK282" s="17">
        <f t="shared" si="366"/>
        <v>1.4293395998835599E-4</v>
      </c>
      <c r="AL282" s="17">
        <f t="shared" si="367"/>
        <v>1.04408332974153E-6</v>
      </c>
      <c r="AM282" s="17">
        <f t="shared" si="368"/>
        <v>3.789216844751443E-3</v>
      </c>
      <c r="AN282" s="17">
        <f t="shared" si="369"/>
        <v>1.9161206397502999E-3</v>
      </c>
      <c r="AO282" s="17">
        <f t="shared" si="370"/>
        <v>4.8446927907578409E-4</v>
      </c>
      <c r="AP282" s="17">
        <f t="shared" si="371"/>
        <v>8.1661692727515829E-5</v>
      </c>
      <c r="AQ282" s="17">
        <f t="shared" si="372"/>
        <v>1.0323614438223317E-5</v>
      </c>
      <c r="AR282" s="17">
        <f t="shared" si="373"/>
        <v>4.9957482254151505E-5</v>
      </c>
      <c r="AS282" s="17">
        <f t="shared" si="374"/>
        <v>6.0043184221878977E-5</v>
      </c>
      <c r="AT282" s="17">
        <f t="shared" si="375"/>
        <v>3.6082522665590357E-5</v>
      </c>
      <c r="AU282" s="17">
        <f t="shared" si="376"/>
        <v>1.445568950398234E-5</v>
      </c>
      <c r="AV282" s="17">
        <f t="shared" si="377"/>
        <v>4.3435216747225374E-6</v>
      </c>
      <c r="AW282" s="17">
        <f t="shared" si="378"/>
        <v>1.762662737283337E-8</v>
      </c>
      <c r="AX282" s="17">
        <f t="shared" si="379"/>
        <v>7.5903426540659656E-4</v>
      </c>
      <c r="AY282" s="17">
        <f t="shared" si="380"/>
        <v>3.8382633715930539E-4</v>
      </c>
      <c r="AZ282" s="17">
        <f t="shared" si="381"/>
        <v>9.7046117554529322E-5</v>
      </c>
      <c r="BA282" s="17">
        <f t="shared" si="382"/>
        <v>1.6358003643192154E-5</v>
      </c>
      <c r="BB282" s="17">
        <f t="shared" si="383"/>
        <v>2.0679674514567872E-6</v>
      </c>
      <c r="BC282" s="17">
        <f t="shared" si="384"/>
        <v>2.0914480634998337E-7</v>
      </c>
      <c r="BD282" s="17">
        <f t="shared" si="385"/>
        <v>4.2103934567961326E-6</v>
      </c>
      <c r="BE282" s="17">
        <f t="shared" si="386"/>
        <v>5.0604117454697336E-6</v>
      </c>
      <c r="BF282" s="17">
        <f t="shared" si="387"/>
        <v>3.0410182915748319E-6</v>
      </c>
      <c r="BG282" s="17">
        <f t="shared" si="388"/>
        <v>1.2183188134142993E-6</v>
      </c>
      <c r="BH282" s="17">
        <f t="shared" si="389"/>
        <v>3.6606999419359671E-7</v>
      </c>
      <c r="BI282" s="17">
        <f t="shared" si="390"/>
        <v>8.7994859259112202E-8</v>
      </c>
      <c r="BJ282" s="18">
        <f t="shared" si="391"/>
        <v>0.53441187981856564</v>
      </c>
      <c r="BK282" s="18">
        <f t="shared" si="392"/>
        <v>0.30980069892834905</v>
      </c>
      <c r="BL282" s="18">
        <f t="shared" si="393"/>
        <v>0.15200931093266967</v>
      </c>
      <c r="BM282" s="18">
        <f t="shared" si="394"/>
        <v>0.24452000227462864</v>
      </c>
      <c r="BN282" s="18">
        <f t="shared" si="395"/>
        <v>0.75522544168841854</v>
      </c>
    </row>
    <row r="283" spans="1:66" x14ac:dyDescent="0.25">
      <c r="A283" t="s">
        <v>154</v>
      </c>
      <c r="B283" t="s">
        <v>170</v>
      </c>
      <c r="C283" t="s">
        <v>172</v>
      </c>
      <c r="D283" s="15">
        <v>44318</v>
      </c>
      <c r="E283" s="14">
        <f>VLOOKUP(A283,home!$A$2:$E$405,3,FALSE)</f>
        <v>1.32046332</v>
      </c>
      <c r="F283" s="14">
        <f>VLOOKUP(B283,home!$B$2:$E$405,3,FALSE)</f>
        <v>1.22</v>
      </c>
      <c r="G283" s="14">
        <f>VLOOKUP(C283,away!$B$2:$E$405,4,FALSE)</f>
        <v>1.3</v>
      </c>
      <c r="H283" s="14">
        <f>VLOOKUP(A283,away!$A$2:$E$405,3,FALSE)</f>
        <v>1.0193050189999999</v>
      </c>
      <c r="I283" s="14">
        <f>VLOOKUP(C283,away!$B$2:$E$405,3,FALSE)</f>
        <v>0.6</v>
      </c>
      <c r="J283" s="14">
        <f>VLOOKUP(B283,home!$B$2:$E$405,4,FALSE)</f>
        <v>1.74</v>
      </c>
      <c r="K283" s="16">
        <f t="shared" si="340"/>
        <v>2.0942548255200002</v>
      </c>
      <c r="L283" s="16">
        <f t="shared" si="341"/>
        <v>1.0641544398359999</v>
      </c>
      <c r="M283" s="17">
        <f t="shared" si="342"/>
        <v>4.2493282882945529E-2</v>
      </c>
      <c r="N283" s="17">
        <f t="shared" si="343"/>
        <v>8.8991762729795088E-2</v>
      </c>
      <c r="O283" s="17">
        <f t="shared" si="344"/>
        <v>4.5219415643093584E-2</v>
      </c>
      <c r="P283" s="17">
        <f t="shared" si="345"/>
        <v>9.4700979417743303E-2</v>
      </c>
      <c r="Q283" s="17">
        <f t="shared" si="346"/>
        <v>9.3185714264202163E-2</v>
      </c>
      <c r="R283" s="17">
        <f t="shared" si="347"/>
        <v>2.4060220961693746E-2</v>
      </c>
      <c r="S283" s="17">
        <f t="shared" si="348"/>
        <v>5.2762900947100136E-2</v>
      </c>
      <c r="T283" s="17">
        <f t="shared" si="349"/>
        <v>9.9163991563539597E-2</v>
      </c>
      <c r="U283" s="17">
        <f t="shared" si="350"/>
        <v>5.0388233852104586E-2</v>
      </c>
      <c r="V283" s="17">
        <f t="shared" si="351"/>
        <v>1.3065328754758609E-2</v>
      </c>
      <c r="W283" s="17">
        <f t="shared" si="352"/>
        <v>6.5051543922444416E-2</v>
      </c>
      <c r="X283" s="17">
        <f t="shared" si="353"/>
        <v>6.9224889283255778E-2</v>
      </c>
      <c r="Y283" s="17">
        <f t="shared" si="354"/>
        <v>3.683298663896608E-2</v>
      </c>
      <c r="Z283" s="17">
        <f t="shared" si="355"/>
        <v>8.5345969866071989E-3</v>
      </c>
      <c r="AA283" s="17">
        <f t="shared" si="356"/>
        <v>1.7873620923070578E-2</v>
      </c>
      <c r="AB283" s="17">
        <f t="shared" si="357"/>
        <v>1.8715958433827902E-2</v>
      </c>
      <c r="AC283" s="17">
        <f t="shared" si="358"/>
        <v>1.8198456108033324E-3</v>
      </c>
      <c r="AD283" s="17">
        <f t="shared" si="359"/>
        <v>3.4058627441776367E-2</v>
      </c>
      <c r="AE283" s="17">
        <f t="shared" si="360"/>
        <v>3.6243639606886542E-2</v>
      </c>
      <c r="AF283" s="17">
        <f t="shared" si="361"/>
        <v>1.9284415001742102E-2</v>
      </c>
      <c r="AG283" s="17">
        <f t="shared" si="362"/>
        <v>6.8405319479146083E-3</v>
      </c>
      <c r="AH283" s="17">
        <f t="shared" si="363"/>
        <v>2.2705323188772488E-3</v>
      </c>
      <c r="AI283" s="17">
        <f t="shared" si="364"/>
        <v>4.7550732653077934E-3</v>
      </c>
      <c r="AJ283" s="17">
        <f t="shared" si="365"/>
        <v>4.9791675657859967E-3</v>
      </c>
      <c r="AK283" s="17">
        <f t="shared" si="366"/>
        <v>3.4758819005733317E-3</v>
      </c>
      <c r="AL283" s="17">
        <f t="shared" si="367"/>
        <v>1.6222908661295775E-4</v>
      </c>
      <c r="AM283" s="17">
        <f t="shared" si="368"/>
        <v>1.4265488974105622E-2</v>
      </c>
      <c r="AN283" s="17">
        <f t="shared" si="369"/>
        <v>1.5180683428226002E-2</v>
      </c>
      <c r="AO283" s="17">
        <f t="shared" si="370"/>
        <v>8.0772958349457427E-3</v>
      </c>
      <c r="AP283" s="17">
        <f t="shared" si="371"/>
        <v>2.865163408208781E-3</v>
      </c>
      <c r="AQ283" s="17">
        <f t="shared" si="372"/>
        <v>7.6224409042525488E-4</v>
      </c>
      <c r="AR283" s="17">
        <f t="shared" si="373"/>
        <v>4.8323940958487074E-4</v>
      </c>
      <c r="AS283" s="17">
        <f t="shared" si="374"/>
        <v>1.0120264654045513E-3</v>
      </c>
      <c r="AT283" s="17">
        <f t="shared" si="375"/>
        <v>1.0597206543637159E-3</v>
      </c>
      <c r="AU283" s="17">
        <f t="shared" si="376"/>
        <v>7.3977503136814129E-4</v>
      </c>
      <c r="AV283" s="17">
        <f t="shared" si="377"/>
        <v>3.8731935731048487E-4</v>
      </c>
      <c r="AW283" s="17">
        <f t="shared" si="378"/>
        <v>1.0042929369575309E-5</v>
      </c>
      <c r="AX283" s="17">
        <f t="shared" si="379"/>
        <v>4.9792615204038411E-3</v>
      </c>
      <c r="AY283" s="17">
        <f t="shared" si="380"/>
        <v>5.2987032540422977E-3</v>
      </c>
      <c r="AZ283" s="17">
        <f t="shared" si="381"/>
        <v>2.8193192965812854E-3</v>
      </c>
      <c r="BA283" s="17">
        <f t="shared" si="382"/>
        <v>1.0000637155907612E-3</v>
      </c>
      <c r="BB283" s="17">
        <f t="shared" si="383"/>
        <v>2.6605556076619879E-4</v>
      </c>
      <c r="BC283" s="17">
        <f t="shared" si="384"/>
        <v>5.6624841246481444E-5</v>
      </c>
      <c r="BD283" s="17">
        <f t="shared" si="385"/>
        <v>8.5706893868911204E-5</v>
      </c>
      <c r="BE283" s="17">
        <f t="shared" si="386"/>
        <v>1.7949207606529779E-4</v>
      </c>
      <c r="BF283" s="17">
        <f t="shared" si="387"/>
        <v>1.8795107322117644E-4</v>
      </c>
      <c r="BG283" s="17">
        <f t="shared" si="388"/>
        <v>1.3120581401837055E-4</v>
      </c>
      <c r="BH283" s="17">
        <f t="shared" si="389"/>
        <v>6.8694602286063054E-5</v>
      </c>
      <c r="BI283" s="17">
        <f t="shared" si="390"/>
        <v>2.8772800464952976E-5</v>
      </c>
      <c r="BJ283" s="18">
        <f t="shared" si="391"/>
        <v>0.60444900632506482</v>
      </c>
      <c r="BK283" s="18">
        <f t="shared" si="392"/>
        <v>0.21030326995400614</v>
      </c>
      <c r="BL283" s="18">
        <f t="shared" si="393"/>
        <v>0.17610200904229129</v>
      </c>
      <c r="BM283" s="18">
        <f t="shared" si="394"/>
        <v>0.60544884608382332</v>
      </c>
      <c r="BN283" s="18">
        <f t="shared" si="395"/>
        <v>0.38865137589947346</v>
      </c>
    </row>
    <row r="284" spans="1:66" x14ac:dyDescent="0.25">
      <c r="A284" t="s">
        <v>154</v>
      </c>
      <c r="B284" t="s">
        <v>166</v>
      </c>
      <c r="C284" t="s">
        <v>164</v>
      </c>
      <c r="D284" s="15">
        <v>44318</v>
      </c>
      <c r="E284" s="14">
        <f>VLOOKUP(A284,home!$A$2:$E$405,3,FALSE)</f>
        <v>1.32046332</v>
      </c>
      <c r="F284" s="14">
        <f>VLOOKUP(B284,home!$B$2:$E$405,3,FALSE)</f>
        <v>0.88</v>
      </c>
      <c r="G284" s="14">
        <f>VLOOKUP(C284,away!$B$2:$E$405,4,FALSE)</f>
        <v>1.1100000000000001</v>
      </c>
      <c r="H284" s="14">
        <f>VLOOKUP(A284,away!$A$2:$E$405,3,FALSE)</f>
        <v>1.0193050189999999</v>
      </c>
      <c r="I284" s="14">
        <f>VLOOKUP(C284,away!$B$2:$E$405,3,FALSE)</f>
        <v>0.47</v>
      </c>
      <c r="J284" s="14">
        <f>VLOOKUP(B284,home!$B$2:$E$405,4,FALSE)</f>
        <v>0.74</v>
      </c>
      <c r="K284" s="16">
        <f t="shared" si="340"/>
        <v>1.289828570976</v>
      </c>
      <c r="L284" s="16">
        <f t="shared" si="341"/>
        <v>0.35451428560819992</v>
      </c>
      <c r="M284" s="17">
        <f t="shared" si="342"/>
        <v>0.19313944141272696</v>
      </c>
      <c r="N284" s="17">
        <f t="shared" si="343"/>
        <v>0.24911676971648047</v>
      </c>
      <c r="O284" s="17">
        <f t="shared" si="344"/>
        <v>6.8470691095199682E-2</v>
      </c>
      <c r="P284" s="17">
        <f t="shared" si="345"/>
        <v>8.831545364906053E-2</v>
      </c>
      <c r="Q284" s="17">
        <f t="shared" si="346"/>
        <v>0.16065896354478265</v>
      </c>
      <c r="R284" s="17">
        <f t="shared" si="347"/>
        <v>1.2136919069357226E-2</v>
      </c>
      <c r="S284" s="17">
        <f t="shared" si="348"/>
        <v>1.0095839689952374E-2</v>
      </c>
      <c r="T284" s="17">
        <f t="shared" si="349"/>
        <v>5.6955897687632456E-2</v>
      </c>
      <c r="U284" s="17">
        <f t="shared" si="350"/>
        <v>1.5654544979280392E-2</v>
      </c>
      <c r="V284" s="17">
        <f t="shared" si="351"/>
        <v>5.1293893944335492E-4</v>
      </c>
      <c r="W284" s="17">
        <f t="shared" si="352"/>
        <v>6.9074173787817467E-2</v>
      </c>
      <c r="X284" s="17">
        <f t="shared" si="353"/>
        <v>2.4487781374364758E-2</v>
      </c>
      <c r="Y284" s="17">
        <f t="shared" si="354"/>
        <v>4.3406341600313531E-3</v>
      </c>
      <c r="Z284" s="17">
        <f t="shared" si="355"/>
        <v>1.4342370644525725E-3</v>
      </c>
      <c r="AA284" s="17">
        <f t="shared" si="356"/>
        <v>1.8499199432836747E-3</v>
      </c>
      <c r="AB284" s="17">
        <f t="shared" si="357"/>
        <v>1.1930397984327927E-3</v>
      </c>
      <c r="AC284" s="17">
        <f t="shared" si="358"/>
        <v>1.4659238812077885E-5</v>
      </c>
      <c r="AD284" s="17">
        <f t="shared" si="359"/>
        <v>2.2273460717022107E-2</v>
      </c>
      <c r="AE284" s="17">
        <f t="shared" si="360"/>
        <v>7.8962600141173969E-3</v>
      </c>
      <c r="AF284" s="17">
        <f t="shared" si="361"/>
        <v>1.3996684889407117E-3</v>
      </c>
      <c r="AG284" s="17">
        <f t="shared" si="362"/>
        <v>1.654008248150418E-4</v>
      </c>
      <c r="AH284" s="17">
        <f t="shared" si="363"/>
        <v>1.2711438207430135E-4</v>
      </c>
      <c r="AI284" s="17">
        <f t="shared" si="364"/>
        <v>1.6395576178139336E-4</v>
      </c>
      <c r="AJ284" s="17">
        <f t="shared" si="365"/>
        <v>1.0573741296088804E-4</v>
      </c>
      <c r="AK284" s="17">
        <f t="shared" si="366"/>
        <v>4.5461045419347161E-5</v>
      </c>
      <c r="AL284" s="17">
        <f t="shared" si="367"/>
        <v>2.6812489802577688E-7</v>
      </c>
      <c r="AM284" s="17">
        <f t="shared" si="368"/>
        <v>5.745789201465336E-3</v>
      </c>
      <c r="AN284" s="17">
        <f t="shared" si="369"/>
        <v>2.0369643540127931E-3</v>
      </c>
      <c r="AO284" s="17">
        <f t="shared" si="370"/>
        <v>3.6106648138610692E-4</v>
      </c>
      <c r="AP284" s="17">
        <f t="shared" si="371"/>
        <v>4.2667741901887394E-5</v>
      </c>
      <c r="AQ284" s="17">
        <f t="shared" si="372"/>
        <v>3.7815810097156653E-6</v>
      </c>
      <c r="AR284" s="17">
        <f t="shared" si="373"/>
        <v>9.0127728703197426E-6</v>
      </c>
      <c r="AS284" s="17">
        <f t="shared" si="374"/>
        <v>1.1624931951855774E-5</v>
      </c>
      <c r="AT284" s="17">
        <f t="shared" si="375"/>
        <v>7.4970846835776894E-6</v>
      </c>
      <c r="AU284" s="17">
        <f t="shared" si="376"/>
        <v>3.2233180079683576E-6</v>
      </c>
      <c r="AV284" s="17">
        <f t="shared" si="377"/>
        <v>1.0393819150047577E-6</v>
      </c>
      <c r="AW284" s="17">
        <f t="shared" si="378"/>
        <v>3.4056528494745858E-9</v>
      </c>
      <c r="AX284" s="17">
        <f t="shared" si="379"/>
        <v>1.2351805124758951E-3</v>
      </c>
      <c r="AY284" s="17">
        <f t="shared" si="380"/>
        <v>4.3788913697756222E-4</v>
      </c>
      <c r="AZ284" s="17">
        <f t="shared" si="381"/>
        <v>7.7618977285595834E-5</v>
      </c>
      <c r="BA284" s="17">
        <f t="shared" si="382"/>
        <v>9.1723454273473733E-6</v>
      </c>
      <c r="BB284" s="17">
        <f t="shared" si="383"/>
        <v>8.1293187163192297E-7</v>
      </c>
      <c r="BC284" s="17">
        <f t="shared" si="384"/>
        <v>5.7639192343945609E-8</v>
      </c>
      <c r="BD284" s="17">
        <f t="shared" si="385"/>
        <v>5.3252612257839516E-7</v>
      </c>
      <c r="BE284" s="17">
        <f t="shared" si="386"/>
        <v>6.868674076926816E-7</v>
      </c>
      <c r="BF284" s="17">
        <f t="shared" si="387"/>
        <v>4.4297060345712057E-7</v>
      </c>
      <c r="BG284" s="17">
        <f t="shared" si="388"/>
        <v>1.9045204681382481E-7</v>
      </c>
      <c r="BH284" s="17">
        <f t="shared" si="389"/>
        <v>6.141262284533245E-8</v>
      </c>
      <c r="BI284" s="17">
        <f t="shared" si="390"/>
        <v>1.5842351112896631E-8</v>
      </c>
      <c r="BJ284" s="18">
        <f t="shared" si="391"/>
        <v>0.60632001121901036</v>
      </c>
      <c r="BK284" s="18">
        <f t="shared" si="392"/>
        <v>0.29251649019187087</v>
      </c>
      <c r="BL284" s="18">
        <f t="shared" si="393"/>
        <v>9.9781711048372912E-2</v>
      </c>
      <c r="BM284" s="18">
        <f t="shared" si="394"/>
        <v>0.22777632530477485</v>
      </c>
      <c r="BN284" s="18">
        <f t="shared" si="395"/>
        <v>0.77183823848760746</v>
      </c>
    </row>
    <row r="285" spans="1:66" x14ac:dyDescent="0.25">
      <c r="A285" t="s">
        <v>154</v>
      </c>
      <c r="B285" t="s">
        <v>171</v>
      </c>
      <c r="C285" t="s">
        <v>167</v>
      </c>
      <c r="D285" s="15">
        <v>44318</v>
      </c>
      <c r="E285" s="14">
        <f>VLOOKUP(A285,home!$A$2:$E$405,3,FALSE)</f>
        <v>1.32046332</v>
      </c>
      <c r="F285" s="14">
        <f>VLOOKUP(B285,home!$B$2:$E$405,3,FALSE)</f>
        <v>0.76</v>
      </c>
      <c r="G285" s="14">
        <f>VLOOKUP(C285,away!$B$2:$E$405,4,FALSE)</f>
        <v>0.57999999999999996</v>
      </c>
      <c r="H285" s="14">
        <f>VLOOKUP(A285,away!$A$2:$E$405,3,FALSE)</f>
        <v>1.0193050189999999</v>
      </c>
      <c r="I285" s="14">
        <f>VLOOKUP(C285,away!$B$2:$E$405,3,FALSE)</f>
        <v>0.82</v>
      </c>
      <c r="J285" s="14">
        <f>VLOOKUP(B285,home!$B$2:$E$405,4,FALSE)</f>
        <v>0.98</v>
      </c>
      <c r="K285" s="16">
        <f t="shared" si="340"/>
        <v>0.58206023145599994</v>
      </c>
      <c r="L285" s="16">
        <f t="shared" si="341"/>
        <v>0.81911351326839987</v>
      </c>
      <c r="M285" s="17">
        <f t="shared" si="342"/>
        <v>0.24630769185512999</v>
      </c>
      <c r="N285" s="17">
        <f t="shared" si="343"/>
        <v>0.14336591213059008</v>
      </c>
      <c r="O285" s="17">
        <f t="shared" si="344"/>
        <v>0.20175395882048594</v>
      </c>
      <c r="P285" s="17">
        <f t="shared" si="345"/>
        <v>0.11743295596821633</v>
      </c>
      <c r="Q285" s="17">
        <f t="shared" si="346"/>
        <v>4.1723797998815905E-2</v>
      </c>
      <c r="R285" s="17">
        <f t="shared" si="347"/>
        <v>8.262969701262815E-2</v>
      </c>
      <c r="S285" s="17">
        <f t="shared" si="348"/>
        <v>1.399722745518657E-2</v>
      </c>
      <c r="T285" s="17">
        <f t="shared" si="349"/>
        <v>3.4176526765711125E-2</v>
      </c>
      <c r="U285" s="17">
        <f t="shared" si="350"/>
        <v>4.8095460568309489E-2</v>
      </c>
      <c r="V285" s="17">
        <f t="shared" si="351"/>
        <v>7.4150063778710316E-4</v>
      </c>
      <c r="W285" s="17">
        <f t="shared" si="352"/>
        <v>8.0952545068047246E-3</v>
      </c>
      <c r="X285" s="17">
        <f t="shared" si="353"/>
        <v>6.6309323598706645E-3</v>
      </c>
      <c r="Y285" s="17">
        <f t="shared" si="354"/>
        <v>2.7157431507693905E-3</v>
      </c>
      <c r="Z285" s="17">
        <f t="shared" si="355"/>
        <v>2.2561033806772417E-2</v>
      </c>
      <c r="AA285" s="17">
        <f t="shared" si="356"/>
        <v>1.3131880559456592E-2</v>
      </c>
      <c r="AB285" s="17">
        <f t="shared" si="357"/>
        <v>3.8217727189449251E-3</v>
      </c>
      <c r="AC285" s="17">
        <f t="shared" si="358"/>
        <v>2.2095486313231124E-5</v>
      </c>
      <c r="AD285" s="17">
        <f t="shared" si="359"/>
        <v>1.1779814279814958E-3</v>
      </c>
      <c r="AE285" s="17">
        <f t="shared" si="360"/>
        <v>9.6490050603884958E-4</v>
      </c>
      <c r="AF285" s="17">
        <f t="shared" si="361"/>
        <v>3.9518152172796946E-4</v>
      </c>
      <c r="AG285" s="17">
        <f t="shared" si="362"/>
        <v>1.0789950821378318E-4</v>
      </c>
      <c r="AH285" s="17">
        <f t="shared" si="363"/>
        <v>4.6200119161081236E-3</v>
      </c>
      <c r="AI285" s="17">
        <f t="shared" si="364"/>
        <v>2.689125205219372E-3</v>
      </c>
      <c r="AJ285" s="17">
        <f t="shared" si="365"/>
        <v>7.8261641968207553E-4</v>
      </c>
      <c r="AK285" s="17">
        <f t="shared" si="366"/>
        <v>1.5184329812713829E-4</v>
      </c>
      <c r="AL285" s="17">
        <f t="shared" si="367"/>
        <v>4.213816063599245E-7</v>
      </c>
      <c r="AM285" s="17">
        <f t="shared" si="368"/>
        <v>1.371312285243558E-4</v>
      </c>
      <c r="AN285" s="17">
        <f t="shared" si="369"/>
        <v>1.1232604237539687E-4</v>
      </c>
      <c r="AO285" s="17">
        <f t="shared" si="370"/>
        <v>4.6003889600823243E-5</v>
      </c>
      <c r="AP285" s="17">
        <f t="shared" si="371"/>
        <v>1.2560802544980645E-5</v>
      </c>
      <c r="AQ285" s="17">
        <f t="shared" si="372"/>
        <v>2.572180775522438E-6</v>
      </c>
      <c r="AR285" s="17">
        <f t="shared" si="373"/>
        <v>7.5686283838903969E-4</v>
      </c>
      <c r="AS285" s="17">
        <f t="shared" si="374"/>
        <v>4.4053975889316949E-4</v>
      </c>
      <c r="AT285" s="17">
        <f t="shared" si="375"/>
        <v>1.2821033701346433E-4</v>
      </c>
      <c r="AU285" s="17">
        <f t="shared" si="376"/>
        <v>2.4875379479036266E-5</v>
      </c>
      <c r="AV285" s="17">
        <f t="shared" si="377"/>
        <v>3.6197422842809197E-6</v>
      </c>
      <c r="AW285" s="17">
        <f t="shared" si="378"/>
        <v>5.5806539342878922E-9</v>
      </c>
      <c r="AX285" s="17">
        <f t="shared" si="379"/>
        <v>1.330310576912202E-5</v>
      </c>
      <c r="AY285" s="17">
        <f t="shared" si="380"/>
        <v>1.0896753703926655E-5</v>
      </c>
      <c r="AZ285" s="17">
        <f t="shared" si="381"/>
        <v>4.462839104821906E-6</v>
      </c>
      <c r="BA285" s="17">
        <f t="shared" si="382"/>
        <v>1.2185239394340906E-6</v>
      </c>
      <c r="BB285" s="17">
        <f t="shared" si="383"/>
        <v>2.495273562578772E-7</v>
      </c>
      <c r="BC285" s="17">
        <f t="shared" si="384"/>
        <v>4.0878245888193103E-8</v>
      </c>
      <c r="BD285" s="17">
        <f t="shared" si="385"/>
        <v>1.0332609643585651E-4</v>
      </c>
      <c r="BE285" s="17">
        <f t="shared" si="386"/>
        <v>6.0142011606899606E-5</v>
      </c>
      <c r="BF285" s="17">
        <f t="shared" si="387"/>
        <v>1.750313659807071E-5</v>
      </c>
      <c r="BG285" s="17">
        <f t="shared" si="388"/>
        <v>3.3959599131596737E-6</v>
      </c>
      <c r="BH285" s="17">
        <f t="shared" si="389"/>
        <v>4.9416330326725418E-7</v>
      </c>
      <c r="BI285" s="17">
        <f t="shared" si="390"/>
        <v>5.752656133535991E-8</v>
      </c>
      <c r="BJ285" s="18">
        <f t="shared" si="391"/>
        <v>0.2396948956484645</v>
      </c>
      <c r="BK285" s="18">
        <f t="shared" si="392"/>
        <v>0.37851278953794348</v>
      </c>
      <c r="BL285" s="18">
        <f t="shared" si="393"/>
        <v>0.35921539346943948</v>
      </c>
      <c r="BM285" s="18">
        <f t="shared" si="394"/>
        <v>0.16675920750370349</v>
      </c>
      <c r="BN285" s="18">
        <f t="shared" si="395"/>
        <v>0.83321401378586635</v>
      </c>
    </row>
    <row r="286" spans="1:66" x14ac:dyDescent="0.25">
      <c r="A286" t="s">
        <v>154</v>
      </c>
      <c r="B286" t="s">
        <v>173</v>
      </c>
      <c r="C286" t="s">
        <v>156</v>
      </c>
      <c r="D286" s="15">
        <v>44318</v>
      </c>
      <c r="E286" s="14">
        <f>VLOOKUP(A286,home!$A$2:$E$405,3,FALSE)</f>
        <v>1.32046332</v>
      </c>
      <c r="F286" s="14">
        <f>VLOOKUP(B286,home!$B$2:$E$405,3,FALSE)</f>
        <v>0.87</v>
      </c>
      <c r="G286" s="14">
        <f>VLOOKUP(C286,away!$B$2:$E$405,4,FALSE)</f>
        <v>0.76</v>
      </c>
      <c r="H286" s="14">
        <f>VLOOKUP(A286,away!$A$2:$E$405,3,FALSE)</f>
        <v>1.0193050189999999</v>
      </c>
      <c r="I286" s="14">
        <f>VLOOKUP(C286,away!$B$2:$E$405,3,FALSE)</f>
        <v>0.6</v>
      </c>
      <c r="J286" s="14">
        <f>VLOOKUP(B286,home!$B$2:$E$405,4,FALSE)</f>
        <v>0.98</v>
      </c>
      <c r="K286" s="16">
        <f t="shared" si="340"/>
        <v>0.87309034718400003</v>
      </c>
      <c r="L286" s="16">
        <f t="shared" si="341"/>
        <v>0.59935135117199989</v>
      </c>
      <c r="M286" s="17">
        <f t="shared" si="342"/>
        <v>0.22936476134536291</v>
      </c>
      <c r="N286" s="17">
        <f t="shared" si="343"/>
        <v>0.20025615911479819</v>
      </c>
      <c r="O286" s="17">
        <f t="shared" si="344"/>
        <v>0.13747007962358654</v>
      </c>
      <c r="P286" s="17">
        <f t="shared" si="345"/>
        <v>0.1200237995459693</v>
      </c>
      <c r="Q286" s="17">
        <f t="shared" si="346"/>
        <v>8.7420859743636753E-2</v>
      </c>
      <c r="R286" s="17">
        <f t="shared" si="347"/>
        <v>4.1196438984059502E-2</v>
      </c>
      <c r="S286" s="17">
        <f t="shared" si="348"/>
        <v>1.5701749881883352E-2</v>
      </c>
      <c r="T286" s="17">
        <f t="shared" si="349"/>
        <v>5.2395810407966578E-2</v>
      </c>
      <c r="U286" s="17">
        <f t="shared" si="350"/>
        <v>3.5968213215336983E-2</v>
      </c>
      <c r="V286" s="17">
        <f t="shared" si="351"/>
        <v>9.1294837740834634E-4</v>
      </c>
      <c r="W286" s="17">
        <f t="shared" si="352"/>
        <v>2.5442102928231864E-2</v>
      </c>
      <c r="X286" s="17">
        <f t="shared" si="353"/>
        <v>1.5248758766692865E-2</v>
      </c>
      <c r="Y286" s="17">
        <f t="shared" si="354"/>
        <v>4.5696820852566232E-3</v>
      </c>
      <c r="Z286" s="17">
        <f t="shared" si="355"/>
        <v>8.2303804561903032E-3</v>
      </c>
      <c r="AA286" s="17">
        <f t="shared" si="356"/>
        <v>7.1858657299515996E-3</v>
      </c>
      <c r="AB286" s="17">
        <f t="shared" si="357"/>
        <v>3.136955002490525E-3</v>
      </c>
      <c r="AC286" s="17">
        <f t="shared" si="358"/>
        <v>2.9858426269130919E-5</v>
      </c>
      <c r="AD286" s="17">
        <f t="shared" si="359"/>
        <v>5.5533136196752536E-3</v>
      </c>
      <c r="AE286" s="17">
        <f t="shared" si="360"/>
        <v>3.3283860214342329E-3</v>
      </c>
      <c r="AF286" s="17">
        <f t="shared" si="361"/>
        <v>9.9743632958430211E-4</v>
      </c>
      <c r="AG286" s="17">
        <f t="shared" si="362"/>
        <v>1.9927160394813054E-4</v>
      </c>
      <c r="AH286" s="17">
        <f t="shared" si="363"/>
        <v>1.2332224117693198E-3</v>
      </c>
      <c r="AI286" s="17">
        <f t="shared" si="364"/>
        <v>1.0767145836467651E-3</v>
      </c>
      <c r="AJ286" s="17">
        <f t="shared" si="365"/>
        <v>4.7003455482711511E-4</v>
      </c>
      <c r="AK286" s="17">
        <f t="shared" si="366"/>
        <v>1.3679421088749432E-4</v>
      </c>
      <c r="AL286" s="17">
        <f t="shared" si="367"/>
        <v>6.2498210244042434E-7</v>
      </c>
      <c r="AM286" s="17">
        <f t="shared" si="368"/>
        <v>9.6970890324478117E-4</v>
      </c>
      <c r="AN286" s="17">
        <f t="shared" si="369"/>
        <v>5.8119634140327769E-4</v>
      </c>
      <c r="AO286" s="17">
        <f t="shared" si="370"/>
        <v>1.7417040625813872E-4</v>
      </c>
      <c r="AP286" s="17">
        <f t="shared" si="371"/>
        <v>3.4796422774997191E-5</v>
      </c>
      <c r="AQ286" s="17">
        <f t="shared" si="372"/>
        <v>5.2138207515366788E-6</v>
      </c>
      <c r="AR286" s="17">
        <f t="shared" si="373"/>
        <v>1.4782670375790692E-4</v>
      </c>
      <c r="AS286" s="17">
        <f t="shared" si="374"/>
        <v>1.2906606810705727E-4</v>
      </c>
      <c r="AT286" s="17">
        <f t="shared" si="375"/>
        <v>5.6343169106632207E-5</v>
      </c>
      <c r="AU286" s="17">
        <f t="shared" si="376"/>
        <v>1.6397559025585452E-5</v>
      </c>
      <c r="AV286" s="17">
        <f t="shared" si="377"/>
        <v>3.5791376256546317E-6</v>
      </c>
      <c r="AW286" s="17">
        <f t="shared" si="378"/>
        <v>9.0845988603883482E-9</v>
      </c>
      <c r="AX286" s="17">
        <f t="shared" si="379"/>
        <v>1.4110724716690024E-4</v>
      </c>
      <c r="AY286" s="17">
        <f t="shared" si="380"/>
        <v>8.4572819249643022E-5</v>
      </c>
      <c r="AZ286" s="17">
        <f t="shared" si="381"/>
        <v>2.5344416744849431E-5</v>
      </c>
      <c r="BA286" s="17">
        <f t="shared" si="382"/>
        <v>5.0634034735639214E-6</v>
      </c>
      <c r="BB286" s="17">
        <f t="shared" si="383"/>
        <v>7.5868942835238351E-7</v>
      </c>
      <c r="BC286" s="17">
        <f t="shared" si="384"/>
        <v>9.0944306800582688E-8</v>
      </c>
      <c r="BD286" s="17">
        <f t="shared" si="385"/>
        <v>1.4766689106100731E-5</v>
      </c>
      <c r="BE286" s="17">
        <f t="shared" si="386"/>
        <v>1.2892653718403677E-5</v>
      </c>
      <c r="BF286" s="17">
        <f t="shared" si="387"/>
        <v>5.6282257555620776E-6</v>
      </c>
      <c r="BG286" s="17">
        <f t="shared" si="388"/>
        <v>1.6379831929845422E-6</v>
      </c>
      <c r="BH286" s="17">
        <f t="shared" si="389"/>
        <v>3.5752682866110755E-7</v>
      </c>
      <c r="BI286" s="17">
        <f t="shared" si="390"/>
        <v>6.2430644592664219E-8</v>
      </c>
      <c r="BJ286" s="18">
        <f t="shared" si="391"/>
        <v>0.39743380403602757</v>
      </c>
      <c r="BK286" s="18">
        <f t="shared" si="392"/>
        <v>0.36611831537824507</v>
      </c>
      <c r="BL286" s="18">
        <f t="shared" si="393"/>
        <v>0.22826287646342505</v>
      </c>
      <c r="BM286" s="18">
        <f t="shared" si="394"/>
        <v>0.18422871424182408</v>
      </c>
      <c r="BN286" s="18">
        <f t="shared" si="395"/>
        <v>0.81573209835741323</v>
      </c>
    </row>
    <row r="287" spans="1:66" x14ac:dyDescent="0.25">
      <c r="A287" t="s">
        <v>24</v>
      </c>
      <c r="B287" t="s">
        <v>287</v>
      </c>
      <c r="C287" t="s">
        <v>294</v>
      </c>
      <c r="D287" s="15">
        <v>44318</v>
      </c>
      <c r="E287" s="14">
        <f>VLOOKUP(A287,home!$A$2:$E$405,3,FALSE)</f>
        <v>1.589519651</v>
      </c>
      <c r="F287" s="14">
        <f>VLOOKUP(B287,home!$B$2:$E$405,3,FALSE)</f>
        <v>0.73</v>
      </c>
      <c r="G287" s="14">
        <f>VLOOKUP(C287,away!$B$2:$E$405,4,FALSE)</f>
        <v>0.52</v>
      </c>
      <c r="H287" s="14">
        <f>VLOOKUP(A287,away!$A$2:$E$405,3,FALSE)</f>
        <v>1.406113537</v>
      </c>
      <c r="I287" s="14">
        <f>VLOOKUP(C287,away!$B$2:$E$405,3,FALSE)</f>
        <v>1.31</v>
      </c>
      <c r="J287" s="14">
        <f>VLOOKUP(B287,home!$B$2:$E$405,4,FALSE)</f>
        <v>0.65</v>
      </c>
      <c r="K287" s="16">
        <f t="shared" si="340"/>
        <v>0.60338165951959999</v>
      </c>
      <c r="L287" s="16">
        <f t="shared" si="341"/>
        <v>1.1973056767554999</v>
      </c>
      <c r="M287" s="17">
        <f t="shared" si="342"/>
        <v>0.16518531133670608</v>
      </c>
      <c r="N287" s="17">
        <f t="shared" si="343"/>
        <v>9.9669787282603506E-2</v>
      </c>
      <c r="O287" s="17">
        <f t="shared" si="344"/>
        <v>0.19777731098006282</v>
      </c>
      <c r="P287" s="17">
        <f t="shared" si="345"/>
        <v>0.11933520211447431</v>
      </c>
      <c r="Q287" s="17">
        <f t="shared" si="346"/>
        <v>3.0069460827271414E-2</v>
      </c>
      <c r="R287" s="17">
        <f t="shared" si="347"/>
        <v>0.11839994858493358</v>
      </c>
      <c r="S287" s="17">
        <f t="shared" si="348"/>
        <v>2.1552900721715004E-2</v>
      </c>
      <c r="T287" s="17">
        <f t="shared" si="349"/>
        <v>3.6002336145469195E-2</v>
      </c>
      <c r="U287" s="17">
        <f t="shared" si="350"/>
        <v>7.1440357464212539E-2</v>
      </c>
      <c r="V287" s="17">
        <f t="shared" si="351"/>
        <v>1.7300568158309675E-3</v>
      </c>
      <c r="W287" s="17">
        <f t="shared" si="352"/>
        <v>6.0477870582728768E-3</v>
      </c>
      <c r="X287" s="17">
        <f t="shared" si="353"/>
        <v>7.2410497766785603E-3</v>
      </c>
      <c r="Y287" s="17">
        <f t="shared" si="354"/>
        <v>4.3348750016431944E-3</v>
      </c>
      <c r="Z287" s="17">
        <f t="shared" si="355"/>
        <v>4.7253643522766751E-2</v>
      </c>
      <c r="AA287" s="17">
        <f t="shared" si="356"/>
        <v>2.8511981847114599E-2</v>
      </c>
      <c r="AB287" s="17">
        <f t="shared" si="357"/>
        <v>8.6018034615523587E-3</v>
      </c>
      <c r="AC287" s="17">
        <f t="shared" si="358"/>
        <v>7.8115556294031165E-5</v>
      </c>
      <c r="AD287" s="17">
        <f t="shared" si="359"/>
        <v>9.1228094791046205E-4</v>
      </c>
      <c r="AE287" s="17">
        <f t="shared" si="360"/>
        <v>1.0922791577290846E-3</v>
      </c>
      <c r="AF287" s="17">
        <f t="shared" si="361"/>
        <v>6.538960180753748E-4</v>
      </c>
      <c r="AG287" s="17">
        <f t="shared" si="362"/>
        <v>2.6097113814982104E-4</v>
      </c>
      <c r="AH287" s="17">
        <f t="shared" si="363"/>
        <v>1.4144263909297355E-2</v>
      </c>
      <c r="AI287" s="17">
        <f t="shared" si="364"/>
        <v>8.5343894302750238E-3</v>
      </c>
      <c r="AJ287" s="17">
        <f t="shared" si="365"/>
        <v>2.5747470287129383E-3</v>
      </c>
      <c r="AK287" s="17">
        <f t="shared" si="366"/>
        <v>5.1785171167599065E-4</v>
      </c>
      <c r="AL287" s="17">
        <f t="shared" si="367"/>
        <v>2.2573279968293082E-6</v>
      </c>
      <c r="AM287" s="17">
        <f t="shared" si="368"/>
        <v>1.1009071845966573E-4</v>
      </c>
      <c r="AN287" s="17">
        <f t="shared" si="369"/>
        <v>1.3181224216984928E-4</v>
      </c>
      <c r="AO287" s="17">
        <f t="shared" si="370"/>
        <v>7.8909772907915647E-5</v>
      </c>
      <c r="AP287" s="17">
        <f t="shared" si="371"/>
        <v>3.1493039684711577E-5</v>
      </c>
      <c r="AQ287" s="17">
        <f t="shared" si="372"/>
        <v>9.4266987981978576E-6</v>
      </c>
      <c r="AR287" s="17">
        <f t="shared" si="373"/>
        <v>3.3870014944259318E-3</v>
      </c>
      <c r="AS287" s="17">
        <f t="shared" si="374"/>
        <v>2.0436545825020841E-3</v>
      </c>
      <c r="AT287" s="17">
        <f t="shared" si="375"/>
        <v>6.1655184673747138E-4</v>
      </c>
      <c r="AU287" s="17">
        <f t="shared" si="376"/>
        <v>1.2400535882144318E-4</v>
      </c>
      <c r="AV287" s="17">
        <f t="shared" si="377"/>
        <v>1.8705639798751465E-5</v>
      </c>
      <c r="AW287" s="17">
        <f t="shared" si="378"/>
        <v>4.5299072928799834E-8</v>
      </c>
      <c r="AX287" s="17">
        <f t="shared" si="379"/>
        <v>1.1071120066983019E-5</v>
      </c>
      <c r="AY287" s="17">
        <f t="shared" si="380"/>
        <v>1.3255514904240497E-5</v>
      </c>
      <c r="AZ287" s="17">
        <f t="shared" si="381"/>
        <v>7.9354516215821448E-6</v>
      </c>
      <c r="BA287" s="17">
        <f t="shared" si="382"/>
        <v>3.1670537580463127E-6</v>
      </c>
      <c r="BB287" s="17">
        <f t="shared" si="383"/>
        <v>9.4798286077467288E-7</v>
      </c>
      <c r="BC287" s="17">
        <f t="shared" si="384"/>
        <v>2.2700505213448685E-7</v>
      </c>
      <c r="BD287" s="17">
        <f t="shared" si="385"/>
        <v>6.7587935274258742E-4</v>
      </c>
      <c r="BE287" s="17">
        <f t="shared" si="386"/>
        <v>4.0781320549285557E-4</v>
      </c>
      <c r="BF287" s="17">
        <f t="shared" si="387"/>
        <v>1.2303350435214342E-4</v>
      </c>
      <c r="BG287" s="17">
        <f t="shared" si="388"/>
        <v>2.4745386677502742E-5</v>
      </c>
      <c r="BH287" s="17">
        <f t="shared" si="389"/>
        <v>3.7327281197314514E-6</v>
      </c>
      <c r="BI287" s="17">
        <f t="shared" si="390"/>
        <v>4.5045193748380807E-7</v>
      </c>
      <c r="BJ287" s="18">
        <f t="shared" si="391"/>
        <v>0.1866830599540876</v>
      </c>
      <c r="BK287" s="18">
        <f t="shared" si="392"/>
        <v>0.30789709938792148</v>
      </c>
      <c r="BL287" s="18">
        <f t="shared" si="393"/>
        <v>0.45792822796944538</v>
      </c>
      <c r="BM287" s="18">
        <f t="shared" si="394"/>
        <v>0.26931179949233813</v>
      </c>
      <c r="BN287" s="18">
        <f t="shared" si="395"/>
        <v>0.7304370211260518</v>
      </c>
    </row>
    <row r="288" spans="1:66" x14ac:dyDescent="0.25">
      <c r="A288" t="s">
        <v>27</v>
      </c>
      <c r="B288" t="s">
        <v>195</v>
      </c>
      <c r="C288" t="s">
        <v>187</v>
      </c>
      <c r="D288" s="15">
        <v>44318</v>
      </c>
      <c r="E288" s="14">
        <f>VLOOKUP(A288,home!$A$2:$E$405,3,FALSE)</f>
        <v>1.2916666670000001</v>
      </c>
      <c r="F288" s="14">
        <f>VLOOKUP(B288,home!$B$2:$E$405,3,FALSE)</f>
        <v>1.55</v>
      </c>
      <c r="G288" s="14">
        <f>VLOOKUP(C288,away!$B$2:$E$405,4,FALSE)</f>
        <v>1.1599999999999999</v>
      </c>
      <c r="H288" s="14">
        <f>VLOOKUP(A288,away!$A$2:$E$405,3,FALSE)</f>
        <v>1.129166667</v>
      </c>
      <c r="I288" s="14">
        <f>VLOOKUP(C288,away!$B$2:$E$405,3,FALSE)</f>
        <v>0.65</v>
      </c>
      <c r="J288" s="14">
        <f>VLOOKUP(B288,home!$B$2:$E$405,4,FALSE)</f>
        <v>1.29</v>
      </c>
      <c r="K288" s="16">
        <f t="shared" ref="K288:K351" si="396">E288*F288*G288</f>
        <v>2.3224166672660003</v>
      </c>
      <c r="L288" s="16">
        <f t="shared" ref="L288:L351" si="397">H288*I288*J288</f>
        <v>0.94680625027950016</v>
      </c>
      <c r="M288" s="17">
        <f t="shared" si="342"/>
        <v>3.8035972681011825E-2</v>
      </c>
      <c r="N288" s="17">
        <f t="shared" si="343"/>
        <v>8.8335376910056121E-2</v>
      </c>
      <c r="O288" s="17">
        <f t="shared" si="344"/>
        <v>3.601269666984231E-2</v>
      </c>
      <c r="P288" s="17">
        <f t="shared" si="345"/>
        <v>8.3636486979236563E-2</v>
      </c>
      <c r="Q288" s="17">
        <f t="shared" si="346"/>
        <v>0.10257577582256927</v>
      </c>
      <c r="R288" s="17">
        <f t="shared" si="347"/>
        <v>1.7048523148213219E-2</v>
      </c>
      <c r="S288" s="17">
        <f t="shared" si="348"/>
        <v>4.597662069070773E-2</v>
      </c>
      <c r="T288" s="17">
        <f t="shared" si="349"/>
        <v>9.7119385676077419E-2</v>
      </c>
      <c r="U288" s="17">
        <f t="shared" si="350"/>
        <v>3.959377431168061E-2</v>
      </c>
      <c r="V288" s="17">
        <f t="shared" si="351"/>
        <v>1.1233000898609635E-2</v>
      </c>
      <c r="W288" s="17">
        <f t="shared" si="352"/>
        <v>7.9407897142691905E-2</v>
      </c>
      <c r="X288" s="17">
        <f t="shared" si="353"/>
        <v>7.5183893336252347E-2</v>
      </c>
      <c r="Y288" s="17">
        <f t="shared" si="354"/>
        <v>3.5592290065555497E-2</v>
      </c>
      <c r="Z288" s="17">
        <f t="shared" si="355"/>
        <v>5.3805494249210065E-3</v>
      </c>
      <c r="AA288" s="17">
        <f t="shared" si="356"/>
        <v>1.2495877663485038E-2</v>
      </c>
      <c r="AB288" s="17">
        <f t="shared" si="357"/>
        <v>1.4510317278897291E-2</v>
      </c>
      <c r="AC288" s="17">
        <f t="shared" si="358"/>
        <v>1.5437503420665203E-3</v>
      </c>
      <c r="AD288" s="17">
        <f t="shared" si="359"/>
        <v>4.6104555959182968E-2</v>
      </c>
      <c r="AE288" s="17">
        <f t="shared" si="360"/>
        <v>4.3652081748515405E-2</v>
      </c>
      <c r="AF288" s="17">
        <f t="shared" si="361"/>
        <v>2.0665031918603041E-2</v>
      </c>
      <c r="AG288" s="17">
        <f t="shared" si="362"/>
        <v>6.5219271275862439E-3</v>
      </c>
      <c r="AH288" s="17">
        <f t="shared" si="363"/>
        <v>1.2735844563632444E-3</v>
      </c>
      <c r="AI288" s="17">
        <f t="shared" si="364"/>
        <v>2.9577937686289068E-3</v>
      </c>
      <c r="AJ288" s="17">
        <f t="shared" si="365"/>
        <v>3.4346147732996451E-3</v>
      </c>
      <c r="AK288" s="17">
        <f t="shared" si="366"/>
        <v>2.6588688650497102E-3</v>
      </c>
      <c r="AL288" s="17">
        <f t="shared" si="367"/>
        <v>1.357807846443157E-4</v>
      </c>
      <c r="AM288" s="17">
        <f t="shared" si="368"/>
        <v>2.1414797839300895E-2</v>
      </c>
      <c r="AN288" s="17">
        <f t="shared" si="369"/>
        <v>2.0275664442722025E-2</v>
      </c>
      <c r="AO288" s="17">
        <f t="shared" si="370"/>
        <v>9.5985629114695142E-3</v>
      </c>
      <c r="AP288" s="17">
        <f t="shared" si="371"/>
        <v>3.0293264527601112E-3</v>
      </c>
      <c r="AQ288" s="17">
        <f t="shared" si="372"/>
        <v>7.1704630490257491E-4</v>
      </c>
      <c r="AR288" s="17">
        <f t="shared" si="373"/>
        <v>2.4116754470870794E-4</v>
      </c>
      <c r="AS288" s="17">
        <f t="shared" si="374"/>
        <v>5.600915254351216E-4</v>
      </c>
      <c r="AT288" s="17">
        <f t="shared" si="375"/>
        <v>6.5038294693248275E-4</v>
      </c>
      <c r="AU288" s="17">
        <f t="shared" si="376"/>
        <v>5.0348673202052551E-4</v>
      </c>
      <c r="AV288" s="17">
        <f t="shared" si="377"/>
        <v>2.9232649454793969E-4</v>
      </c>
      <c r="AW288" s="17">
        <f t="shared" si="378"/>
        <v>8.2934851072676833E-6</v>
      </c>
      <c r="AX288" s="17">
        <f t="shared" si="379"/>
        <v>8.2890139046873923E-3</v>
      </c>
      <c r="AY288" s="17">
        <f t="shared" si="380"/>
        <v>7.8480901736117069E-3</v>
      </c>
      <c r="AZ288" s="17">
        <f t="shared" si="381"/>
        <v>3.715310414566346E-3</v>
      </c>
      <c r="BA288" s="17">
        <f t="shared" si="382"/>
        <v>1.1725597074133125E-3</v>
      </c>
      <c r="BB288" s="17">
        <f t="shared" si="383"/>
        <v>2.7754671495120646E-4</v>
      </c>
      <c r="BC288" s="17">
        <f t="shared" si="384"/>
        <v>5.2556592892069041E-5</v>
      </c>
      <c r="BD288" s="17">
        <f t="shared" si="385"/>
        <v>3.8056489782460895E-5</v>
      </c>
      <c r="BE288" s="17">
        <f t="shared" si="386"/>
        <v>8.8383026168425429E-5</v>
      </c>
      <c r="BF288" s="17">
        <f t="shared" si="387"/>
        <v>1.0263110653847916E-4</v>
      </c>
      <c r="BG288" s="17">
        <f t="shared" si="388"/>
        <v>7.9450730801638856E-5</v>
      </c>
      <c r="BH288" s="17">
        <f t="shared" si="389"/>
        <v>4.6129425360047571E-5</v>
      </c>
      <c r="BI288" s="17">
        <f t="shared" si="390"/>
        <v>2.1426349261515469E-5</v>
      </c>
      <c r="BJ288" s="18">
        <f t="shared" si="391"/>
        <v>0.67154869116636728</v>
      </c>
      <c r="BK288" s="18">
        <f t="shared" si="392"/>
        <v>0.18840970254988831</v>
      </c>
      <c r="BL288" s="18">
        <f t="shared" si="393"/>
        <v>0.13260958330701739</v>
      </c>
      <c r="BM288" s="18">
        <f t="shared" si="394"/>
        <v>0.62446389754876008</v>
      </c>
      <c r="BN288" s="18">
        <f t="shared" si="395"/>
        <v>0.3656448322109293</v>
      </c>
    </row>
    <row r="289" spans="1:66" x14ac:dyDescent="0.25">
      <c r="A289" t="s">
        <v>196</v>
      </c>
      <c r="B289" t="s">
        <v>204</v>
      </c>
      <c r="C289" t="s">
        <v>202</v>
      </c>
      <c r="D289" s="15">
        <v>44318</v>
      </c>
      <c r="E289" s="14">
        <f>VLOOKUP(A289,home!$A$2:$E$405,3,FALSE)</f>
        <v>1.615763547</v>
      </c>
      <c r="F289" s="14">
        <f>VLOOKUP(B289,home!$B$2:$E$405,3,FALSE)</f>
        <v>0.98</v>
      </c>
      <c r="G289" s="14">
        <f>VLOOKUP(C289,away!$B$2:$E$405,4,FALSE)</f>
        <v>1.24</v>
      </c>
      <c r="H289" s="14">
        <f>VLOOKUP(A289,away!$A$2:$E$405,3,FALSE)</f>
        <v>1.492610837</v>
      </c>
      <c r="I289" s="14">
        <f>VLOOKUP(C289,away!$B$2:$E$405,3,FALSE)</f>
        <v>0.46</v>
      </c>
      <c r="J289" s="14">
        <f>VLOOKUP(B289,home!$B$2:$E$405,4,FALSE)</f>
        <v>1.28</v>
      </c>
      <c r="K289" s="16">
        <f t="shared" si="396"/>
        <v>1.9634758623144</v>
      </c>
      <c r="L289" s="16">
        <f t="shared" si="397"/>
        <v>0.8788492608256</v>
      </c>
      <c r="M289" s="17">
        <f t="shared" si="342"/>
        <v>5.8289976904613489E-2</v>
      </c>
      <c r="N289" s="17">
        <f t="shared" si="343"/>
        <v>0.11445096266707243</v>
      </c>
      <c r="O289" s="17">
        <f t="shared" si="344"/>
        <v>5.1228103116160863E-2</v>
      </c>
      <c r="P289" s="17">
        <f t="shared" si="345"/>
        <v>0.10058514394073495</v>
      </c>
      <c r="Q289" s="17">
        <f t="shared" si="346"/>
        <v>0.11236085130772164</v>
      </c>
      <c r="R289" s="17">
        <f t="shared" si="347"/>
        <v>2.2510890278567793E-2</v>
      </c>
      <c r="S289" s="17">
        <f t="shared" si="348"/>
        <v>4.3392413751229361E-2</v>
      </c>
      <c r="T289" s="17">
        <f t="shared" si="349"/>
        <v>9.8748251117526317E-2</v>
      </c>
      <c r="U289" s="17">
        <f t="shared" si="350"/>
        <v>4.419958970117574E-2</v>
      </c>
      <c r="V289" s="17">
        <f t="shared" si="351"/>
        <v>8.3197688043266781E-3</v>
      </c>
      <c r="W289" s="17">
        <f t="shared" si="352"/>
        <v>7.3539273137269615E-2</v>
      </c>
      <c r="X289" s="17">
        <f t="shared" si="353"/>
        <v>6.4629935838341313E-2</v>
      </c>
      <c r="Y289" s="17">
        <f t="shared" si="354"/>
        <v>2.8399985669366103E-2</v>
      </c>
      <c r="Z289" s="17">
        <f t="shared" si="355"/>
        <v>6.5945597606151636E-3</v>
      </c>
      <c r="AA289" s="17">
        <f t="shared" si="356"/>
        <v>1.2948258912557702E-2</v>
      </c>
      <c r="AB289" s="17">
        <f t="shared" si="357"/>
        <v>1.2711796916902177E-2</v>
      </c>
      <c r="AC289" s="17">
        <f t="shared" si="358"/>
        <v>8.9728670688343586E-4</v>
      </c>
      <c r="AD289" s="17">
        <f t="shared" si="359"/>
        <v>3.6098146934293647E-2</v>
      </c>
      <c r="AE289" s="17">
        <f t="shared" si="360"/>
        <v>3.1724829750377874E-2</v>
      </c>
      <c r="AF289" s="17">
        <f t="shared" si="361"/>
        <v>1.3940671587968797E-2</v>
      </c>
      <c r="AG289" s="17">
        <f t="shared" si="362"/>
        <v>4.0839163068329409E-3</v>
      </c>
      <c r="AH289" s="17">
        <f t="shared" si="363"/>
        <v>1.4489059927717202E-3</v>
      </c>
      <c r="AI289" s="17">
        <f t="shared" si="364"/>
        <v>2.8448919435699552E-3</v>
      </c>
      <c r="AJ289" s="17">
        <f t="shared" si="365"/>
        <v>2.792938331046154E-3</v>
      </c>
      <c r="AK289" s="17">
        <f t="shared" si="366"/>
        <v>1.8279556659805964E-3</v>
      </c>
      <c r="AL289" s="17">
        <f t="shared" si="367"/>
        <v>6.1934292899563741E-5</v>
      </c>
      <c r="AM289" s="17">
        <f t="shared" si="368"/>
        <v>1.4175568035952824E-2</v>
      </c>
      <c r="AN289" s="17">
        <f t="shared" si="369"/>
        <v>1.2458187490180142E-2</v>
      </c>
      <c r="AO289" s="17">
        <f t="shared" si="370"/>
        <v>5.4744344334857762E-3</v>
      </c>
      <c r="AP289" s="17">
        <f t="shared" si="371"/>
        <v>1.6037342184357292E-3</v>
      </c>
      <c r="AQ289" s="17">
        <f t="shared" si="372"/>
        <v>3.5236015810824039E-4</v>
      </c>
      <c r="AR289" s="17">
        <f t="shared" si="373"/>
        <v>2.5467399215064177E-4</v>
      </c>
      <c r="AS289" s="17">
        <f t="shared" si="374"/>
        <v>5.0004623634703209E-4</v>
      </c>
      <c r="AT289" s="17">
        <f t="shared" si="375"/>
        <v>4.9091435755427965E-4</v>
      </c>
      <c r="AU289" s="17">
        <f t="shared" si="376"/>
        <v>3.2129949717380298E-4</v>
      </c>
      <c r="AV289" s="17">
        <f t="shared" si="377"/>
        <v>1.5771595181862894E-4</v>
      </c>
      <c r="AW289" s="17">
        <f t="shared" si="378"/>
        <v>2.9687159196647768E-6</v>
      </c>
      <c r="AX289" s="17">
        <f t="shared" si="379"/>
        <v>4.6388976121981519E-3</v>
      </c>
      <c r="AY289" s="17">
        <f t="shared" si="380"/>
        <v>4.0768917375259874E-3</v>
      </c>
      <c r="AZ289" s="17">
        <f t="shared" si="381"/>
        <v>1.7914866449953546E-3</v>
      </c>
      <c r="BA289" s="17">
        <f t="shared" si="382"/>
        <v>5.2481557124436722E-4</v>
      </c>
      <c r="BB289" s="17">
        <f t="shared" si="383"/>
        <v>1.1530844421446926E-4</v>
      </c>
      <c r="BC289" s="17">
        <f t="shared" si="384"/>
        <v>2.0267748192967255E-5</v>
      </c>
      <c r="BD289" s="17">
        <f t="shared" si="385"/>
        <v>3.7303341625516021E-5</v>
      </c>
      <c r="BE289" s="17">
        <f t="shared" si="386"/>
        <v>7.3244210865368724E-5</v>
      </c>
      <c r="BF289" s="17">
        <f t="shared" si="387"/>
        <v>7.190662004420882E-5</v>
      </c>
      <c r="BG289" s="17">
        <f t="shared" si="388"/>
        <v>4.7062304265805616E-5</v>
      </c>
      <c r="BH289" s="17">
        <f t="shared" si="389"/>
        <v>2.3101424612701328E-5</v>
      </c>
      <c r="BI289" s="17">
        <f t="shared" si="390"/>
        <v>9.0718179224229656E-6</v>
      </c>
      <c r="BJ289" s="18">
        <f t="shared" si="391"/>
        <v>0.62320877641130479</v>
      </c>
      <c r="BK289" s="18">
        <f t="shared" si="392"/>
        <v>0.21562341613821345</v>
      </c>
      <c r="BL289" s="18">
        <f t="shared" si="393"/>
        <v>0.15449967061311315</v>
      </c>
      <c r="BM289" s="18">
        <f t="shared" si="394"/>
        <v>0.53642657168676922</v>
      </c>
      <c r="BN289" s="18">
        <f t="shared" si="395"/>
        <v>0.45942592821487116</v>
      </c>
    </row>
    <row r="290" spans="1:66" x14ac:dyDescent="0.25">
      <c r="A290" t="s">
        <v>32</v>
      </c>
      <c r="B290" t="s">
        <v>34</v>
      </c>
      <c r="C290" t="s">
        <v>308</v>
      </c>
      <c r="D290" s="15">
        <v>44318</v>
      </c>
      <c r="E290" s="14">
        <f>VLOOKUP(A290,home!$A$2:$E$405,3,FALSE)</f>
        <v>1.25</v>
      </c>
      <c r="F290" s="14">
        <f>VLOOKUP(B290,home!$B$2:$E$405,3,FALSE)</f>
        <v>0.72</v>
      </c>
      <c r="G290" s="14">
        <f>VLOOKUP(C290,away!$B$2:$E$405,4,FALSE)</f>
        <v>0.88</v>
      </c>
      <c r="H290" s="14">
        <f>VLOOKUP(A290,away!$A$2:$E$405,3,FALSE)</f>
        <v>1.127777778</v>
      </c>
      <c r="I290" s="14">
        <f>VLOOKUP(C290,away!$B$2:$E$405,3,FALSE)</f>
        <v>0.48</v>
      </c>
      <c r="J290" s="14">
        <f>VLOOKUP(B290,home!$B$2:$E$405,4,FALSE)</f>
        <v>0.89</v>
      </c>
      <c r="K290" s="16">
        <f t="shared" si="396"/>
        <v>0.79199999999999993</v>
      </c>
      <c r="L290" s="16">
        <f t="shared" si="397"/>
        <v>0.48178666676160004</v>
      </c>
      <c r="M290" s="17">
        <f t="shared" si="342"/>
        <v>0.27977021687220116</v>
      </c>
      <c r="N290" s="17">
        <f t="shared" si="343"/>
        <v>0.2215780117627833</v>
      </c>
      <c r="O290" s="17">
        <f t="shared" si="344"/>
        <v>0.13478956024602778</v>
      </c>
      <c r="P290" s="17">
        <f t="shared" si="345"/>
        <v>0.10675333171485399</v>
      </c>
      <c r="Q290" s="17">
        <f t="shared" si="346"/>
        <v>8.7744892658062179E-2</v>
      </c>
      <c r="R290" s="17">
        <f t="shared" si="347"/>
        <v>3.2469906472597794E-2</v>
      </c>
      <c r="S290" s="17">
        <f t="shared" si="348"/>
        <v>1.0183601706813789E-2</v>
      </c>
      <c r="T290" s="17">
        <f t="shared" si="349"/>
        <v>4.2274319359082171E-2</v>
      </c>
      <c r="U290" s="17">
        <f t="shared" si="350"/>
        <v>2.5716165926297451E-2</v>
      </c>
      <c r="V290" s="17">
        <f t="shared" si="351"/>
        <v>4.3175646993191298E-4</v>
      </c>
      <c r="W290" s="17">
        <f t="shared" si="352"/>
        <v>2.3164651661728413E-2</v>
      </c>
      <c r="X290" s="17">
        <f t="shared" si="353"/>
        <v>1.1160420310797694E-2</v>
      </c>
      <c r="Y290" s="17">
        <f t="shared" si="354"/>
        <v>2.6884708505988402E-3</v>
      </c>
      <c r="Z290" s="17">
        <f t="shared" si="355"/>
        <v>5.2145226698312652E-3</v>
      </c>
      <c r="AA290" s="17">
        <f t="shared" si="356"/>
        <v>4.1299019545063612E-3</v>
      </c>
      <c r="AB290" s="17">
        <f t="shared" si="357"/>
        <v>1.6354411739845189E-3</v>
      </c>
      <c r="AC290" s="17">
        <f t="shared" si="358"/>
        <v>1.0296718269811939E-5</v>
      </c>
      <c r="AD290" s="17">
        <f t="shared" si="359"/>
        <v>4.5866010290222256E-3</v>
      </c>
      <c r="AE290" s="17">
        <f t="shared" si="360"/>
        <v>2.2097632215379429E-3</v>
      </c>
      <c r="AF290" s="17">
        <f t="shared" si="361"/>
        <v>5.3231722841857033E-4</v>
      </c>
      <c r="AG290" s="17">
        <f t="shared" si="362"/>
        <v>8.5487781046518765E-5</v>
      </c>
      <c r="AH290" s="17">
        <f t="shared" si="363"/>
        <v>6.2807187396270105E-4</v>
      </c>
      <c r="AI290" s="17">
        <f t="shared" si="364"/>
        <v>4.9743292417845915E-4</v>
      </c>
      <c r="AJ290" s="17">
        <f t="shared" si="365"/>
        <v>1.9698343797466982E-4</v>
      </c>
      <c r="AK290" s="17">
        <f t="shared" si="366"/>
        <v>5.2003627625312829E-5</v>
      </c>
      <c r="AL290" s="17">
        <f t="shared" si="367"/>
        <v>1.5715882745785621E-7</v>
      </c>
      <c r="AM290" s="17">
        <f t="shared" si="368"/>
        <v>7.2651760299712075E-4</v>
      </c>
      <c r="AN290" s="17">
        <f t="shared" si="369"/>
        <v>3.5002649429161027E-4</v>
      </c>
      <c r="AO290" s="17">
        <f t="shared" si="370"/>
        <v>8.4319048981501557E-5</v>
      </c>
      <c r="AP290" s="17">
        <f t="shared" si="371"/>
        <v>1.3541264517768576E-5</v>
      </c>
      <c r="AQ290" s="17">
        <f t="shared" si="372"/>
        <v>1.6310001739382116E-6</v>
      </c>
      <c r="AR290" s="17">
        <f t="shared" si="373"/>
        <v>6.0519330928640327E-5</v>
      </c>
      <c r="AS290" s="17">
        <f t="shared" si="374"/>
        <v>4.7931310095483131E-5</v>
      </c>
      <c r="AT290" s="17">
        <f t="shared" si="375"/>
        <v>1.8980798797811318E-5</v>
      </c>
      <c r="AU290" s="17">
        <f t="shared" si="376"/>
        <v>5.0109308826221878E-6</v>
      </c>
      <c r="AV290" s="17">
        <f t="shared" si="377"/>
        <v>9.9216431475919303E-7</v>
      </c>
      <c r="AW290" s="17">
        <f t="shared" si="378"/>
        <v>1.6657746079278015E-9</v>
      </c>
      <c r="AX290" s="17">
        <f t="shared" si="379"/>
        <v>9.5900323595619877E-5</v>
      </c>
      <c r="AY290" s="17">
        <f t="shared" si="380"/>
        <v>4.6203497246492528E-5</v>
      </c>
      <c r="AZ290" s="17">
        <f t="shared" si="381"/>
        <v>1.1130114465558199E-5</v>
      </c>
      <c r="BA290" s="17">
        <f t="shared" si="382"/>
        <v>1.7874469163454509E-6</v>
      </c>
      <c r="BB290" s="17">
        <f t="shared" si="383"/>
        <v>2.1529202295984381E-7</v>
      </c>
      <c r="BC290" s="17">
        <f t="shared" si="384"/>
        <v>2.0744965224437007E-8</v>
      </c>
      <c r="BD290" s="17">
        <f t="shared" si="385"/>
        <v>4.8595677871253026E-6</v>
      </c>
      <c r="BE290" s="17">
        <f t="shared" si="386"/>
        <v>3.8487776874032389E-6</v>
      </c>
      <c r="BF290" s="17">
        <f t="shared" si="387"/>
        <v>1.5241159642116825E-6</v>
      </c>
      <c r="BG290" s="17">
        <f t="shared" si="388"/>
        <v>4.0236661455188418E-7</v>
      </c>
      <c r="BH290" s="17">
        <f t="shared" si="389"/>
        <v>7.9668589681273061E-8</v>
      </c>
      <c r="BI290" s="17">
        <f t="shared" si="390"/>
        <v>1.2619504605513656E-8</v>
      </c>
      <c r="BJ290" s="18">
        <f t="shared" si="391"/>
        <v>0.39735622869325204</v>
      </c>
      <c r="BK290" s="18">
        <f t="shared" si="392"/>
        <v>0.39719556413814461</v>
      </c>
      <c r="BL290" s="18">
        <f t="shared" si="393"/>
        <v>0.20025962928832186</v>
      </c>
      <c r="BM290" s="18">
        <f t="shared" si="394"/>
        <v>0.1368738232315517</v>
      </c>
      <c r="BN290" s="18">
        <f t="shared" si="395"/>
        <v>0.86310591972652628</v>
      </c>
    </row>
    <row r="291" spans="1:66" x14ac:dyDescent="0.25">
      <c r="A291" t="s">
        <v>32</v>
      </c>
      <c r="B291" t="s">
        <v>36</v>
      </c>
      <c r="C291" t="s">
        <v>209</v>
      </c>
      <c r="D291" s="15">
        <v>44318</v>
      </c>
      <c r="E291" s="14">
        <f>VLOOKUP(A291,home!$A$2:$E$405,3,FALSE)</f>
        <v>1.25</v>
      </c>
      <c r="F291" s="14">
        <f>VLOOKUP(B291,home!$B$2:$E$405,3,FALSE)</f>
        <v>1.44</v>
      </c>
      <c r="G291" s="14">
        <f>VLOOKUP(C291,away!$B$2:$E$405,4,FALSE)</f>
        <v>0.48</v>
      </c>
      <c r="H291" s="14">
        <f>VLOOKUP(A291,away!$A$2:$E$405,3,FALSE)</f>
        <v>1.127777778</v>
      </c>
      <c r="I291" s="14">
        <f>VLOOKUP(C291,away!$B$2:$E$405,3,FALSE)</f>
        <v>1.1200000000000001</v>
      </c>
      <c r="J291" s="14">
        <f>VLOOKUP(B291,home!$B$2:$E$405,4,FALSE)</f>
        <v>0.71</v>
      </c>
      <c r="K291" s="16">
        <f t="shared" si="396"/>
        <v>0.86399999999999988</v>
      </c>
      <c r="L291" s="16">
        <f t="shared" si="397"/>
        <v>0.89680888906560008</v>
      </c>
      <c r="M291" s="17">
        <f t="shared" si="342"/>
        <v>0.17190575488334647</v>
      </c>
      <c r="N291" s="17">
        <f t="shared" si="343"/>
        <v>0.14852657221921134</v>
      </c>
      <c r="O291" s="17">
        <f t="shared" si="344"/>
        <v>0.15416660906091731</v>
      </c>
      <c r="P291" s="17">
        <f t="shared" si="345"/>
        <v>0.13319995022863254</v>
      </c>
      <c r="Q291" s="17">
        <f t="shared" si="346"/>
        <v>6.4163479198699275E-2</v>
      </c>
      <c r="R291" s="17">
        <f t="shared" si="347"/>
        <v>6.9128992701465955E-2</v>
      </c>
      <c r="S291" s="17">
        <f t="shared" si="348"/>
        <v>2.5802258267836751E-2</v>
      </c>
      <c r="T291" s="17">
        <f t="shared" si="349"/>
        <v>5.7542378498769232E-2</v>
      </c>
      <c r="U291" s="17">
        <f t="shared" si="350"/>
        <v>5.9727449694066577E-2</v>
      </c>
      <c r="V291" s="17">
        <f t="shared" si="351"/>
        <v>2.2214106789659885E-3</v>
      </c>
      <c r="W291" s="17">
        <f t="shared" si="352"/>
        <v>1.8479082009225392E-2</v>
      </c>
      <c r="X291" s="17">
        <f t="shared" si="353"/>
        <v>1.657220500764554E-2</v>
      </c>
      <c r="Y291" s="17">
        <f t="shared" si="354"/>
        <v>7.4310503811369846E-3</v>
      </c>
      <c r="Z291" s="17">
        <f t="shared" si="355"/>
        <v>2.0665165048941891E-2</v>
      </c>
      <c r="AA291" s="17">
        <f t="shared" si="356"/>
        <v>1.7854702602285791E-2</v>
      </c>
      <c r="AB291" s="17">
        <f t="shared" si="357"/>
        <v>7.7132315241874591E-3</v>
      </c>
      <c r="AC291" s="17">
        <f t="shared" si="358"/>
        <v>1.0757776553074516E-4</v>
      </c>
      <c r="AD291" s="17">
        <f t="shared" si="359"/>
        <v>3.9914817139926834E-3</v>
      </c>
      <c r="AE291" s="17">
        <f t="shared" si="360"/>
        <v>3.5795962816514357E-3</v>
      </c>
      <c r="AF291" s="17">
        <f t="shared" si="361"/>
        <v>1.6051068823255883E-3</v>
      </c>
      <c r="AG291" s="17">
        <f t="shared" si="362"/>
        <v>4.7982470665665334E-4</v>
      </c>
      <c r="AH291" s="17">
        <f t="shared" si="363"/>
        <v>4.6331759274747105E-3</v>
      </c>
      <c r="AI291" s="17">
        <f t="shared" si="364"/>
        <v>4.003064001338149E-3</v>
      </c>
      <c r="AJ291" s="17">
        <f t="shared" si="365"/>
        <v>1.7293236485780798E-3</v>
      </c>
      <c r="AK291" s="17">
        <f t="shared" si="366"/>
        <v>4.9804521079048697E-4</v>
      </c>
      <c r="AL291" s="17">
        <f t="shared" si="367"/>
        <v>3.3342346273692857E-6</v>
      </c>
      <c r="AM291" s="17">
        <f t="shared" si="368"/>
        <v>6.8972804017793576E-4</v>
      </c>
      <c r="AN291" s="17">
        <f t="shared" si="369"/>
        <v>6.1855423746936817E-4</v>
      </c>
      <c r="AO291" s="17">
        <f t="shared" si="370"/>
        <v>2.773624692658617E-4</v>
      </c>
      <c r="AP291" s="17">
        <f t="shared" si="371"/>
        <v>8.291370931026971E-5</v>
      </c>
      <c r="AQ291" s="17">
        <f t="shared" si="372"/>
        <v>1.8589437883712767E-5</v>
      </c>
      <c r="AR291" s="17">
        <f t="shared" si="373"/>
        <v>8.3101467127281536E-4</v>
      </c>
      <c r="AS291" s="17">
        <f t="shared" si="374"/>
        <v>7.1799667597971246E-4</v>
      </c>
      <c r="AT291" s="17">
        <f t="shared" si="375"/>
        <v>3.1017456402323564E-4</v>
      </c>
      <c r="AU291" s="17">
        <f t="shared" si="376"/>
        <v>8.9330274438691878E-5</v>
      </c>
      <c r="AV291" s="17">
        <f t="shared" si="377"/>
        <v>1.929533927875744E-5</v>
      </c>
      <c r="AW291" s="17">
        <f t="shared" si="378"/>
        <v>7.1764110049322446E-8</v>
      </c>
      <c r="AX291" s="17">
        <f t="shared" si="379"/>
        <v>9.9320837785622727E-5</v>
      </c>
      <c r="AY291" s="17">
        <f t="shared" si="380"/>
        <v>8.9071810195588992E-5</v>
      </c>
      <c r="AZ291" s="17">
        <f t="shared" si="381"/>
        <v>3.994019557428407E-5</v>
      </c>
      <c r="BA291" s="17">
        <f t="shared" si="382"/>
        <v>1.1939574140678834E-5</v>
      </c>
      <c r="BB291" s="17">
        <f t="shared" si="383"/>
        <v>2.6768790552546377E-6</v>
      </c>
      <c r="BC291" s="17">
        <f t="shared" si="384"/>
        <v>4.8012978634117705E-7</v>
      </c>
      <c r="BD291" s="17">
        <f t="shared" si="385"/>
        <v>1.2421022402356468E-4</v>
      </c>
      <c r="BE291" s="17">
        <f t="shared" si="386"/>
        <v>1.0731763355635987E-4</v>
      </c>
      <c r="BF291" s="17">
        <f t="shared" si="387"/>
        <v>4.6361217696347452E-5</v>
      </c>
      <c r="BG291" s="17">
        <f t="shared" si="388"/>
        <v>1.3352030696548067E-5</v>
      </c>
      <c r="BH291" s="17">
        <f t="shared" si="389"/>
        <v>2.8840386304543815E-6</v>
      </c>
      <c r="BI291" s="17">
        <f t="shared" si="390"/>
        <v>4.983618753425172E-7</v>
      </c>
      <c r="BJ291" s="18">
        <f t="shared" si="391"/>
        <v>0.32430135421995898</v>
      </c>
      <c r="BK291" s="18">
        <f t="shared" si="392"/>
        <v>0.33332935786913542</v>
      </c>
      <c r="BL291" s="18">
        <f t="shared" si="393"/>
        <v>0.32171702940257635</v>
      </c>
      <c r="BM291" s="18">
        <f t="shared" si="394"/>
        <v>0.25883254820225426</v>
      </c>
      <c r="BN291" s="18">
        <f t="shared" si="395"/>
        <v>0.74109135829227291</v>
      </c>
    </row>
    <row r="292" spans="1:66" x14ac:dyDescent="0.25">
      <c r="A292" t="s">
        <v>32</v>
      </c>
      <c r="B292" t="s">
        <v>313</v>
      </c>
      <c r="C292" t="s">
        <v>33</v>
      </c>
      <c r="D292" s="15">
        <v>44318</v>
      </c>
      <c r="E292" s="14">
        <f>VLOOKUP(A292,home!$A$2:$E$405,3,FALSE)</f>
        <v>1.25</v>
      </c>
      <c r="F292" s="14">
        <f>VLOOKUP(B292,home!$B$2:$E$405,3,FALSE)</f>
        <v>0.56000000000000005</v>
      </c>
      <c r="G292" s="14">
        <f>VLOOKUP(C292,away!$B$2:$E$405,4,FALSE)</f>
        <v>0.4</v>
      </c>
      <c r="H292" s="14">
        <f>VLOOKUP(A292,away!$A$2:$E$405,3,FALSE)</f>
        <v>1.127777778</v>
      </c>
      <c r="I292" s="14">
        <f>VLOOKUP(C292,away!$B$2:$E$405,3,FALSE)</f>
        <v>1.76</v>
      </c>
      <c r="J292" s="14">
        <f>VLOOKUP(B292,home!$B$2:$E$405,4,FALSE)</f>
        <v>1.24</v>
      </c>
      <c r="K292" s="16">
        <f t="shared" si="396"/>
        <v>0.28000000000000003</v>
      </c>
      <c r="L292" s="16">
        <f t="shared" si="397"/>
        <v>2.4612622227071999</v>
      </c>
      <c r="M292" s="17">
        <f t="shared" si="342"/>
        <v>6.448889615041066E-2</v>
      </c>
      <c r="N292" s="17">
        <f t="shared" si="343"/>
        <v>1.8056890922114984E-2</v>
      </c>
      <c r="O292" s="17">
        <f t="shared" si="344"/>
        <v>0.15872408387909351</v>
      </c>
      <c r="P292" s="17">
        <f t="shared" si="345"/>
        <v>4.4442743486146186E-2</v>
      </c>
      <c r="Q292" s="17">
        <f t="shared" si="346"/>
        <v>2.5279647290960979E-3</v>
      </c>
      <c r="R292" s="17">
        <f t="shared" si="347"/>
        <v>0.19533079574271092</v>
      </c>
      <c r="S292" s="17">
        <f t="shared" si="348"/>
        <v>7.6569671931142691E-3</v>
      </c>
      <c r="T292" s="17">
        <f t="shared" si="349"/>
        <v>6.2219840880604668E-3</v>
      </c>
      <c r="U292" s="17">
        <f t="shared" si="350"/>
        <v>5.4692622807959064E-2</v>
      </c>
      <c r="V292" s="17">
        <f t="shared" si="351"/>
        <v>5.8631390511308342E-4</v>
      </c>
      <c r="W292" s="17">
        <f t="shared" si="352"/>
        <v>2.3594337471563589E-4</v>
      </c>
      <c r="X292" s="17">
        <f t="shared" si="353"/>
        <v>5.807185148856437E-4</v>
      </c>
      <c r="Y292" s="17">
        <f t="shared" si="354"/>
        <v>7.1465027135733205E-4</v>
      </c>
      <c r="Z292" s="17">
        <f t="shared" si="355"/>
        <v>0.16025343616429022</v>
      </c>
      <c r="AA292" s="17">
        <f t="shared" si="356"/>
        <v>4.4870962126001265E-2</v>
      </c>
      <c r="AB292" s="17">
        <f t="shared" si="357"/>
        <v>6.2819346976401768E-3</v>
      </c>
      <c r="AC292" s="17">
        <f t="shared" si="358"/>
        <v>2.5253764642798403E-5</v>
      </c>
      <c r="AD292" s="17">
        <f t="shared" si="359"/>
        <v>1.6516036230094512E-5</v>
      </c>
      <c r="AE292" s="17">
        <f t="shared" si="360"/>
        <v>4.0650296041995055E-5</v>
      </c>
      <c r="AF292" s="17">
        <f t="shared" si="361"/>
        <v>5.0025518995013242E-5</v>
      </c>
      <c r="AG292" s="17">
        <f t="shared" si="362"/>
        <v>4.1041973357915836E-5</v>
      </c>
      <c r="AH292" s="17">
        <f t="shared" si="363"/>
        <v>9.8606432122546828E-2</v>
      </c>
      <c r="AI292" s="17">
        <f t="shared" si="364"/>
        <v>2.7609800994313115E-2</v>
      </c>
      <c r="AJ292" s="17">
        <f t="shared" si="365"/>
        <v>3.8653721392038361E-3</v>
      </c>
      <c r="AK292" s="17">
        <f t="shared" si="366"/>
        <v>3.6076806632569149E-4</v>
      </c>
      <c r="AL292" s="17">
        <f t="shared" si="367"/>
        <v>6.9614873324033539E-7</v>
      </c>
      <c r="AM292" s="17">
        <f t="shared" si="368"/>
        <v>9.2489802888529276E-7</v>
      </c>
      <c r="AN292" s="17">
        <f t="shared" si="369"/>
        <v>2.2764165783517238E-6</v>
      </c>
      <c r="AO292" s="17">
        <f t="shared" si="370"/>
        <v>2.8014290637207421E-6</v>
      </c>
      <c r="AP292" s="17">
        <f t="shared" si="371"/>
        <v>2.2983505080432871E-6</v>
      </c>
      <c r="AQ292" s="17">
        <f t="shared" si="372"/>
        <v>1.4142108199967108E-6</v>
      </c>
      <c r="AR292" s="17">
        <f t="shared" si="373"/>
        <v>4.8539257259833261E-2</v>
      </c>
      <c r="AS292" s="17">
        <f t="shared" si="374"/>
        <v>1.3590992032753314E-2</v>
      </c>
      <c r="AT292" s="17">
        <f t="shared" si="375"/>
        <v>1.9027388845854641E-3</v>
      </c>
      <c r="AU292" s="17">
        <f t="shared" si="376"/>
        <v>1.7758896256131004E-4</v>
      </c>
      <c r="AV292" s="17">
        <f t="shared" si="377"/>
        <v>1.24312273792917E-5</v>
      </c>
      <c r="AW292" s="17">
        <f t="shared" si="378"/>
        <v>1.3326480055077082E-8</v>
      </c>
      <c r="AX292" s="17">
        <f t="shared" si="379"/>
        <v>4.316190801464701E-8</v>
      </c>
      <c r="AY292" s="17">
        <f t="shared" si="380"/>
        <v>1.062327736564138E-7</v>
      </c>
      <c r="AZ292" s="17">
        <f t="shared" si="381"/>
        <v>1.30733356306968E-7</v>
      </c>
      <c r="BA292" s="17">
        <f t="shared" si="382"/>
        <v>1.0725635704202009E-7</v>
      </c>
      <c r="BB292" s="17">
        <f t="shared" si="383"/>
        <v>6.5996504933179857E-8</v>
      </c>
      <c r="BC292" s="17">
        <f t="shared" si="384"/>
        <v>3.2486940884548995E-8</v>
      </c>
      <c r="BD292" s="17">
        <f t="shared" si="385"/>
        <v>1.9911306701982306E-2</v>
      </c>
      <c r="BE292" s="17">
        <f t="shared" si="386"/>
        <v>5.5751658765550464E-3</v>
      </c>
      <c r="BF292" s="17">
        <f t="shared" si="387"/>
        <v>7.8052322271770656E-4</v>
      </c>
      <c r="BG292" s="17">
        <f t="shared" si="388"/>
        <v>7.2848834120319301E-5</v>
      </c>
      <c r="BH292" s="17">
        <f t="shared" si="389"/>
        <v>5.099418388422351E-6</v>
      </c>
      <c r="BI292" s="17">
        <f t="shared" si="390"/>
        <v>2.8556742975165172E-7</v>
      </c>
      <c r="BJ292" s="18">
        <f t="shared" si="391"/>
        <v>2.8496586897695013E-2</v>
      </c>
      <c r="BK292" s="18">
        <f t="shared" si="392"/>
        <v>0.11720097688093391</v>
      </c>
      <c r="BL292" s="18">
        <f t="shared" si="393"/>
        <v>0.68091101056410031</v>
      </c>
      <c r="BM292" s="18">
        <f t="shared" si="394"/>
        <v>0.5032905426911537</v>
      </c>
      <c r="BN292" s="18">
        <f t="shared" si="395"/>
        <v>0.48357137490957236</v>
      </c>
    </row>
    <row r="293" spans="1:66" x14ac:dyDescent="0.25">
      <c r="A293" t="s">
        <v>32</v>
      </c>
      <c r="B293" t="s">
        <v>212</v>
      </c>
      <c r="C293" t="s">
        <v>312</v>
      </c>
      <c r="D293" s="15">
        <v>44318</v>
      </c>
      <c r="E293" s="14">
        <f>VLOOKUP(A293,home!$A$2:$E$405,3,FALSE)</f>
        <v>1.25</v>
      </c>
      <c r="F293" s="14">
        <f>VLOOKUP(B293,home!$B$2:$E$405,3,FALSE)</f>
        <v>0.56000000000000005</v>
      </c>
      <c r="G293" s="14">
        <f>VLOOKUP(C293,away!$B$2:$E$405,4,FALSE)</f>
        <v>1.28</v>
      </c>
      <c r="H293" s="14">
        <f>VLOOKUP(A293,away!$A$2:$E$405,3,FALSE)</f>
        <v>1.127777778</v>
      </c>
      <c r="I293" s="14">
        <f>VLOOKUP(C293,away!$B$2:$E$405,3,FALSE)</f>
        <v>0.64</v>
      </c>
      <c r="J293" s="14">
        <f>VLOOKUP(B293,home!$B$2:$E$405,4,FALSE)</f>
        <v>1.42</v>
      </c>
      <c r="K293" s="16">
        <f t="shared" si="396"/>
        <v>0.89600000000000013</v>
      </c>
      <c r="L293" s="16">
        <f t="shared" si="397"/>
        <v>1.0249244446463999</v>
      </c>
      <c r="M293" s="17">
        <f t="shared" si="342"/>
        <v>0.14647149473478557</v>
      </c>
      <c r="N293" s="17">
        <f t="shared" si="343"/>
        <v>0.13123845928236791</v>
      </c>
      <c r="O293" s="17">
        <f t="shared" si="344"/>
        <v>0.1501222153975782</v>
      </c>
      <c r="P293" s="17">
        <f t="shared" si="345"/>
        <v>0.13450950499623007</v>
      </c>
      <c r="Q293" s="17">
        <f t="shared" si="346"/>
        <v>5.8794829758500818E-2</v>
      </c>
      <c r="R293" s="17">
        <f t="shared" si="347"/>
        <v>7.6931964122725016E-2</v>
      </c>
      <c r="S293" s="17">
        <f t="shared" si="348"/>
        <v>3.0881105854574806E-2</v>
      </c>
      <c r="T293" s="17">
        <f t="shared" si="349"/>
        <v>6.0260258238311069E-2</v>
      </c>
      <c r="U293" s="17">
        <f t="shared" si="350"/>
        <v>6.8931039853961623E-2</v>
      </c>
      <c r="V293" s="17">
        <f t="shared" si="351"/>
        <v>3.1510130044653155E-3</v>
      </c>
      <c r="W293" s="17">
        <f t="shared" si="352"/>
        <v>1.7560055821205584E-2</v>
      </c>
      <c r="X293" s="17">
        <f t="shared" si="353"/>
        <v>1.7997730460508912E-2</v>
      </c>
      <c r="Y293" s="17">
        <f t="shared" si="354"/>
        <v>9.223156948566345E-3</v>
      </c>
      <c r="Z293" s="17">
        <f t="shared" si="355"/>
        <v>2.6283150201346903E-2</v>
      </c>
      <c r="AA293" s="17">
        <f t="shared" si="356"/>
        <v>2.3549702580406829E-2</v>
      </c>
      <c r="AB293" s="17">
        <f t="shared" si="357"/>
        <v>1.0550266756022258E-2</v>
      </c>
      <c r="AC293" s="17">
        <f t="shared" si="358"/>
        <v>1.8085481420581105E-4</v>
      </c>
      <c r="AD293" s="17">
        <f t="shared" si="359"/>
        <v>3.9334525039500506E-3</v>
      </c>
      <c r="AE293" s="17">
        <f t="shared" si="360"/>
        <v>4.0314916231539962E-3</v>
      </c>
      <c r="AF293" s="17">
        <f t="shared" si="361"/>
        <v>2.0659871564788616E-3</v>
      </c>
      <c r="AG293" s="17">
        <f t="shared" si="362"/>
        <v>7.0582691300023065E-4</v>
      </c>
      <c r="AH293" s="17">
        <f t="shared" si="363"/>
        <v>6.7345607809183462E-3</v>
      </c>
      <c r="AI293" s="17">
        <f t="shared" si="364"/>
        <v>6.0341664597028397E-3</v>
      </c>
      <c r="AJ293" s="17">
        <f t="shared" si="365"/>
        <v>2.7033065739468717E-3</v>
      </c>
      <c r="AK293" s="17">
        <f t="shared" si="366"/>
        <v>8.0738756341879937E-4</v>
      </c>
      <c r="AL293" s="17">
        <f t="shared" si="367"/>
        <v>6.6433927172128343E-6</v>
      </c>
      <c r="AM293" s="17">
        <f t="shared" si="368"/>
        <v>7.0487468870784919E-4</v>
      </c>
      <c r="AN293" s="17">
        <f t="shared" si="369"/>
        <v>7.2244329886919623E-4</v>
      </c>
      <c r="AO293" s="17">
        <f t="shared" si="370"/>
        <v>3.7022489844101201E-4</v>
      </c>
      <c r="AP293" s="17">
        <f t="shared" si="371"/>
        <v>1.2648418280964137E-4</v>
      </c>
      <c r="AQ293" s="17">
        <f t="shared" si="372"/>
        <v>3.2409182705681348E-5</v>
      </c>
      <c r="AR293" s="17">
        <f t="shared" si="373"/>
        <v>1.3804831936640326E-3</v>
      </c>
      <c r="AS293" s="17">
        <f t="shared" si="374"/>
        <v>1.2369129415229735E-3</v>
      </c>
      <c r="AT293" s="17">
        <f t="shared" si="375"/>
        <v>5.5413699780229207E-4</v>
      </c>
      <c r="AU293" s="17">
        <f t="shared" si="376"/>
        <v>1.6550225001028463E-4</v>
      </c>
      <c r="AV293" s="17">
        <f t="shared" si="377"/>
        <v>3.7072504002303752E-5</v>
      </c>
      <c r="AW293" s="17">
        <f t="shared" si="378"/>
        <v>1.6946783693795943E-7</v>
      </c>
      <c r="AX293" s="17">
        <f t="shared" si="379"/>
        <v>1.0526128684703882E-4</v>
      </c>
      <c r="AY293" s="17">
        <f t="shared" si="380"/>
        <v>1.0788486596446665E-4</v>
      </c>
      <c r="AZ293" s="17">
        <f t="shared" si="381"/>
        <v>5.5286918167191134E-5</v>
      </c>
      <c r="BA293" s="17">
        <f t="shared" si="382"/>
        <v>1.8888304632906445E-5</v>
      </c>
      <c r="BB293" s="17">
        <f t="shared" si="383"/>
        <v>4.839771284048415E-6</v>
      </c>
      <c r="BC293" s="17">
        <f t="shared" si="384"/>
        <v>9.9207997910378324E-7</v>
      </c>
      <c r="BD293" s="17">
        <f t="shared" si="385"/>
        <v>2.3581516176829939E-4</v>
      </c>
      <c r="BE293" s="17">
        <f t="shared" si="386"/>
        <v>2.1129038494439628E-4</v>
      </c>
      <c r="BF293" s="17">
        <f t="shared" si="387"/>
        <v>9.4658092455089538E-5</v>
      </c>
      <c r="BG293" s="17">
        <f t="shared" si="388"/>
        <v>2.8271216946586751E-5</v>
      </c>
      <c r="BH293" s="17">
        <f t="shared" si="389"/>
        <v>6.3327525960354324E-6</v>
      </c>
      <c r="BI293" s="17">
        <f t="shared" si="390"/>
        <v>1.1348292652095497E-6</v>
      </c>
      <c r="BJ293" s="18">
        <f t="shared" si="391"/>
        <v>0.3080608381844519</v>
      </c>
      <c r="BK293" s="18">
        <f t="shared" si="392"/>
        <v>0.31530850166294327</v>
      </c>
      <c r="BL293" s="18">
        <f t="shared" si="393"/>
        <v>0.35031622041365817</v>
      </c>
      <c r="BM293" s="18">
        <f t="shared" si="394"/>
        <v>0.30179252677208523</v>
      </c>
      <c r="BN293" s="18">
        <f t="shared" si="395"/>
        <v>0.6980684682921876</v>
      </c>
    </row>
    <row r="294" spans="1:66" x14ac:dyDescent="0.25">
      <c r="A294" t="s">
        <v>32</v>
      </c>
      <c r="B294" t="s">
        <v>207</v>
      </c>
      <c r="C294" t="s">
        <v>211</v>
      </c>
      <c r="D294" s="15">
        <v>44318</v>
      </c>
      <c r="E294" s="14">
        <f>VLOOKUP(A294,home!$A$2:$E$405,3,FALSE)</f>
        <v>1.25</v>
      </c>
      <c r="F294" s="14">
        <f>VLOOKUP(B294,home!$B$2:$E$405,3,FALSE)</f>
        <v>1.28</v>
      </c>
      <c r="G294" s="14">
        <f>VLOOKUP(C294,away!$B$2:$E$405,4,FALSE)</f>
        <v>2</v>
      </c>
      <c r="H294" s="14">
        <f>VLOOKUP(A294,away!$A$2:$E$405,3,FALSE)</f>
        <v>1.127777778</v>
      </c>
      <c r="I294" s="14">
        <f>VLOOKUP(C294,away!$B$2:$E$405,3,FALSE)</f>
        <v>0.72</v>
      </c>
      <c r="J294" s="14">
        <f>VLOOKUP(B294,home!$B$2:$E$405,4,FALSE)</f>
        <v>0.71</v>
      </c>
      <c r="K294" s="16">
        <f t="shared" si="396"/>
        <v>3.2</v>
      </c>
      <c r="L294" s="16">
        <f t="shared" si="397"/>
        <v>0.57652000011359994</v>
      </c>
      <c r="M294" s="17">
        <f t="shared" si="342"/>
        <v>2.2902252745058603E-2</v>
      </c>
      <c r="N294" s="17">
        <f t="shared" si="343"/>
        <v>7.3287208784187513E-2</v>
      </c>
      <c r="O294" s="17">
        <f t="shared" si="344"/>
        <v>1.3203606755182878E-2</v>
      </c>
      <c r="P294" s="17">
        <f t="shared" si="345"/>
        <v>4.2251541616585203E-2</v>
      </c>
      <c r="Q294" s="17">
        <f t="shared" si="346"/>
        <v>0.11725953405470005</v>
      </c>
      <c r="R294" s="17">
        <f t="shared" si="347"/>
        <v>3.806071683998981E-3</v>
      </c>
      <c r="S294" s="17">
        <f t="shared" si="348"/>
        <v>1.9487087022074783E-2</v>
      </c>
      <c r="T294" s="17">
        <f t="shared" si="349"/>
        <v>6.7602466586536333E-2</v>
      </c>
      <c r="U294" s="17">
        <f t="shared" si="350"/>
        <v>1.2179429388796738E-2</v>
      </c>
      <c r="V294" s="17">
        <f t="shared" si="351"/>
        <v>3.9945583687752131E-3</v>
      </c>
      <c r="W294" s="17">
        <f t="shared" si="352"/>
        <v>0.1250768363250134</v>
      </c>
      <c r="X294" s="17">
        <f t="shared" si="353"/>
        <v>7.2109297692305438E-2</v>
      </c>
      <c r="Y294" s="17">
        <f t="shared" si="354"/>
        <v>2.0786226156879771E-2</v>
      </c>
      <c r="Z294" s="17">
        <f t="shared" si="355"/>
        <v>7.3142548256382067E-4</v>
      </c>
      <c r="AA294" s="17">
        <f t="shared" si="356"/>
        <v>2.3405615442042261E-3</v>
      </c>
      <c r="AB294" s="17">
        <f t="shared" si="357"/>
        <v>3.7448984707267622E-3</v>
      </c>
      <c r="AC294" s="17">
        <f t="shared" si="358"/>
        <v>4.6058855824401357E-4</v>
      </c>
      <c r="AD294" s="17">
        <f t="shared" si="359"/>
        <v>0.10006146906001075</v>
      </c>
      <c r="AE294" s="17">
        <f t="shared" si="360"/>
        <v>5.7687438153844361E-2</v>
      </c>
      <c r="AF294" s="17">
        <f t="shared" si="361"/>
        <v>1.6628980925503821E-2</v>
      </c>
      <c r="AG294" s="17">
        <f t="shared" si="362"/>
        <v>3.1956466950201715E-3</v>
      </c>
      <c r="AH294" s="17">
        <f t="shared" si="363"/>
        <v>1.0542035482269594E-4</v>
      </c>
      <c r="AI294" s="17">
        <f t="shared" si="364"/>
        <v>3.3734513543262694E-4</v>
      </c>
      <c r="AJ294" s="17">
        <f t="shared" si="365"/>
        <v>5.3975221669220325E-4</v>
      </c>
      <c r="AK294" s="17">
        <f t="shared" si="366"/>
        <v>5.7573569780501686E-4</v>
      </c>
      <c r="AL294" s="17">
        <f t="shared" si="367"/>
        <v>3.3988930003348665E-5</v>
      </c>
      <c r="AM294" s="17">
        <f t="shared" si="368"/>
        <v>6.4039340198406847E-2</v>
      </c>
      <c r="AN294" s="17">
        <f t="shared" si="369"/>
        <v>3.6919960418460379E-2</v>
      </c>
      <c r="AO294" s="17">
        <f t="shared" si="370"/>
        <v>1.0642547792322441E-2</v>
      </c>
      <c r="AP294" s="17">
        <f t="shared" si="371"/>
        <v>2.0452138848129089E-3</v>
      </c>
      <c r="AQ294" s="17">
        <f t="shared" si="372"/>
        <v>2.9477667727616859E-4</v>
      </c>
      <c r="AR294" s="17">
        <f t="shared" si="373"/>
        <v>1.2155388594871281E-5</v>
      </c>
      <c r="AS294" s="17">
        <f t="shared" si="374"/>
        <v>3.8897243503588092E-5</v>
      </c>
      <c r="AT294" s="17">
        <f t="shared" si="375"/>
        <v>6.223558960574097E-5</v>
      </c>
      <c r="AU294" s="17">
        <f t="shared" si="376"/>
        <v>6.6384628912790369E-5</v>
      </c>
      <c r="AV294" s="17">
        <f t="shared" si="377"/>
        <v>5.3107703130232306E-5</v>
      </c>
      <c r="AW294" s="17">
        <f t="shared" si="378"/>
        <v>1.7418042603903744E-6</v>
      </c>
      <c r="AX294" s="17">
        <f t="shared" si="379"/>
        <v>3.4154314772483658E-2</v>
      </c>
      <c r="AY294" s="17">
        <f t="shared" si="380"/>
        <v>1.9690645556512204E-2</v>
      </c>
      <c r="AZ294" s="17">
        <f t="shared" si="381"/>
        <v>5.6760254892386369E-3</v>
      </c>
      <c r="BA294" s="17">
        <f t="shared" si="382"/>
        <v>1.0907807385668849E-3</v>
      </c>
      <c r="BB294" s="17">
        <f t="shared" si="383"/>
        <v>1.5721422788062328E-4</v>
      </c>
      <c r="BC294" s="17">
        <f t="shared" si="384"/>
        <v>1.812742933511929E-5</v>
      </c>
      <c r="BD294" s="17">
        <f t="shared" si="385"/>
        <v>1.1679707723493403E-6</v>
      </c>
      <c r="BE294" s="17">
        <f t="shared" si="386"/>
        <v>3.7375064715178883E-6</v>
      </c>
      <c r="BF294" s="17">
        <f t="shared" si="387"/>
        <v>5.9800103544286228E-6</v>
      </c>
      <c r="BG294" s="17">
        <f t="shared" si="388"/>
        <v>6.3786777113905311E-6</v>
      </c>
      <c r="BH294" s="17">
        <f t="shared" si="389"/>
        <v>5.1029421691124257E-6</v>
      </c>
      <c r="BI294" s="17">
        <f t="shared" si="390"/>
        <v>3.2658829882319516E-6</v>
      </c>
      <c r="BJ294" s="18">
        <f t="shared" si="391"/>
        <v>0.82842405161929744</v>
      </c>
      <c r="BK294" s="18">
        <f t="shared" si="392"/>
        <v>0.10882066279725339</v>
      </c>
      <c r="BL294" s="18">
        <f t="shared" si="393"/>
        <v>3.7091234791876378E-2</v>
      </c>
      <c r="BM294" s="18">
        <f t="shared" si="394"/>
        <v>0.68266825529902619</v>
      </c>
      <c r="BN294" s="18">
        <f t="shared" si="395"/>
        <v>0.27271021563971326</v>
      </c>
    </row>
    <row r="295" spans="1:66" x14ac:dyDescent="0.25">
      <c r="A295" t="s">
        <v>37</v>
      </c>
      <c r="B295" t="s">
        <v>227</v>
      </c>
      <c r="C295" t="s">
        <v>225</v>
      </c>
      <c r="D295" s="15">
        <v>44318</v>
      </c>
      <c r="E295" s="14">
        <f>VLOOKUP(A295,home!$A$2:$E$405,3,FALSE)</f>
        <v>1.692307692</v>
      </c>
      <c r="F295" s="14">
        <f>VLOOKUP(B295,home!$B$2:$E$405,3,FALSE)</f>
        <v>0.66</v>
      </c>
      <c r="G295" s="14">
        <f>VLOOKUP(C295,away!$B$2:$E$405,4,FALSE)</f>
        <v>0.52</v>
      </c>
      <c r="H295" s="14">
        <f>VLOOKUP(A295,away!$A$2:$E$405,3,FALSE)</f>
        <v>1.307692308</v>
      </c>
      <c r="I295" s="14">
        <f>VLOOKUP(C295,away!$B$2:$E$405,3,FALSE)</f>
        <v>1.03</v>
      </c>
      <c r="J295" s="14">
        <f>VLOOKUP(B295,home!$B$2:$E$405,4,FALSE)</f>
        <v>0.56999999999999995</v>
      </c>
      <c r="K295" s="16">
        <f t="shared" si="396"/>
        <v>0.58079999989440001</v>
      </c>
      <c r="L295" s="16">
        <f t="shared" si="397"/>
        <v>0.76774615402679991</v>
      </c>
      <c r="M295" s="17">
        <f t="shared" si="342"/>
        <v>0.25961743018909506</v>
      </c>
      <c r="N295" s="17">
        <f t="shared" si="343"/>
        <v>0.15078580342641082</v>
      </c>
      <c r="O295" s="17">
        <f t="shared" si="344"/>
        <v>0.19932028354599896</v>
      </c>
      <c r="P295" s="17">
        <f t="shared" si="345"/>
        <v>0.11576522066246797</v>
      </c>
      <c r="Q295" s="17">
        <f t="shared" si="346"/>
        <v>4.3788197307068205E-2</v>
      </c>
      <c r="R295" s="17">
        <f t="shared" si="347"/>
        <v>7.6513690555985961E-2</v>
      </c>
      <c r="S295" s="17">
        <f t="shared" si="348"/>
        <v>1.2905129583623018E-2</v>
      </c>
      <c r="T295" s="17">
        <f t="shared" si="349"/>
        <v>3.361822007426829E-2</v>
      </c>
      <c r="U295" s="17">
        <f t="shared" si="350"/>
        <v>4.4439151466836795E-2</v>
      </c>
      <c r="V295" s="17">
        <f t="shared" si="351"/>
        <v>6.3938746452925723E-4</v>
      </c>
      <c r="W295" s="17">
        <f t="shared" si="352"/>
        <v>8.4773949971070628E-3</v>
      </c>
      <c r="X295" s="17">
        <f t="shared" si="353"/>
        <v>6.5084874051949812E-3</v>
      </c>
      <c r="Y295" s="17">
        <f t="shared" si="354"/>
        <v>2.4984330869351561E-3</v>
      </c>
      <c r="Z295" s="17">
        <f t="shared" si="355"/>
        <v>1.9581030551584968E-2</v>
      </c>
      <c r="AA295" s="17">
        <f t="shared" si="356"/>
        <v>1.1372662542292793E-2</v>
      </c>
      <c r="AB295" s="17">
        <f t="shared" si="357"/>
        <v>3.3026212016813504E-3</v>
      </c>
      <c r="AC295" s="17">
        <f t="shared" si="358"/>
        <v>1.7819207782517954E-5</v>
      </c>
      <c r="AD295" s="17">
        <f t="shared" si="359"/>
        <v>1.230917753356142E-3</v>
      </c>
      <c r="AE295" s="17">
        <f t="shared" si="360"/>
        <v>9.4503237106248711E-4</v>
      </c>
      <c r="AF295" s="17">
        <f t="shared" si="361"/>
        <v>3.6277248415702597E-4</v>
      </c>
      <c r="AG295" s="17">
        <f t="shared" si="362"/>
        <v>9.2839059832768321E-5</v>
      </c>
      <c r="AH295" s="17">
        <f t="shared" si="363"/>
        <v>3.758315224465156E-3</v>
      </c>
      <c r="AI295" s="17">
        <f t="shared" si="364"/>
        <v>2.1828294819724848E-3</v>
      </c>
      <c r="AJ295" s="17">
        <f t="shared" si="365"/>
        <v>6.3389368144955603E-4</v>
      </c>
      <c r="AK295" s="17">
        <f t="shared" si="366"/>
        <v>1.2272181670632101E-4</v>
      </c>
      <c r="AL295" s="17">
        <f t="shared" si="367"/>
        <v>3.178283552796997E-7</v>
      </c>
      <c r="AM295" s="17">
        <f t="shared" si="368"/>
        <v>1.4298340620385252E-4</v>
      </c>
      <c r="AN295" s="17">
        <f t="shared" si="369"/>
        <v>1.0977496020265945E-4</v>
      </c>
      <c r="AO295" s="17">
        <f t="shared" si="370"/>
        <v>4.2139651752018394E-5</v>
      </c>
      <c r="AP295" s="17">
        <f t="shared" si="371"/>
        <v>1.0784185188213609E-5</v>
      </c>
      <c r="AQ295" s="17">
        <f t="shared" si="372"/>
        <v>2.0698791756409446E-6</v>
      </c>
      <c r="AR295" s="17">
        <f t="shared" si="373"/>
        <v>5.7708641184069868E-4</v>
      </c>
      <c r="AS295" s="17">
        <f t="shared" si="374"/>
        <v>3.3517178793613745E-4</v>
      </c>
      <c r="AT295" s="17">
        <f t="shared" si="375"/>
        <v>9.7333887198957229E-5</v>
      </c>
      <c r="AU295" s="17">
        <f t="shared" si="376"/>
        <v>1.8843840558291972E-5</v>
      </c>
      <c r="AV295" s="17">
        <f t="shared" si="377"/>
        <v>2.7361256485665166E-6</v>
      </c>
      <c r="AW295" s="17">
        <f t="shared" si="378"/>
        <v>3.9367188241115618E-9</v>
      </c>
      <c r="AX295" s="17">
        <f t="shared" si="379"/>
        <v>1.3840793718016408E-5</v>
      </c>
      <c r="AY295" s="17">
        <f t="shared" si="380"/>
        <v>1.0626216145685388E-5</v>
      </c>
      <c r="AZ295" s="17">
        <f t="shared" si="381"/>
        <v>4.0791182888537202E-6</v>
      </c>
      <c r="BA295" s="17">
        <f t="shared" si="382"/>
        <v>1.0439091260292751E-6</v>
      </c>
      <c r="BB295" s="17">
        <f t="shared" si="383"/>
        <v>2.0036430416561344E-7</v>
      </c>
      <c r="BC295" s="17">
        <f t="shared" si="384"/>
        <v>3.0765784785481131E-8</v>
      </c>
      <c r="BD295" s="17">
        <f t="shared" si="385"/>
        <v>7.3842645538637047E-5</v>
      </c>
      <c r="BE295" s="17">
        <f t="shared" si="386"/>
        <v>4.2887808521042615E-5</v>
      </c>
      <c r="BF295" s="17">
        <f t="shared" si="387"/>
        <v>1.2454619592246297E-5</v>
      </c>
      <c r="BG295" s="17">
        <f t="shared" si="388"/>
        <v>2.4112143526204811E-6</v>
      </c>
      <c r="BH295" s="17">
        <f t="shared" si="389"/>
        <v>3.5010832393683772E-7</v>
      </c>
      <c r="BI295" s="17">
        <f t="shared" si="390"/>
        <v>4.0668582901108792E-8</v>
      </c>
      <c r="BJ295" s="18">
        <f t="shared" si="391"/>
        <v>0.24864567121528286</v>
      </c>
      <c r="BK295" s="18">
        <f t="shared" si="392"/>
        <v>0.38895593115199878</v>
      </c>
      <c r="BL295" s="18">
        <f t="shared" si="393"/>
        <v>0.3428093286354833</v>
      </c>
      <c r="BM295" s="18">
        <f t="shared" si="394"/>
        <v>0.15419071358789621</v>
      </c>
      <c r="BN295" s="18">
        <f t="shared" si="395"/>
        <v>0.84579062568702701</v>
      </c>
    </row>
    <row r="296" spans="1:66" x14ac:dyDescent="0.25">
      <c r="A296" t="s">
        <v>340</v>
      </c>
      <c r="B296" t="s">
        <v>341</v>
      </c>
      <c r="C296" t="s">
        <v>429</v>
      </c>
      <c r="D296" s="15">
        <v>44318</v>
      </c>
      <c r="E296" s="14">
        <f>VLOOKUP(A296,home!$A$2:$E$405,3,FALSE)</f>
        <v>1.3628691980000001</v>
      </c>
      <c r="F296" s="14">
        <f>VLOOKUP(B296,home!$B$2:$E$405,3,FALSE)</f>
        <v>0.61</v>
      </c>
      <c r="G296" s="14">
        <f>VLOOKUP(C296,away!$B$2:$E$405,4,FALSE)</f>
        <v>0.92</v>
      </c>
      <c r="H296" s="14">
        <f>VLOOKUP(A296,away!$A$2:$E$405,3,FALSE)</f>
        <v>1.1434599160000001</v>
      </c>
      <c r="I296" s="14">
        <f>VLOOKUP(C296,away!$B$2:$E$405,3,FALSE)</f>
        <v>0.61</v>
      </c>
      <c r="J296" s="14">
        <f>VLOOKUP(B296,home!$B$2:$E$405,4,FALSE)</f>
        <v>1.0900000000000001</v>
      </c>
      <c r="K296" s="16">
        <f t="shared" si="396"/>
        <v>0.76484219391760011</v>
      </c>
      <c r="L296" s="16">
        <f t="shared" si="397"/>
        <v>0.7602864981484001</v>
      </c>
      <c r="M296" s="17">
        <f t="shared" si="342"/>
        <v>0.21759305256382408</v>
      </c>
      <c r="N296" s="17">
        <f t="shared" si="343"/>
        <v>0.16642434770414288</v>
      </c>
      <c r="O296" s="17">
        <f t="shared" si="344"/>
        <v>0.16543305995517057</v>
      </c>
      <c r="P296" s="17">
        <f t="shared" si="345"/>
        <v>0.12653018452261452</v>
      </c>
      <c r="Q296" s="17">
        <f t="shared" si="346"/>
        <v>6.3644181609671072E-2</v>
      </c>
      <c r="R296" s="17">
        <f t="shared" si="347"/>
        <v>6.288826091564545E-2</v>
      </c>
      <c r="S296" s="17">
        <f t="shared" si="348"/>
        <v>1.8394300055410637E-2</v>
      </c>
      <c r="T296" s="17">
        <f t="shared" si="349"/>
        <v>4.8387811963537627E-2</v>
      </c>
      <c r="U296" s="17">
        <f t="shared" si="350"/>
        <v>4.8099595450384731E-2</v>
      </c>
      <c r="V296" s="17">
        <f t="shared" si="351"/>
        <v>1.1884745158461283E-3</v>
      </c>
      <c r="W296" s="17">
        <f t="shared" si="352"/>
        <v>1.6225918497477003E-2</v>
      </c>
      <c r="X296" s="17">
        <f t="shared" si="353"/>
        <v>1.2336346753688139E-2</v>
      </c>
      <c r="Y296" s="17">
        <f t="shared" si="354"/>
        <v>4.6895789366529685E-3</v>
      </c>
      <c r="Z296" s="17">
        <f t="shared" si="355"/>
        <v>1.5937698555399667E-2</v>
      </c>
      <c r="AA296" s="17">
        <f t="shared" si="356"/>
        <v>1.2189824329109247E-2</v>
      </c>
      <c r="AB296" s="17">
        <f t="shared" si="357"/>
        <v>4.6616459916730265E-3</v>
      </c>
      <c r="AC296" s="17">
        <f t="shared" si="358"/>
        <v>4.3193560760150782E-5</v>
      </c>
      <c r="AD296" s="17">
        <f t="shared" si="359"/>
        <v>3.102566775484619E-3</v>
      </c>
      <c r="AE296" s="17">
        <f t="shared" si="360"/>
        <v>2.3588396290047746E-3</v>
      </c>
      <c r="AF296" s="17">
        <f t="shared" si="361"/>
        <v>8.9669696061485545E-4</v>
      </c>
      <c r="AG296" s="17">
        <f t="shared" si="362"/>
        <v>2.2724886402872752E-4</v>
      </c>
      <c r="AH296" s="17">
        <f t="shared" si="363"/>
        <v>3.0293042558074061E-3</v>
      </c>
      <c r="AI296" s="17">
        <f t="shared" si="364"/>
        <v>2.3169397130556593E-3</v>
      </c>
      <c r="AJ296" s="17">
        <f t="shared" si="365"/>
        <v>8.8604662665415254E-4</v>
      </c>
      <c r="AK296" s="17">
        <f t="shared" si="366"/>
        <v>2.2589528194781695E-4</v>
      </c>
      <c r="AL296" s="17">
        <f t="shared" si="367"/>
        <v>1.0046808294244731E-6</v>
      </c>
      <c r="AM296" s="17">
        <f t="shared" si="368"/>
        <v>4.7459479586750222E-4</v>
      </c>
      <c r="AN296" s="17">
        <f t="shared" si="369"/>
        <v>3.6082801538955806E-4</v>
      </c>
      <c r="AO296" s="17">
        <f t="shared" si="370"/>
        <v>1.3716633412718201E-4</v>
      </c>
      <c r="AP296" s="17">
        <f t="shared" si="371"/>
        <v>3.4761903945802882E-5</v>
      </c>
      <c r="AQ296" s="17">
        <f t="shared" si="372"/>
        <v>6.6072515549813796E-6</v>
      </c>
      <c r="AR296" s="17">
        <f t="shared" si="373"/>
        <v>4.6062782489477176E-4</v>
      </c>
      <c r="AS296" s="17">
        <f t="shared" si="374"/>
        <v>3.5230759617200938E-4</v>
      </c>
      <c r="AT296" s="17">
        <f t="shared" si="375"/>
        <v>1.3472985739501777E-4</v>
      </c>
      <c r="AU296" s="17">
        <f t="shared" si="376"/>
        <v>3.4349026572070261E-5</v>
      </c>
      <c r="AV296" s="17">
        <f t="shared" si="377"/>
        <v>6.5678962105790392E-6</v>
      </c>
      <c r="AW296" s="17">
        <f t="shared" si="378"/>
        <v>1.6228363660661722E-8</v>
      </c>
      <c r="AX296" s="17">
        <f t="shared" si="379"/>
        <v>6.0498354148862629E-5</v>
      </c>
      <c r="AY296" s="17">
        <f t="shared" si="380"/>
        <v>4.5996081819580501E-5</v>
      </c>
      <c r="AZ296" s="17">
        <f t="shared" si="381"/>
        <v>1.7485099987578068E-5</v>
      </c>
      <c r="BA296" s="17">
        <f t="shared" si="382"/>
        <v>4.4312284797767907E-6</v>
      </c>
      <c r="BB296" s="17">
        <f t="shared" si="383"/>
        <v>8.4225079584623831E-7</v>
      </c>
      <c r="BC296" s="17">
        <f t="shared" si="384"/>
        <v>1.2807038162732797E-7</v>
      </c>
      <c r="BD296" s="17">
        <f t="shared" si="385"/>
        <v>5.8368185989826717E-5</v>
      </c>
      <c r="BE296" s="17">
        <f t="shared" si="386"/>
        <v>4.4642451427449597E-5</v>
      </c>
      <c r="BF296" s="17">
        <f t="shared" si="387"/>
        <v>1.7072215245815223E-5</v>
      </c>
      <c r="BG296" s="17">
        <f t="shared" si="388"/>
        <v>4.3525168545476057E-6</v>
      </c>
      <c r="BH296" s="17">
        <f t="shared" si="389"/>
        <v>8.3224713502388044E-7</v>
      </c>
      <c r="BI296" s="17">
        <f t="shared" si="390"/>
        <v>1.2730754492666043E-7</v>
      </c>
      <c r="BJ296" s="18">
        <f t="shared" si="391"/>
        <v>0.31943687708080093</v>
      </c>
      <c r="BK296" s="18">
        <f t="shared" si="392"/>
        <v>0.36379620598110457</v>
      </c>
      <c r="BL296" s="18">
        <f t="shared" si="393"/>
        <v>0.30084454964489005</v>
      </c>
      <c r="BM296" s="18">
        <f t="shared" si="394"/>
        <v>0.19745626413767084</v>
      </c>
      <c r="BN296" s="18">
        <f t="shared" si="395"/>
        <v>0.80251308727106863</v>
      </c>
    </row>
    <row r="297" spans="1:66" x14ac:dyDescent="0.25">
      <c r="A297" t="s">
        <v>342</v>
      </c>
      <c r="B297" t="s">
        <v>343</v>
      </c>
      <c r="C297" t="s">
        <v>400</v>
      </c>
      <c r="D297" s="15">
        <v>44318</v>
      </c>
      <c r="E297" s="14">
        <f>VLOOKUP(A297,home!$A$2:$E$405,3,FALSE)</f>
        <v>1.153846154</v>
      </c>
      <c r="F297" s="14">
        <f>VLOOKUP(B297,home!$B$2:$E$405,3,FALSE)</f>
        <v>0.67</v>
      </c>
      <c r="G297" s="14">
        <f>VLOOKUP(C297,away!$B$2:$E$405,4,FALSE)</f>
        <v>0.28999999999999998</v>
      </c>
      <c r="H297" s="14">
        <f>VLOOKUP(A297,away!$A$2:$E$405,3,FALSE)</f>
        <v>0.85314685300000004</v>
      </c>
      <c r="I297" s="14">
        <f>VLOOKUP(C297,away!$B$2:$E$405,3,FALSE)</f>
        <v>1.01</v>
      </c>
      <c r="J297" s="14">
        <f>VLOOKUP(B297,home!$B$2:$E$405,4,FALSE)</f>
        <v>1.26</v>
      </c>
      <c r="K297" s="16">
        <f t="shared" si="396"/>
        <v>0.2241923077222</v>
      </c>
      <c r="L297" s="16">
        <f t="shared" si="397"/>
        <v>1.0857146851278001</v>
      </c>
      <c r="M297" s="17">
        <f t="shared" si="342"/>
        <v>0.26984515274619642</v>
      </c>
      <c r="N297" s="17">
        <f t="shared" si="343"/>
        <v>6.0497207521819335E-2</v>
      </c>
      <c r="O297" s="17">
        <f t="shared" si="344"/>
        <v>0.29297484504709975</v>
      </c>
      <c r="P297" s="17">
        <f t="shared" si="345"/>
        <v>6.5682706615663264E-2</v>
      </c>
      <c r="Q297" s="17">
        <f t="shared" si="346"/>
        <v>6.7815042825327548E-3</v>
      </c>
      <c r="R297" s="17">
        <f t="shared" si="347"/>
        <v>0.15904354582033897</v>
      </c>
      <c r="S297" s="17">
        <f t="shared" si="348"/>
        <v>3.996938526089666E-3</v>
      </c>
      <c r="T297" s="17">
        <f t="shared" si="349"/>
        <v>7.3627787868028776E-3</v>
      </c>
      <c r="U297" s="17">
        <f t="shared" si="350"/>
        <v>3.5656339565783256E-2</v>
      </c>
      <c r="V297" s="17">
        <f t="shared" si="351"/>
        <v>1.0809892591207345E-4</v>
      </c>
      <c r="W297" s="17">
        <f t="shared" si="352"/>
        <v>5.0678703164300015E-4</v>
      </c>
      <c r="X297" s="17">
        <f t="shared" si="353"/>
        <v>5.5022612248713232E-4</v>
      </c>
      <c r="Y297" s="17">
        <f t="shared" si="354"/>
        <v>2.9869429066260364E-4</v>
      </c>
      <c r="Z297" s="17">
        <f t="shared" si="355"/>
        <v>5.7558637757312729E-2</v>
      </c>
      <c r="AA297" s="17">
        <f t="shared" si="356"/>
        <v>1.2904203828158097E-2</v>
      </c>
      <c r="AB297" s="17">
        <f t="shared" si="357"/>
        <v>1.4465116177762051E-3</v>
      </c>
      <c r="AC297" s="17">
        <f t="shared" si="358"/>
        <v>1.6445149106562745E-6</v>
      </c>
      <c r="AD297" s="17">
        <f t="shared" si="359"/>
        <v>2.8404438536931955E-5</v>
      </c>
      <c r="AE297" s="17">
        <f t="shared" si="360"/>
        <v>3.0839116042357026E-5</v>
      </c>
      <c r="AF297" s="17">
        <f t="shared" si="361"/>
        <v>1.6741240581773674E-5</v>
      </c>
      <c r="AG297" s="17">
        <f t="shared" si="362"/>
        <v>6.0587369156297185E-6</v>
      </c>
      <c r="AH297" s="17">
        <f t="shared" si="363"/>
        <v>1.5623064567266472E-2</v>
      </c>
      <c r="AI297" s="17">
        <f t="shared" si="364"/>
        <v>3.5025708990284047E-3</v>
      </c>
      <c r="AJ297" s="17">
        <f t="shared" si="365"/>
        <v>3.9262472640689931E-4</v>
      </c>
      <c r="AK297" s="17">
        <f t="shared" si="366"/>
        <v>2.9341147827320049E-5</v>
      </c>
      <c r="AL297" s="17">
        <f t="shared" si="367"/>
        <v>1.6011581353594261E-8</v>
      </c>
      <c r="AM297" s="17">
        <f t="shared" si="368"/>
        <v>1.2736113250296337E-6</v>
      </c>
      <c r="AN297" s="17">
        <f t="shared" si="369"/>
        <v>1.3827785187297489E-6</v>
      </c>
      <c r="AO297" s="17">
        <f t="shared" si="370"/>
        <v>7.5065147203207757E-7</v>
      </c>
      <c r="AP297" s="17">
        <f t="shared" si="371"/>
        <v>2.7166444219934227E-7</v>
      </c>
      <c r="AQ297" s="17">
        <f t="shared" si="372"/>
        <v>7.3737518580719575E-8</v>
      </c>
      <c r="AR297" s="17">
        <f t="shared" si="373"/>
        <v>3.392438125476203E-3</v>
      </c>
      <c r="AS297" s="17">
        <f t="shared" si="374"/>
        <v>7.6055853215528429E-4</v>
      </c>
      <c r="AT297" s="17">
        <f t="shared" si="375"/>
        <v>8.5255686240851101E-5</v>
      </c>
      <c r="AU297" s="17">
        <f t="shared" si="376"/>
        <v>6.3712230149254071E-6</v>
      </c>
      <c r="AV297" s="17">
        <f t="shared" si="377"/>
        <v>3.5709479768223E-7</v>
      </c>
      <c r="AW297" s="17">
        <f t="shared" si="378"/>
        <v>1.082600304695361E-10</v>
      </c>
      <c r="AX297" s="17">
        <f t="shared" si="379"/>
        <v>4.7588977016587042E-8</v>
      </c>
      <c r="AY297" s="17">
        <f t="shared" si="380"/>
        <v>5.166805119711791E-8</v>
      </c>
      <c r="AZ297" s="17">
        <f t="shared" si="381"/>
        <v>2.8048380968322963E-8</v>
      </c>
      <c r="BA297" s="17">
        <f t="shared" si="382"/>
        <v>1.0150846370455784E-8</v>
      </c>
      <c r="BB297" s="17">
        <f t="shared" si="383"/>
        <v>2.7552307427200182E-9</v>
      </c>
      <c r="BC297" s="17">
        <f t="shared" si="384"/>
        <v>5.9827889565734003E-10</v>
      </c>
      <c r="BD297" s="17">
        <f t="shared" si="385"/>
        <v>6.1386998186948975E-4</v>
      </c>
      <c r="BE297" s="17">
        <f t="shared" si="386"/>
        <v>1.3762492787670598E-4</v>
      </c>
      <c r="BF297" s="17">
        <f t="shared" si="387"/>
        <v>1.5427225090390018E-5</v>
      </c>
      <c r="BG297" s="17">
        <f t="shared" si="388"/>
        <v>1.152888398254788E-6</v>
      </c>
      <c r="BH297" s="17">
        <f t="shared" si="389"/>
        <v>6.4617177637722936E-8</v>
      </c>
      <c r="BI297" s="17">
        <f t="shared" si="390"/>
        <v>2.8973348346192894E-9</v>
      </c>
      <c r="BJ297" s="18">
        <f t="shared" si="391"/>
        <v>7.6083134821066184E-2</v>
      </c>
      <c r="BK297" s="18">
        <f t="shared" si="392"/>
        <v>0.33963460900840459</v>
      </c>
      <c r="BL297" s="18">
        <f t="shared" si="393"/>
        <v>0.52658617041911759</v>
      </c>
      <c r="BM297" s="18">
        <f t="shared" si="394"/>
        <v>0.1450375384124595</v>
      </c>
      <c r="BN297" s="18">
        <f t="shared" si="395"/>
        <v>0.85482496203365044</v>
      </c>
    </row>
    <row r="298" spans="1:66" x14ac:dyDescent="0.25">
      <c r="A298" t="s">
        <v>10</v>
      </c>
      <c r="B298" t="s">
        <v>43</v>
      </c>
      <c r="C298" t="s">
        <v>246</v>
      </c>
      <c r="D298" s="15">
        <v>44349</v>
      </c>
      <c r="E298" s="14">
        <f>VLOOKUP(A298,home!$A$2:$E$405,3,FALSE)</f>
        <v>1.498007968</v>
      </c>
      <c r="F298" s="14">
        <f>VLOOKUP(B298,home!$B$2:$E$405,3,FALSE)</f>
        <v>1.43</v>
      </c>
      <c r="G298" s="14">
        <f>VLOOKUP(C298,away!$B$2:$E$405,4,FALSE)</f>
        <v>1.24</v>
      </c>
      <c r="H298" s="14">
        <f>VLOOKUP(A298,away!$A$2:$E$405,3,FALSE)</f>
        <v>1.398406375</v>
      </c>
      <c r="I298" s="14">
        <f>VLOOKUP(C298,away!$B$2:$E$405,3,FALSE)</f>
        <v>0.81</v>
      </c>
      <c r="J298" s="14">
        <f>VLOOKUP(B298,home!$B$2:$E$405,4,FALSE)</f>
        <v>0.92</v>
      </c>
      <c r="K298" s="16">
        <f t="shared" si="396"/>
        <v>2.6562677288575998</v>
      </c>
      <c r="L298" s="16">
        <f t="shared" si="397"/>
        <v>1.0420924306500001</v>
      </c>
      <c r="M298" s="17">
        <f t="shared" si="342"/>
        <v>2.4764102370069437E-2</v>
      </c>
      <c r="N298" s="17">
        <f t="shared" si="343"/>
        <v>6.5780085959741427E-2</v>
      </c>
      <c r="O298" s="17">
        <f t="shared" si="344"/>
        <v>2.5806483631691086E-2</v>
      </c>
      <c r="P298" s="17">
        <f t="shared" si="345"/>
        <v>6.8548929666152891E-2</v>
      </c>
      <c r="Q298" s="17">
        <f t="shared" si="346"/>
        <v>8.7364759768170056E-2</v>
      </c>
      <c r="R298" s="17">
        <f t="shared" si="347"/>
        <v>1.3446370627139201E-2</v>
      </c>
      <c r="S298" s="17">
        <f t="shared" si="348"/>
        <v>4.7437170224817672E-2</v>
      </c>
      <c r="T298" s="17">
        <f t="shared" si="349"/>
        <v>9.1042154859965668E-2</v>
      </c>
      <c r="U298" s="17">
        <f t="shared" si="350"/>
        <v>3.5717160367128582E-2</v>
      </c>
      <c r="V298" s="17">
        <f t="shared" si="351"/>
        <v>1.4589968426917305E-2</v>
      </c>
      <c r="W298" s="17">
        <f t="shared" si="352"/>
        <v>7.7354730670528962E-2</v>
      </c>
      <c r="X298" s="17">
        <f t="shared" si="353"/>
        <v>8.0610779306727623E-2</v>
      </c>
      <c r="Y298" s="17">
        <f t="shared" si="354"/>
        <v>4.2001941472169263E-2</v>
      </c>
      <c r="Z298" s="17">
        <f t="shared" si="355"/>
        <v>4.6707870167520867E-3</v>
      </c>
      <c r="AA298" s="17">
        <f t="shared" si="356"/>
        <v>1.2406860820965626E-2</v>
      </c>
      <c r="AB298" s="17">
        <f t="shared" si="357"/>
        <v>1.6477972007579354E-2</v>
      </c>
      <c r="AC298" s="17">
        <f t="shared" si="358"/>
        <v>2.5241342906923972E-3</v>
      </c>
      <c r="AD298" s="17">
        <f t="shared" si="359"/>
        <v>5.1368718688649333E-2</v>
      </c>
      <c r="AE298" s="17">
        <f t="shared" si="360"/>
        <v>5.3530952917630666E-2</v>
      </c>
      <c r="AF298" s="17">
        <f t="shared" si="361"/>
        <v>2.7892100420472226E-2</v>
      </c>
      <c r="AG298" s="17">
        <f t="shared" si="362"/>
        <v>9.6887155743679322E-3</v>
      </c>
      <c r="AH298" s="17">
        <f t="shared" si="363"/>
        <v>1.2168479488339108E-3</v>
      </c>
      <c r="AI298" s="17">
        <f t="shared" si="364"/>
        <v>3.2322739374140807E-3</v>
      </c>
      <c r="AJ298" s="17">
        <f t="shared" si="365"/>
        <v>4.2928924753902571E-3</v>
      </c>
      <c r="AK298" s="17">
        <f t="shared" si="366"/>
        <v>3.8010239152782527E-3</v>
      </c>
      <c r="AL298" s="17">
        <f t="shared" si="367"/>
        <v>2.7947987191285833E-4</v>
      </c>
      <c r="AM298" s="17">
        <f t="shared" si="368"/>
        <v>2.7289813945084694E-2</v>
      </c>
      <c r="AN298" s="17">
        <f t="shared" si="369"/>
        <v>2.8438508546019578E-2</v>
      </c>
      <c r="AO298" s="17">
        <f t="shared" si="370"/>
        <v>1.4817777247391171E-2</v>
      </c>
      <c r="AP298" s="17">
        <f t="shared" si="371"/>
        <v>5.1471645028547119E-3</v>
      </c>
      <c r="AQ298" s="17">
        <f t="shared" si="372"/>
        <v>1.3409552919338161E-3</v>
      </c>
      <c r="AR298" s="17">
        <f t="shared" si="373"/>
        <v>2.5361360734635954E-4</v>
      </c>
      <c r="AS298" s="17">
        <f t="shared" si="374"/>
        <v>6.7366564079329738E-4</v>
      </c>
      <c r="AT298" s="17">
        <f t="shared" si="375"/>
        <v>8.9471815083970614E-4</v>
      </c>
      <c r="AU298" s="17">
        <f t="shared" si="376"/>
        <v>7.9220365016621915E-4</v>
      </c>
      <c r="AV298" s="17">
        <f t="shared" si="377"/>
        <v>5.2607624765493106E-4</v>
      </c>
      <c r="AW298" s="17">
        <f t="shared" si="378"/>
        <v>2.1489490666510149E-5</v>
      </c>
      <c r="AX298" s="17">
        <f t="shared" si="379"/>
        <v>1.2081508684809422E-2</v>
      </c>
      <c r="AY298" s="17">
        <f t="shared" si="380"/>
        <v>1.2590048751272136E-2</v>
      </c>
      <c r="AZ298" s="17">
        <f t="shared" si="381"/>
        <v>6.5599972526075891E-3</v>
      </c>
      <c r="BA298" s="17">
        <f t="shared" si="382"/>
        <v>2.2787078273423887E-3</v>
      </c>
      <c r="BB298" s="17">
        <f t="shared" si="383"/>
        <v>5.9365604463410254E-4</v>
      </c>
      <c r="BC298" s="17">
        <f t="shared" si="384"/>
        <v>1.2372889410456342E-4</v>
      </c>
      <c r="BD298" s="17">
        <f t="shared" si="385"/>
        <v>4.4048136754247069E-5</v>
      </c>
      <c r="BE298" s="17">
        <f t="shared" si="386"/>
        <v>1.170036441766128E-4</v>
      </c>
      <c r="BF298" s="17">
        <f t="shared" si="387"/>
        <v>1.5539650209253706E-4</v>
      </c>
      <c r="BG298" s="17">
        <f t="shared" si="388"/>
        <v>1.3759157122858622E-4</v>
      </c>
      <c r="BH298" s="17">
        <f t="shared" si="389"/>
        <v>9.137001260432637E-5</v>
      </c>
      <c r="BI298" s="17">
        <f t="shared" si="390"/>
        <v>4.8540643173236844E-5</v>
      </c>
      <c r="BJ298" s="18">
        <f t="shared" si="391"/>
        <v>0.69789680662647724</v>
      </c>
      <c r="BK298" s="18">
        <f t="shared" si="392"/>
        <v>0.17073383360183469</v>
      </c>
      <c r="BL298" s="18">
        <f t="shared" si="393"/>
        <v>0.12013211353825042</v>
      </c>
      <c r="BM298" s="18">
        <f t="shared" si="394"/>
        <v>0.6951542494997448</v>
      </c>
      <c r="BN298" s="18">
        <f t="shared" si="395"/>
        <v>0.2857107320229641</v>
      </c>
    </row>
    <row r="299" spans="1:66" x14ac:dyDescent="0.25">
      <c r="A299" t="s">
        <v>10</v>
      </c>
      <c r="B299" t="s">
        <v>242</v>
      </c>
      <c r="C299" t="s">
        <v>50</v>
      </c>
      <c r="D299" s="15">
        <v>44349</v>
      </c>
      <c r="E299" s="14">
        <f>VLOOKUP(A299,home!$A$2:$E$405,3,FALSE)</f>
        <v>1.498007968</v>
      </c>
      <c r="F299" s="14">
        <f>VLOOKUP(B299,home!$B$2:$E$405,3,FALSE)</f>
        <v>0.86</v>
      </c>
      <c r="G299" s="14">
        <f>VLOOKUP(C299,away!$B$2:$E$405,4,FALSE)</f>
        <v>0.92</v>
      </c>
      <c r="H299" s="14">
        <f>VLOOKUP(A299,away!$A$2:$E$405,3,FALSE)</f>
        <v>1.398406375</v>
      </c>
      <c r="I299" s="14">
        <f>VLOOKUP(C299,away!$B$2:$E$405,3,FALSE)</f>
        <v>0.98</v>
      </c>
      <c r="J299" s="14">
        <f>VLOOKUP(B299,home!$B$2:$E$405,4,FALSE)</f>
        <v>1.28</v>
      </c>
      <c r="K299" s="16">
        <f t="shared" si="396"/>
        <v>1.1852239042816</v>
      </c>
      <c r="L299" s="16">
        <f t="shared" si="397"/>
        <v>1.7541609567999998</v>
      </c>
      <c r="M299" s="17">
        <f t="shared" si="342"/>
        <v>5.2898258509685325E-2</v>
      </c>
      <c r="N299" s="17">
        <f t="shared" si="343"/>
        <v>6.269628048054661E-2</v>
      </c>
      <c r="O299" s="17">
        <f t="shared" si="344"/>
        <v>9.2792059760403348E-2</v>
      </c>
      <c r="P299" s="17">
        <f t="shared" si="345"/>
        <v>0.10997936735555679</v>
      </c>
      <c r="Q299" s="17">
        <f t="shared" si="346"/>
        <v>3.7154565167543875E-2</v>
      </c>
      <c r="R299" s="17">
        <f t="shared" si="347"/>
        <v>8.1386104166375955E-2</v>
      </c>
      <c r="S299" s="17">
        <f t="shared" si="348"/>
        <v>5.7163796997749546E-2</v>
      </c>
      <c r="T299" s="17">
        <f t="shared" si="349"/>
        <v>6.5175087583786706E-2</v>
      </c>
      <c r="U299" s="17">
        <f t="shared" si="350"/>
        <v>9.6460756134341089E-2</v>
      </c>
      <c r="V299" s="17">
        <f t="shared" si="351"/>
        <v>1.3205303931178447E-2</v>
      </c>
      <c r="W299" s="17">
        <f t="shared" si="352"/>
        <v>1.4678826263253826E-2</v>
      </c>
      <c r="X299" s="17">
        <f t="shared" si="353"/>
        <v>2.5749023922650299E-2</v>
      </c>
      <c r="Y299" s="17">
        <f t="shared" si="354"/>
        <v>2.2583966220411169E-2</v>
      </c>
      <c r="Z299" s="17">
        <f t="shared" si="355"/>
        <v>4.7588108784904846E-2</v>
      </c>
      <c r="AA299" s="17">
        <f t="shared" si="356"/>
        <v>5.6402564091422421E-2</v>
      </c>
      <c r="AB299" s="17">
        <f t="shared" si="357"/>
        <v>3.3424833611964445E-2</v>
      </c>
      <c r="AC299" s="17">
        <f t="shared" si="358"/>
        <v>1.7159248397361517E-3</v>
      </c>
      <c r="AD299" s="17">
        <f t="shared" si="359"/>
        <v>4.3494239435012474E-3</v>
      </c>
      <c r="AE299" s="17">
        <f t="shared" si="360"/>
        <v>7.6295896662609769E-3</v>
      </c>
      <c r="AF299" s="17">
        <f t="shared" si="361"/>
        <v>6.6917641544798736E-3</v>
      </c>
      <c r="AG299" s="17">
        <f t="shared" si="362"/>
        <v>3.9128104706341203E-3</v>
      </c>
      <c r="AH299" s="17">
        <f t="shared" si="363"/>
        <v>2.0869300609607792E-2</v>
      </c>
      <c r="AI299" s="17">
        <f t="shared" si="364"/>
        <v>2.473479394814572E-2</v>
      </c>
      <c r="AJ299" s="17">
        <f t="shared" si="365"/>
        <v>1.4658134527411087E-2</v>
      </c>
      <c r="AK299" s="17">
        <f t="shared" si="366"/>
        <v>5.7910571446876963E-3</v>
      </c>
      <c r="AL299" s="17">
        <f t="shared" si="367"/>
        <v>1.4270135435125099E-4</v>
      </c>
      <c r="AM299" s="17">
        <f t="shared" si="368"/>
        <v>1.0310082455384844E-3</v>
      </c>
      <c r="AN299" s="17">
        <f t="shared" si="369"/>
        <v>1.8085544104624771E-3</v>
      </c>
      <c r="AO299" s="17">
        <f t="shared" si="370"/>
        <v>1.5862477675408595E-3</v>
      </c>
      <c r="AP299" s="17">
        <f t="shared" si="371"/>
        <v>9.2751130054377943E-4</v>
      </c>
      <c r="AQ299" s="17">
        <f t="shared" si="372"/>
        <v>4.0675102760117212E-4</v>
      </c>
      <c r="AR299" s="17">
        <f t="shared" si="373"/>
        <v>7.3216224650192807E-3</v>
      </c>
      <c r="AS299" s="17">
        <f t="shared" si="374"/>
        <v>8.6777619636660246E-3</v>
      </c>
      <c r="AT299" s="17">
        <f t="shared" si="375"/>
        <v>5.1425454575013069E-3</v>
      </c>
      <c r="AU299" s="17">
        <f t="shared" si="376"/>
        <v>2.0316892683617679E-3</v>
      </c>
      <c r="AV299" s="17">
        <f t="shared" si="377"/>
        <v>6.0200167173369049E-4</v>
      </c>
      <c r="AW299" s="17">
        <f t="shared" si="378"/>
        <v>8.2412945542842784E-6</v>
      </c>
      <c r="AX299" s="17">
        <f t="shared" si="379"/>
        <v>2.0366260302060729E-4</v>
      </c>
      <c r="AY299" s="17">
        <f t="shared" si="380"/>
        <v>3.5725698657900704E-4</v>
      </c>
      <c r="AZ299" s="17">
        <f t="shared" si="381"/>
        <v>3.133431287004579E-4</v>
      </c>
      <c r="BA299" s="17">
        <f t="shared" si="382"/>
        <v>1.8321809414930027E-4</v>
      </c>
      <c r="BB299" s="17">
        <f t="shared" si="383"/>
        <v>8.0348506834002255E-5</v>
      </c>
      <c r="BC299" s="17">
        <f t="shared" si="384"/>
        <v>2.8188842725076932E-5</v>
      </c>
      <c r="BD299" s="17">
        <f t="shared" si="385"/>
        <v>2.1405507114277658E-3</v>
      </c>
      <c r="BE299" s="17">
        <f t="shared" si="386"/>
        <v>2.537031871511173E-3</v>
      </c>
      <c r="BF299" s="17">
        <f t="shared" si="387"/>
        <v>1.503475410019664E-3</v>
      </c>
      <c r="BG299" s="17">
        <f t="shared" si="388"/>
        <v>5.9398499848496169E-4</v>
      </c>
      <c r="BH299" s="17">
        <f t="shared" si="389"/>
        <v>1.7600130474726167E-4</v>
      </c>
      <c r="BI299" s="17">
        <f t="shared" si="390"/>
        <v>4.1720190714241038E-5</v>
      </c>
      <c r="BJ299" s="18">
        <f t="shared" si="391"/>
        <v>0.25754742878676395</v>
      </c>
      <c r="BK299" s="18">
        <f t="shared" si="392"/>
        <v>0.23546260997483651</v>
      </c>
      <c r="BL299" s="18">
        <f t="shared" si="393"/>
        <v>0.45728798930754672</v>
      </c>
      <c r="BM299" s="18">
        <f t="shared" si="394"/>
        <v>0.56063048572191532</v>
      </c>
      <c r="BN299" s="18">
        <f t="shared" si="395"/>
        <v>0.43690663544011188</v>
      </c>
    </row>
    <row r="300" spans="1:66" x14ac:dyDescent="0.25">
      <c r="A300" t="s">
        <v>10</v>
      </c>
      <c r="B300" t="s">
        <v>47</v>
      </c>
      <c r="C300" t="s">
        <v>245</v>
      </c>
      <c r="D300" s="15">
        <v>44349</v>
      </c>
      <c r="E300" s="14">
        <f>VLOOKUP(A300,home!$A$2:$E$405,3,FALSE)</f>
        <v>1.498007968</v>
      </c>
      <c r="F300" s="14">
        <f>VLOOKUP(B300,home!$B$2:$E$405,3,FALSE)</f>
        <v>0.72</v>
      </c>
      <c r="G300" s="14">
        <f>VLOOKUP(C300,away!$B$2:$E$405,4,FALSE)</f>
        <v>0.36</v>
      </c>
      <c r="H300" s="14">
        <f>VLOOKUP(A300,away!$A$2:$E$405,3,FALSE)</f>
        <v>1.398406375</v>
      </c>
      <c r="I300" s="14">
        <f>VLOOKUP(C300,away!$B$2:$E$405,3,FALSE)</f>
        <v>1.59</v>
      </c>
      <c r="J300" s="14">
        <f>VLOOKUP(B300,home!$B$2:$E$405,4,FALSE)</f>
        <v>1.53</v>
      </c>
      <c r="K300" s="16">
        <f t="shared" si="396"/>
        <v>0.38828366530559993</v>
      </c>
      <c r="L300" s="16">
        <f t="shared" si="397"/>
        <v>3.4019031884624997</v>
      </c>
      <c r="M300" s="17">
        <f t="shared" si="342"/>
        <v>2.2591380172204092E-2</v>
      </c>
      <c r="N300" s="17">
        <f t="shared" si="343"/>
        <v>8.7718638975756592E-3</v>
      </c>
      <c r="O300" s="17">
        <f t="shared" si="344"/>
        <v>7.6853688239589588E-2</v>
      </c>
      <c r="P300" s="17">
        <f t="shared" si="345"/>
        <v>2.9841031761921728E-2</v>
      </c>
      <c r="Q300" s="17">
        <f t="shared" si="346"/>
        <v>1.7029857328562713E-3</v>
      </c>
      <c r="R300" s="17">
        <f t="shared" si="347"/>
        <v>0.13072440353368142</v>
      </c>
      <c r="S300" s="17">
        <f t="shared" si="348"/>
        <v>9.8542803696391283E-3</v>
      </c>
      <c r="T300" s="17">
        <f t="shared" si="349"/>
        <v>5.7933925945098958E-3</v>
      </c>
      <c r="U300" s="17">
        <f t="shared" si="350"/>
        <v>5.075815054894614E-2</v>
      </c>
      <c r="V300" s="17">
        <f t="shared" si="351"/>
        <v>1.4462836477146953E-3</v>
      </c>
      <c r="W300" s="17">
        <f t="shared" si="352"/>
        <v>2.2041384743885878E-4</v>
      </c>
      <c r="X300" s="17">
        <f t="shared" si="353"/>
        <v>7.4982657038354062E-4</v>
      </c>
      <c r="Y300" s="17">
        <f t="shared" si="354"/>
        <v>1.2754187002908344E-3</v>
      </c>
      <c r="Z300" s="17">
        <f t="shared" si="355"/>
        <v>0.14823725506369642</v>
      </c>
      <c r="AA300" s="17">
        <f t="shared" si="356"/>
        <v>5.7558104730973142E-2</v>
      </c>
      <c r="AB300" s="17">
        <f t="shared" si="357"/>
        <v>1.1174435936492921E-2</v>
      </c>
      <c r="AC300" s="17">
        <f t="shared" si="358"/>
        <v>1.1940006525504239E-4</v>
      </c>
      <c r="AD300" s="17">
        <f t="shared" si="359"/>
        <v>2.1395774141917346E-5</v>
      </c>
      <c r="AE300" s="17">
        <f t="shared" si="360"/>
        <v>7.2786352273012116E-5</v>
      </c>
      <c r="AF300" s="17">
        <f t="shared" si="361"/>
        <v>1.2380606193705736E-4</v>
      </c>
      <c r="AG300" s="17">
        <f t="shared" si="362"/>
        <v>1.4039207895155372E-4</v>
      </c>
      <c r="AH300" s="17">
        <f t="shared" si="363"/>
        <v>0.12607219766252942</v>
      </c>
      <c r="AI300" s="17">
        <f t="shared" si="364"/>
        <v>4.8951775001539008E-2</v>
      </c>
      <c r="AJ300" s="17">
        <f t="shared" si="365"/>
        <v>9.5035873104063022E-3</v>
      </c>
      <c r="AK300" s="17">
        <f t="shared" si="366"/>
        <v>1.2300292381454492E-3</v>
      </c>
      <c r="AL300" s="17">
        <f t="shared" si="367"/>
        <v>6.3086382726365808E-6</v>
      </c>
      <c r="AM300" s="17">
        <f t="shared" si="368"/>
        <v>1.6615259211748896E-6</v>
      </c>
      <c r="AN300" s="17">
        <f t="shared" si="369"/>
        <v>5.6523503289579491E-6</v>
      </c>
      <c r="AO300" s="17">
        <f t="shared" si="370"/>
        <v>9.6143743031945553E-6</v>
      </c>
      <c r="AP300" s="17">
        <f t="shared" si="371"/>
        <v>1.0902390199036493E-5</v>
      </c>
      <c r="AQ300" s="17">
        <f t="shared" si="372"/>
        <v>9.2722189949911378E-6</v>
      </c>
      <c r="AR300" s="17">
        <f t="shared" si="373"/>
        <v>8.5777082240926644E-2</v>
      </c>
      <c r="AS300" s="17">
        <f t="shared" si="374"/>
        <v>3.3305839891726884E-2</v>
      </c>
      <c r="AT300" s="17">
        <f t="shared" si="375"/>
        <v>6.4660567946205894E-3</v>
      </c>
      <c r="AU300" s="17">
        <f t="shared" si="376"/>
        <v>8.3688807742982041E-4</v>
      </c>
      <c r="AV300" s="17">
        <f t="shared" si="377"/>
        <v>8.1237492538751831E-5</v>
      </c>
      <c r="AW300" s="17">
        <f t="shared" si="378"/>
        <v>2.3147505527578915E-7</v>
      </c>
      <c r="AX300" s="17">
        <f t="shared" si="379"/>
        <v>1.0752389577900819E-7</v>
      </c>
      <c r="AY300" s="17">
        <f t="shared" si="380"/>
        <v>3.6578588388651748E-7</v>
      </c>
      <c r="AZ300" s="17">
        <f t="shared" si="381"/>
        <v>6.2218408234405897E-7</v>
      </c>
      <c r="BA300" s="17">
        <f t="shared" si="382"/>
        <v>7.0553667117895614E-7</v>
      </c>
      <c r="BB300" s="17">
        <f t="shared" si="383"/>
        <v>6.0004186281522728E-7</v>
      </c>
      <c r="BC300" s="17">
        <f t="shared" si="384"/>
        <v>4.082568652644198E-7</v>
      </c>
      <c r="BD300" s="17">
        <f t="shared" si="385"/>
        <v>4.8634221595403072E-2</v>
      </c>
      <c r="BE300" s="17">
        <f t="shared" si="386"/>
        <v>1.8883873820347865E-2</v>
      </c>
      <c r="BF300" s="17">
        <f t="shared" si="387"/>
        <v>3.6661498710665653E-3</v>
      </c>
      <c r="BG300" s="17">
        <f t="shared" si="388"/>
        <v>4.7450203649912622E-4</v>
      </c>
      <c r="BH300" s="17">
        <f t="shared" si="389"/>
        <v>4.6060347481713064E-5</v>
      </c>
      <c r="BI300" s="17">
        <f t="shared" si="390"/>
        <v>3.5768961090898234E-6</v>
      </c>
      <c r="BJ300" s="18">
        <f t="shared" si="391"/>
        <v>1.8912193799367222E-2</v>
      </c>
      <c r="BK300" s="18">
        <f t="shared" si="392"/>
        <v>6.3859050440891213E-2</v>
      </c>
      <c r="BL300" s="18">
        <f t="shared" si="393"/>
        <v>0.71100186126645359</v>
      </c>
      <c r="BM300" s="18">
        <f t="shared" si="394"/>
        <v>0.67152487292175111</v>
      </c>
      <c r="BN300" s="18">
        <f t="shared" si="395"/>
        <v>0.27048535333782875</v>
      </c>
    </row>
    <row r="301" spans="1:66" x14ac:dyDescent="0.25">
      <c r="A301" t="s">
        <v>10</v>
      </c>
      <c r="B301" t="s">
        <v>243</v>
      </c>
      <c r="C301" t="s">
        <v>247</v>
      </c>
      <c r="D301" s="15">
        <v>44349</v>
      </c>
      <c r="E301" s="14">
        <f>VLOOKUP(A301,home!$A$2:$E$405,3,FALSE)</f>
        <v>1.498007968</v>
      </c>
      <c r="F301" s="14">
        <f>VLOOKUP(B301,home!$B$2:$E$405,3,FALSE)</f>
        <v>0.95</v>
      </c>
      <c r="G301" s="14">
        <f>VLOOKUP(C301,away!$B$2:$E$405,4,FALSE)</f>
        <v>1.34</v>
      </c>
      <c r="H301" s="14">
        <f>VLOOKUP(A301,away!$A$2:$E$405,3,FALSE)</f>
        <v>1.398406375</v>
      </c>
      <c r="I301" s="14">
        <f>VLOOKUP(C301,away!$B$2:$E$405,3,FALSE)</f>
        <v>1.19</v>
      </c>
      <c r="J301" s="14">
        <f>VLOOKUP(B301,home!$B$2:$E$405,4,FALSE)</f>
        <v>0.82</v>
      </c>
      <c r="K301" s="16">
        <f t="shared" si="396"/>
        <v>1.9069641432640001</v>
      </c>
      <c r="L301" s="16">
        <f t="shared" si="397"/>
        <v>1.364564940725</v>
      </c>
      <c r="M301" s="17">
        <f t="shared" si="342"/>
        <v>3.7948356464789418E-2</v>
      </c>
      <c r="N301" s="17">
        <f t="shared" si="343"/>
        <v>7.2366155074154018E-2</v>
      </c>
      <c r="O301" s="17">
        <f t="shared" si="344"/>
        <v>5.1782996789986546E-2</v>
      </c>
      <c r="P301" s="17">
        <f t="shared" si="345"/>
        <v>9.8748318109259145E-2</v>
      </c>
      <c r="Q301" s="17">
        <f t="shared" si="346"/>
        <v>6.8999831456146965E-2</v>
      </c>
      <c r="R301" s="17">
        <f t="shared" si="347"/>
        <v>3.5330630972645431E-2</v>
      </c>
      <c r="S301" s="17">
        <f t="shared" si="348"/>
        <v>6.4240136054740424E-2</v>
      </c>
      <c r="T301" s="17">
        <f t="shared" si="349"/>
        <v>9.4154750920992181E-2</v>
      </c>
      <c r="U301" s="17">
        <f t="shared" si="350"/>
        <v>6.737424642372733E-2</v>
      </c>
      <c r="V301" s="17">
        <f t="shared" si="351"/>
        <v>1.8573796313013344E-2</v>
      </c>
      <c r="W301" s="17">
        <f t="shared" si="352"/>
        <v>4.3860068159377236E-2</v>
      </c>
      <c r="X301" s="17">
        <f t="shared" si="353"/>
        <v>5.9849911308095062E-2</v>
      </c>
      <c r="Y301" s="17">
        <f t="shared" si="354"/>
        <v>4.0834545338263625E-2</v>
      </c>
      <c r="Z301" s="17">
        <f t="shared" si="355"/>
        <v>1.6070313452988254E-2</v>
      </c>
      <c r="AA301" s="17">
        <f t="shared" si="356"/>
        <v>3.0645511525861681E-2</v>
      </c>
      <c r="AB301" s="17">
        <f t="shared" si="357"/>
        <v>2.9219945815900934E-2</v>
      </c>
      <c r="AC301" s="17">
        <f t="shared" si="358"/>
        <v>3.0207684167360377E-3</v>
      </c>
      <c r="AD301" s="17">
        <f t="shared" si="359"/>
        <v>2.0909894325261857E-2</v>
      </c>
      <c r="AE301" s="17">
        <f t="shared" si="360"/>
        <v>2.8532908710516964E-2</v>
      </c>
      <c r="AF301" s="17">
        <f t="shared" si="361"/>
        <v>1.9467503441639212E-2</v>
      </c>
      <c r="AG301" s="17">
        <f t="shared" si="362"/>
        <v>8.8548908933013815E-3</v>
      </c>
      <c r="AH301" s="17">
        <f t="shared" si="363"/>
        <v>5.4822465811022762E-3</v>
      </c>
      <c r="AI301" s="17">
        <f t="shared" si="364"/>
        <v>1.0454447654693694E-2</v>
      </c>
      <c r="AJ301" s="17">
        <f t="shared" si="365"/>
        <v>9.9681284075656493E-3</v>
      </c>
      <c r="AK301" s="17">
        <f t="shared" si="366"/>
        <v>6.3362878162263239E-3</v>
      </c>
      <c r="AL301" s="17">
        <f t="shared" si="367"/>
        <v>3.1442289294086141E-4</v>
      </c>
      <c r="AM301" s="17">
        <f t="shared" si="368"/>
        <v>7.9748837435427503E-3</v>
      </c>
      <c r="AN301" s="17">
        <f t="shared" si="369"/>
        <v>1.088224676279618E-2</v>
      </c>
      <c r="AO301" s="17">
        <f t="shared" si="370"/>
        <v>7.4247662044148966E-3</v>
      </c>
      <c r="AP301" s="17">
        <f t="shared" si="371"/>
        <v>3.3771918852081324E-3</v>
      </c>
      <c r="AQ301" s="17">
        <f t="shared" si="372"/>
        <v>1.1520994111639973E-3</v>
      </c>
      <c r="AR301" s="17">
        <f t="shared" si="373"/>
        <v>1.4961762961963317E-3</v>
      </c>
      <c r="AS301" s="17">
        <f t="shared" si="374"/>
        <v>2.853154548847942E-3</v>
      </c>
      <c r="AT301" s="17">
        <f t="shared" si="375"/>
        <v>2.7204317099218008E-3</v>
      </c>
      <c r="AU301" s="17">
        <f t="shared" si="376"/>
        <v>1.729255241673082E-3</v>
      </c>
      <c r="AV301" s="17">
        <f t="shared" si="377"/>
        <v>8.2440693510547241E-4</v>
      </c>
      <c r="AW301" s="17">
        <f t="shared" si="378"/>
        <v>2.2727328770970932E-5</v>
      </c>
      <c r="AX301" s="17">
        <f t="shared" si="379"/>
        <v>2.534636224272501E-3</v>
      </c>
      <c r="AY301" s="17">
        <f t="shared" si="380"/>
        <v>3.4586757291338436E-3</v>
      </c>
      <c r="AZ301" s="17">
        <f t="shared" si="381"/>
        <v>2.3597938206562597E-3</v>
      </c>
      <c r="BA301" s="17">
        <f t="shared" si="382"/>
        <v>1.0733639716690104E-3</v>
      </c>
      <c r="BB301" s="17">
        <f t="shared" si="383"/>
        <v>3.6616871109421866E-4</v>
      </c>
      <c r="BC301" s="17">
        <f t="shared" si="384"/>
        <v>9.9932197109926395E-5</v>
      </c>
      <c r="BD301" s="17">
        <f t="shared" si="385"/>
        <v>3.4027161982221591E-4</v>
      </c>
      <c r="BE301" s="17">
        <f t="shared" si="386"/>
        <v>6.4888577797132547E-4</v>
      </c>
      <c r="BF301" s="17">
        <f t="shared" si="387"/>
        <v>6.1870095583264157E-4</v>
      </c>
      <c r="BG301" s="17">
        <f t="shared" si="388"/>
        <v>3.9328017939200378E-4</v>
      </c>
      <c r="BH301" s="17">
        <f t="shared" si="389"/>
        <v>1.8749280008924614E-4</v>
      </c>
      <c r="BI301" s="17">
        <f t="shared" si="390"/>
        <v>7.1508409378071529E-5</v>
      </c>
      <c r="BJ301" s="18">
        <f t="shared" si="391"/>
        <v>0.49853421828881028</v>
      </c>
      <c r="BK301" s="18">
        <f t="shared" si="392"/>
        <v>0.22630447398061307</v>
      </c>
      <c r="BL301" s="18">
        <f t="shared" si="393"/>
        <v>0.25847800646194002</v>
      </c>
      <c r="BM301" s="18">
        <f t="shared" si="394"/>
        <v>0.63077477491700695</v>
      </c>
      <c r="BN301" s="18">
        <f t="shared" si="395"/>
        <v>0.36517628886698156</v>
      </c>
    </row>
    <row r="302" spans="1:66" x14ac:dyDescent="0.25">
      <c r="A302" t="s">
        <v>13</v>
      </c>
      <c r="B302" t="s">
        <v>58</v>
      </c>
      <c r="C302" t="s">
        <v>59</v>
      </c>
      <c r="D302" s="15">
        <v>44349</v>
      </c>
      <c r="E302" s="14">
        <f>VLOOKUP(A302,home!$A$2:$E$405,3,FALSE)</f>
        <v>1.578680203</v>
      </c>
      <c r="F302" s="14">
        <f>VLOOKUP(B302,home!$B$2:$E$405,3,FALSE)</f>
        <v>0.63</v>
      </c>
      <c r="G302" s="14">
        <f>VLOOKUP(C302,away!$B$2:$E$405,4,FALSE)</f>
        <v>0.57999999999999996</v>
      </c>
      <c r="H302" s="14">
        <f>VLOOKUP(A302,away!$A$2:$E$405,3,FALSE)</f>
        <v>1.4568527920000001</v>
      </c>
      <c r="I302" s="14">
        <f>VLOOKUP(C302,away!$B$2:$E$405,3,FALSE)</f>
        <v>0.95</v>
      </c>
      <c r="J302" s="14">
        <f>VLOOKUP(B302,home!$B$2:$E$405,4,FALSE)</f>
        <v>1.1399999999999999</v>
      </c>
      <c r="K302" s="16">
        <f t="shared" si="396"/>
        <v>0.5768497461762</v>
      </c>
      <c r="L302" s="16">
        <f t="shared" si="397"/>
        <v>1.5777715737359999</v>
      </c>
      <c r="M302" s="17">
        <f t="shared" si="342"/>
        <v>0.11594708915450358</v>
      </c>
      <c r="N302" s="17">
        <f t="shared" si="343"/>
        <v>6.6884048948644623E-2</v>
      </c>
      <c r="O302" s="17">
        <f t="shared" si="344"/>
        <v>0.18293802132540937</v>
      </c>
      <c r="P302" s="17">
        <f t="shared" si="345"/>
        <v>0.10552775116753865</v>
      </c>
      <c r="Q302" s="17">
        <f t="shared" si="346"/>
        <v>1.9291023329631091E-2</v>
      </c>
      <c r="R302" s="17">
        <f t="shared" si="347"/>
        <v>0.14431720490137057</v>
      </c>
      <c r="S302" s="17">
        <f t="shared" si="348"/>
        <v>2.4011181194119297E-2</v>
      </c>
      <c r="T302" s="17">
        <f t="shared" si="349"/>
        <v>3.0436828237769931E-2</v>
      </c>
      <c r="U302" s="17">
        <f t="shared" si="350"/>
        <v>8.3249343016214256E-2</v>
      </c>
      <c r="V302" s="17">
        <f t="shared" si="351"/>
        <v>2.428163064883717E-3</v>
      </c>
      <c r="W302" s="17">
        <f t="shared" si="352"/>
        <v>3.7093406370589492E-3</v>
      </c>
      <c r="X302" s="17">
        <f t="shared" si="353"/>
        <v>5.8524922144553935E-3</v>
      </c>
      <c r="Y302" s="17">
        <f t="shared" si="354"/>
        <v>4.6169479257394874E-3</v>
      </c>
      <c r="Z302" s="17">
        <f t="shared" si="355"/>
        <v>7.5899861164805391E-2</v>
      </c>
      <c r="AA302" s="17">
        <f t="shared" si="356"/>
        <v>4.3782815647726812E-2</v>
      </c>
      <c r="AB302" s="17">
        <f t="shared" si="357"/>
        <v>1.2628053046635283E-2</v>
      </c>
      <c r="AC302" s="17">
        <f t="shared" si="358"/>
        <v>1.3812258546860214E-4</v>
      </c>
      <c r="AD302" s="17">
        <f t="shared" si="359"/>
        <v>5.3493305124212959E-4</v>
      </c>
      <c r="AE302" s="17">
        <f t="shared" si="360"/>
        <v>8.4400216210169497E-4</v>
      </c>
      <c r="AF302" s="17">
        <f t="shared" si="361"/>
        <v>6.6582130976788911E-4</v>
      </c>
      <c r="AG302" s="17">
        <f t="shared" si="362"/>
        <v>3.5017131191314899E-4</v>
      </c>
      <c r="AH302" s="17">
        <f t="shared" si="363"/>
        <v>2.9938160849084714E-2</v>
      </c>
      <c r="AI302" s="17">
        <f t="shared" si="364"/>
        <v>1.7269820486776766E-2</v>
      </c>
      <c r="AJ302" s="17">
        <f t="shared" si="365"/>
        <v>4.9810457821528572E-3</v>
      </c>
      <c r="AK302" s="17">
        <f t="shared" si="366"/>
        <v>9.5777166504230243E-4</v>
      </c>
      <c r="AL302" s="17">
        <f t="shared" si="367"/>
        <v>5.0284197511935921E-6</v>
      </c>
      <c r="AM302" s="17">
        <f t="shared" si="368"/>
        <v>6.1715198966056536E-5</v>
      </c>
      <c r="AN302" s="17">
        <f t="shared" si="369"/>
        <v>9.7372486596105371E-5</v>
      </c>
      <c r="AO302" s="17">
        <f t="shared" si="370"/>
        <v>7.6815770707662378E-5</v>
      </c>
      <c r="AP302" s="17">
        <f t="shared" si="371"/>
        <v>4.0399246479057397E-5</v>
      </c>
      <c r="AQ302" s="17">
        <f t="shared" si="372"/>
        <v>1.593519567375273E-5</v>
      </c>
      <c r="AR302" s="17">
        <f t="shared" si="373"/>
        <v>9.4471158315243865E-3</v>
      </c>
      <c r="AS302" s="17">
        <f t="shared" si="374"/>
        <v>5.449566369512002E-3</v>
      </c>
      <c r="AT302" s="17">
        <f t="shared" si="375"/>
        <v>1.5717904885116768E-3</v>
      </c>
      <c r="AU302" s="17">
        <f t="shared" si="376"/>
        <v>3.0222898144670871E-4</v>
      </c>
      <c r="AV302" s="17">
        <f t="shared" si="377"/>
        <v>4.3585177808656345E-5</v>
      </c>
      <c r="AW302" s="17">
        <f t="shared" si="378"/>
        <v>1.2712643138908151E-7</v>
      </c>
      <c r="AX302" s="17">
        <f t="shared" si="379"/>
        <v>5.9333994764638979E-6</v>
      </c>
      <c r="AY302" s="17">
        <f t="shared" si="380"/>
        <v>9.3615490295848017E-6</v>
      </c>
      <c r="AZ302" s="17">
        <f t="shared" si="381"/>
        <v>7.3851929725073689E-6</v>
      </c>
      <c r="BA302" s="17">
        <f t="shared" si="382"/>
        <v>3.8840491795256663E-6</v>
      </c>
      <c r="BB302" s="17">
        <f t="shared" si="383"/>
        <v>1.5320355966120565E-6</v>
      </c>
      <c r="BC302" s="17">
        <f t="shared" si="384"/>
        <v>4.8344044285723563E-7</v>
      </c>
      <c r="BD302" s="17">
        <f t="shared" si="385"/>
        <v>2.4842318021284174E-3</v>
      </c>
      <c r="BE302" s="17">
        <f t="shared" si="386"/>
        <v>1.4330284845006213E-3</v>
      </c>
      <c r="BF302" s="17">
        <f t="shared" si="387"/>
        <v>4.1332105877372397E-4</v>
      </c>
      <c r="BG302" s="17">
        <f t="shared" si="388"/>
        <v>7.9474715947633635E-5</v>
      </c>
      <c r="BH302" s="17">
        <f t="shared" si="389"/>
        <v>1.1461242430454512E-5</v>
      </c>
      <c r="BI302" s="17">
        <f t="shared" si="390"/>
        <v>1.3222829573743161E-6</v>
      </c>
      <c r="BJ302" s="18">
        <f t="shared" si="391"/>
        <v>0.13350642669344454</v>
      </c>
      <c r="BK302" s="18">
        <f t="shared" si="392"/>
        <v>0.24806669713529464</v>
      </c>
      <c r="BL302" s="18">
        <f t="shared" si="393"/>
        <v>0.54129936315595439</v>
      </c>
      <c r="BM302" s="18">
        <f t="shared" si="394"/>
        <v>0.36385797489980309</v>
      </c>
      <c r="BN302" s="18">
        <f t="shared" si="395"/>
        <v>0.63490513882709787</v>
      </c>
    </row>
    <row r="303" spans="1:66" x14ac:dyDescent="0.25">
      <c r="A303" t="s">
        <v>13</v>
      </c>
      <c r="B303" t="s">
        <v>249</v>
      </c>
      <c r="C303" t="s">
        <v>51</v>
      </c>
      <c r="D303" s="15">
        <v>44349</v>
      </c>
      <c r="E303" s="14">
        <f>VLOOKUP(A303,home!$A$2:$E$405,3,FALSE)</f>
        <v>1.578680203</v>
      </c>
      <c r="F303" s="14">
        <f>VLOOKUP(B303,home!$B$2:$E$405,3,FALSE)</f>
        <v>1.27</v>
      </c>
      <c r="G303" s="14">
        <f>VLOOKUP(C303,away!$B$2:$E$405,4,FALSE)</f>
        <v>0.9</v>
      </c>
      <c r="H303" s="14">
        <f>VLOOKUP(A303,away!$A$2:$E$405,3,FALSE)</f>
        <v>1.4568527920000001</v>
      </c>
      <c r="I303" s="14">
        <f>VLOOKUP(C303,away!$B$2:$E$405,3,FALSE)</f>
        <v>1.21</v>
      </c>
      <c r="J303" s="14">
        <f>VLOOKUP(B303,home!$B$2:$E$405,4,FALSE)</f>
        <v>0.97</v>
      </c>
      <c r="K303" s="16">
        <f t="shared" si="396"/>
        <v>1.8044314720290002</v>
      </c>
      <c r="L303" s="16">
        <f t="shared" si="397"/>
        <v>1.7099081219704</v>
      </c>
      <c r="M303" s="17">
        <f t="shared" si="342"/>
        <v>2.9767455070146526E-2</v>
      </c>
      <c r="N303" s="17">
        <f t="shared" si="343"/>
        <v>5.3713332770781615E-2</v>
      </c>
      <c r="O303" s="17">
        <f t="shared" si="344"/>
        <v>5.0899613194832508E-2</v>
      </c>
      <c r="P303" s="17">
        <f t="shared" si="345"/>
        <v>9.1844863962858334E-2</v>
      </c>
      <c r="Q303" s="17">
        <f t="shared" si="346"/>
        <v>4.8461014059582516E-2</v>
      </c>
      <c r="R303" s="17">
        <f t="shared" si="347"/>
        <v>4.351683100349793E-2</v>
      </c>
      <c r="S303" s="17">
        <f t="shared" si="348"/>
        <v>7.0844812031108206E-2</v>
      </c>
      <c r="T303" s="17">
        <f t="shared" si="349"/>
        <v>8.2863881539401885E-2</v>
      </c>
      <c r="U303" s="17">
        <f t="shared" si="350"/>
        <v>7.8523139425678998E-2</v>
      </c>
      <c r="V303" s="17">
        <f t="shared" si="351"/>
        <v>2.4287270585866313E-2</v>
      </c>
      <c r="W303" s="17">
        <f t="shared" si="352"/>
        <v>2.9148192978516847E-2</v>
      </c>
      <c r="X303" s="17">
        <f t="shared" si="353"/>
        <v>4.9840731914726544E-2</v>
      </c>
      <c r="Y303" s="17">
        <f t="shared" si="354"/>
        <v>4.2611536152970135E-2</v>
      </c>
      <c r="Z303" s="17">
        <f t="shared" si="355"/>
        <v>2.4803260925098134E-2</v>
      </c>
      <c r="AA303" s="17">
        <f t="shared" si="356"/>
        <v>4.4755784622194206E-2</v>
      </c>
      <c r="AB303" s="17">
        <f t="shared" si="357"/>
        <v>4.0379373163819399E-2</v>
      </c>
      <c r="AC303" s="17">
        <f t="shared" si="358"/>
        <v>4.6835148019277843E-3</v>
      </c>
      <c r="AD303" s="17">
        <f t="shared" si="359"/>
        <v>1.3148979190802637E-2</v>
      </c>
      <c r="AE303" s="17">
        <f t="shared" si="360"/>
        <v>2.2483546313973205E-2</v>
      </c>
      <c r="AF303" s="17">
        <f t="shared" si="361"/>
        <v>1.9222399226480221E-2</v>
      </c>
      <c r="AG303" s="17">
        <f t="shared" si="362"/>
        <v>1.0956178853705352E-2</v>
      </c>
      <c r="AH303" s="17">
        <f t="shared" si="363"/>
        <v>1.0602824326794094E-2</v>
      </c>
      <c r="AI303" s="17">
        <f t="shared" si="364"/>
        <v>1.9132069907661958E-2</v>
      </c>
      <c r="AJ303" s="17">
        <f t="shared" si="365"/>
        <v>1.7261254533222106E-2</v>
      </c>
      <c r="AK303" s="17">
        <f t="shared" si="366"/>
        <v>1.0382250308816406E-2</v>
      </c>
      <c r="AL303" s="17">
        <f t="shared" si="367"/>
        <v>5.7802291641987193E-4</v>
      </c>
      <c r="AM303" s="17">
        <f t="shared" si="368"/>
        <v>4.7452863753877361E-3</v>
      </c>
      <c r="AN303" s="17">
        <f t="shared" si="369"/>
        <v>8.1140037143509706E-3</v>
      </c>
      <c r="AO303" s="17">
        <f t="shared" si="370"/>
        <v>6.9371004264333607E-3</v>
      </c>
      <c r="AP303" s="17">
        <f t="shared" si="371"/>
        <v>3.9539347873609083E-3</v>
      </c>
      <c r="AQ303" s="17">
        <f t="shared" si="372"/>
        <v>1.6902163016624316E-3</v>
      </c>
      <c r="AR303" s="17">
        <f t="shared" si="373"/>
        <v>3.6259710864421073E-3</v>
      </c>
      <c r="AS303" s="17">
        <f t="shared" si="374"/>
        <v>6.5428163450433237E-3</v>
      </c>
      <c r="AT303" s="17">
        <f t="shared" si="375"/>
        <v>5.9030318643509654E-3</v>
      </c>
      <c r="AU303" s="17">
        <f t="shared" si="376"/>
        <v>3.5505388254749685E-3</v>
      </c>
      <c r="AV303" s="17">
        <f t="shared" si="377"/>
        <v>1.6016759998369794E-3</v>
      </c>
      <c r="AW303" s="17">
        <f t="shared" si="378"/>
        <v>4.9539968324556465E-5</v>
      </c>
      <c r="AX303" s="17">
        <f t="shared" si="379"/>
        <v>1.4270906799233418E-3</v>
      </c>
      <c r="AY303" s="17">
        <f t="shared" si="380"/>
        <v>2.4401939443891825E-3</v>
      </c>
      <c r="AZ303" s="17">
        <f t="shared" si="381"/>
        <v>2.0862537223470252E-3</v>
      </c>
      <c r="BA303" s="17">
        <f t="shared" si="382"/>
        <v>1.1891007281107191E-3</v>
      </c>
      <c r="BB303" s="17">
        <f t="shared" si="383"/>
        <v>5.0831324820935892E-4</v>
      </c>
      <c r="BC303" s="17">
        <f t="shared" si="384"/>
        <v>1.7383379032366751E-4</v>
      </c>
      <c r="BD303" s="17">
        <f t="shared" si="385"/>
        <v>1.0333462351228661E-3</v>
      </c>
      <c r="BE303" s="17">
        <f t="shared" si="386"/>
        <v>1.8646024681583787E-3</v>
      </c>
      <c r="BF303" s="17">
        <f t="shared" si="387"/>
        <v>1.6822736881839655E-3</v>
      </c>
      <c r="BG303" s="17">
        <f t="shared" si="388"/>
        <v>1.0118491958418161E-3</v>
      </c>
      <c r="BH303" s="17">
        <f t="shared" si="389"/>
        <v>4.5645313348105222E-4</v>
      </c>
      <c r="BI303" s="17">
        <f t="shared" si="390"/>
        <v>1.6472767991189286E-4</v>
      </c>
      <c r="BJ303" s="18">
        <f t="shared" si="391"/>
        <v>0.40571512071943966</v>
      </c>
      <c r="BK303" s="18">
        <f t="shared" si="392"/>
        <v>0.22444613331271621</v>
      </c>
      <c r="BL303" s="18">
        <f t="shared" si="393"/>
        <v>0.34289042700836586</v>
      </c>
      <c r="BM303" s="18">
        <f t="shared" si="394"/>
        <v>0.6772611779278559</v>
      </c>
      <c r="BN303" s="18">
        <f t="shared" si="395"/>
        <v>0.31820311006169943</v>
      </c>
    </row>
    <row r="304" spans="1:66" x14ac:dyDescent="0.25">
      <c r="A304" t="s">
        <v>13</v>
      </c>
      <c r="B304" t="s">
        <v>15</v>
      </c>
      <c r="C304" t="s">
        <v>61</v>
      </c>
      <c r="D304" s="15">
        <v>44349</v>
      </c>
      <c r="E304" s="14">
        <f>VLOOKUP(A304,home!$A$2:$E$405,3,FALSE)</f>
        <v>1.578680203</v>
      </c>
      <c r="F304" s="14">
        <f>VLOOKUP(B304,home!$B$2:$E$405,3,FALSE)</f>
        <v>1.32</v>
      </c>
      <c r="G304" s="14">
        <f>VLOOKUP(C304,away!$B$2:$E$405,4,FALSE)</f>
        <v>1</v>
      </c>
      <c r="H304" s="14">
        <f>VLOOKUP(A304,away!$A$2:$E$405,3,FALSE)</f>
        <v>1.4568527920000001</v>
      </c>
      <c r="I304" s="14">
        <f>VLOOKUP(C304,away!$B$2:$E$405,3,FALSE)</f>
        <v>1.32</v>
      </c>
      <c r="J304" s="14">
        <f>VLOOKUP(B304,home!$B$2:$E$405,4,FALSE)</f>
        <v>0.94</v>
      </c>
      <c r="K304" s="16">
        <f t="shared" si="396"/>
        <v>2.0838578679599999</v>
      </c>
      <c r="L304" s="16">
        <f t="shared" si="397"/>
        <v>1.8076629443136001</v>
      </c>
      <c r="M304" s="17">
        <f t="shared" si="342"/>
        <v>2.0414276136477286E-2</v>
      </c>
      <c r="N304" s="17">
        <f t="shared" si="343"/>
        <v>4.2540449945706257E-2</v>
      </c>
      <c r="O304" s="17">
        <f t="shared" si="344"/>
        <v>3.6902130506895399E-2</v>
      </c>
      <c r="P304" s="17">
        <f t="shared" si="345"/>
        <v>7.6898795001280704E-2</v>
      </c>
      <c r="Q304" s="17">
        <f t="shared" si="346"/>
        <v>4.4324125662959284E-2</v>
      </c>
      <c r="R304" s="17">
        <f t="shared" si="347"/>
        <v>3.3353306941769627E-2</v>
      </c>
      <c r="S304" s="17">
        <f t="shared" si="348"/>
        <v>7.2417760898249334E-2</v>
      </c>
      <c r="T304" s="17">
        <f t="shared" si="349"/>
        <v>8.0123079500030975E-2</v>
      </c>
      <c r="U304" s="17">
        <f t="shared" si="350"/>
        <v>6.9503551093091517E-2</v>
      </c>
      <c r="V304" s="17">
        <f t="shared" si="351"/>
        <v>3.0310153283235115E-2</v>
      </c>
      <c r="W304" s="17">
        <f t="shared" si="352"/>
        <v>3.0788392667735146E-2</v>
      </c>
      <c r="X304" s="17">
        <f t="shared" si="353"/>
        <v>5.565503654044137E-2</v>
      </c>
      <c r="Y304" s="17">
        <f t="shared" si="354"/>
        <v>5.0302773609287629E-2</v>
      </c>
      <c r="Z304" s="17">
        <f t="shared" si="355"/>
        <v>2.0097179009651512E-2</v>
      </c>
      <c r="AA304" s="17">
        <f t="shared" si="356"/>
        <v>4.1879664603062854E-2</v>
      </c>
      <c r="AB304" s="17">
        <f t="shared" si="357"/>
        <v>4.3635634295309235E-2</v>
      </c>
      <c r="AC304" s="17">
        <f t="shared" si="358"/>
        <v>7.1359812374759907E-3</v>
      </c>
      <c r="AD304" s="17">
        <f t="shared" si="359"/>
        <v>1.6039658575625469E-2</v>
      </c>
      <c r="AE304" s="17">
        <f t="shared" si="360"/>
        <v>2.8994296446600017E-2</v>
      </c>
      <c r="AF304" s="17">
        <f t="shared" si="361"/>
        <v>2.6205957641481172E-2</v>
      </c>
      <c r="AG304" s="17">
        <f t="shared" si="362"/>
        <v>1.5790512849585783E-2</v>
      </c>
      <c r="AH304" s="17">
        <f t="shared" si="363"/>
        <v>9.0822314452460307E-3</v>
      </c>
      <c r="AI304" s="17">
        <f t="shared" si="364"/>
        <v>1.8926079455809659E-2</v>
      </c>
      <c r="AJ304" s="17">
        <f t="shared" si="365"/>
        <v>1.9719629791812542E-2</v>
      </c>
      <c r="AK304" s="17">
        <f t="shared" si="366"/>
        <v>1.3697635231642325E-2</v>
      </c>
      <c r="AL304" s="17">
        <f t="shared" si="367"/>
        <v>1.0752247194954305E-3</v>
      </c>
      <c r="AM304" s="17">
        <f t="shared" si="368"/>
        <v>6.6848737444418415E-3</v>
      </c>
      <c r="AN304" s="17">
        <f t="shared" si="369"/>
        <v>1.208399855524242E-2</v>
      </c>
      <c r="AO304" s="17">
        <f t="shared" si="370"/>
        <v>1.0921898203725402E-2</v>
      </c>
      <c r="AP304" s="17">
        <f t="shared" si="371"/>
        <v>6.5810368881465608E-3</v>
      </c>
      <c r="AQ304" s="17">
        <f t="shared" si="372"/>
        <v>2.9740741294658553E-3</v>
      </c>
      <c r="AR304" s="17">
        <f t="shared" si="373"/>
        <v>3.2835226470501987E-3</v>
      </c>
      <c r="AS304" s="17">
        <f t="shared" si="374"/>
        <v>6.8423945026804016E-3</v>
      </c>
      <c r="AT304" s="17">
        <f t="shared" si="375"/>
        <v>7.1292888100484052E-3</v>
      </c>
      <c r="AU304" s="17">
        <f t="shared" si="376"/>
        <v>4.9521415265928511E-3</v>
      </c>
      <c r="AV304" s="17">
        <f t="shared" si="377"/>
        <v>2.5798897708604902E-3</v>
      </c>
      <c r="AW304" s="17">
        <f t="shared" si="378"/>
        <v>1.1250771101450142E-4</v>
      </c>
      <c r="AX304" s="17">
        <f t="shared" si="379"/>
        <v>2.3217211247790583E-3</v>
      </c>
      <c r="AY304" s="17">
        <f t="shared" si="380"/>
        <v>4.1968892442931964E-3</v>
      </c>
      <c r="AZ304" s="17">
        <f t="shared" si="381"/>
        <v>3.7932805841485598E-3</v>
      </c>
      <c r="BA304" s="17">
        <f t="shared" si="382"/>
        <v>2.2856575831165329E-3</v>
      </c>
      <c r="BB304" s="17">
        <f t="shared" si="383"/>
        <v>1.0329246290972844E-3</v>
      </c>
      <c r="BC304" s="17">
        <f t="shared" si="384"/>
        <v>3.734359152576059E-4</v>
      </c>
      <c r="BD304" s="17">
        <f t="shared" si="385"/>
        <v>9.8925036931452569E-4</v>
      </c>
      <c r="BE304" s="17">
        <f t="shared" si="386"/>
        <v>2.0614571654784097E-3</v>
      </c>
      <c r="BF304" s="17">
        <f t="shared" si="387"/>
        <v>2.1478918668723524E-3</v>
      </c>
      <c r="BG304" s="17">
        <f t="shared" si="388"/>
        <v>1.4919671221030812E-3</v>
      </c>
      <c r="BH304" s="17">
        <f t="shared" si="389"/>
        <v>7.7726185653303613E-4</v>
      </c>
      <c r="BI304" s="17">
        <f t="shared" si="390"/>
        <v>3.2394064704031271E-4</v>
      </c>
      <c r="BJ304" s="18">
        <f t="shared" si="391"/>
        <v>0.44401407404116738</v>
      </c>
      <c r="BK304" s="18">
        <f t="shared" si="392"/>
        <v>0.21244908052050704</v>
      </c>
      <c r="BL304" s="18">
        <f t="shared" si="393"/>
        <v>0.31927886964921326</v>
      </c>
      <c r="BM304" s="18">
        <f t="shared" si="394"/>
        <v>0.737321737492172</v>
      </c>
      <c r="BN304" s="18">
        <f t="shared" si="395"/>
        <v>0.25443308419508859</v>
      </c>
    </row>
    <row r="305" spans="1:66" x14ac:dyDescent="0.25">
      <c r="A305" t="s">
        <v>13</v>
      </c>
      <c r="B305" t="s">
        <v>52</v>
      </c>
      <c r="C305" t="s">
        <v>14</v>
      </c>
      <c r="D305" s="15">
        <v>44349</v>
      </c>
      <c r="E305" s="14">
        <f>VLOOKUP(A305,home!$A$2:$E$405,3,FALSE)</f>
        <v>1.578680203</v>
      </c>
      <c r="F305" s="14">
        <f>VLOOKUP(B305,home!$B$2:$E$405,3,FALSE)</f>
        <v>0.57999999999999996</v>
      </c>
      <c r="G305" s="14">
        <f>VLOOKUP(C305,away!$B$2:$E$405,4,FALSE)</f>
        <v>0.75</v>
      </c>
      <c r="H305" s="14">
        <f>VLOOKUP(A305,away!$A$2:$E$405,3,FALSE)</f>
        <v>1.4568527920000001</v>
      </c>
      <c r="I305" s="14">
        <f>VLOOKUP(C305,away!$B$2:$E$405,3,FALSE)</f>
        <v>0.81</v>
      </c>
      <c r="J305" s="14">
        <f>VLOOKUP(B305,home!$B$2:$E$405,4,FALSE)</f>
        <v>1.19</v>
      </c>
      <c r="K305" s="16">
        <f t="shared" si="396"/>
        <v>0.68672588830499992</v>
      </c>
      <c r="L305" s="16">
        <f t="shared" si="397"/>
        <v>1.4042604062088002</v>
      </c>
      <c r="M305" s="17">
        <f t="shared" si="342"/>
        <v>0.12356520401418909</v>
      </c>
      <c r="N305" s="17">
        <f t="shared" si="343"/>
        <v>8.4855424490232548E-2</v>
      </c>
      <c r="O305" s="17">
        <f t="shared" si="344"/>
        <v>0.17351772358223844</v>
      </c>
      <c r="P305" s="17">
        <f t="shared" si="345"/>
        <v>0.11915911286367413</v>
      </c>
      <c r="Q305" s="17">
        <f t="shared" si="346"/>
        <v>2.913620838027639E-2</v>
      </c>
      <c r="R305" s="17">
        <f t="shared" si="347"/>
        <v>0.12183203450101025</v>
      </c>
      <c r="S305" s="17">
        <f t="shared" si="348"/>
        <v>2.8727533555537525E-2</v>
      </c>
      <c r="T305" s="17">
        <f t="shared" si="349"/>
        <v>4.0914823815471173E-2</v>
      </c>
      <c r="U305" s="17">
        <f t="shared" si="350"/>
        <v>8.3665212116711671E-2</v>
      </c>
      <c r="V305" s="17">
        <f t="shared" si="351"/>
        <v>3.0781296046617336E-3</v>
      </c>
      <c r="W305" s="17">
        <f t="shared" si="352"/>
        <v>6.6695295272616289E-3</v>
      </c>
      <c r="X305" s="17">
        <f t="shared" si="353"/>
        <v>9.3657562431740029E-3</v>
      </c>
      <c r="Y305" s="17">
        <f t="shared" si="354"/>
        <v>6.5759803332460674E-3</v>
      </c>
      <c r="Z305" s="17">
        <f t="shared" si="355"/>
        <v>5.7027967419211061E-2</v>
      </c>
      <c r="AA305" s="17">
        <f t="shared" si="356"/>
        <v>3.9162581584186312E-2</v>
      </c>
      <c r="AB305" s="17">
        <f t="shared" si="357"/>
        <v>1.3446979313358684E-2</v>
      </c>
      <c r="AC305" s="17">
        <f t="shared" si="358"/>
        <v>1.8552309886567348E-4</v>
      </c>
      <c r="AD305" s="17">
        <f t="shared" si="359"/>
        <v>1.1450346472962922E-3</v>
      </c>
      <c r="AE305" s="17">
        <f t="shared" si="360"/>
        <v>1.6079268189354414E-3</v>
      </c>
      <c r="AF305" s="17">
        <f t="shared" si="361"/>
        <v>1.1289739839561537E-3</v>
      </c>
      <c r="AG305" s="17">
        <f t="shared" si="362"/>
        <v>5.2845782176981178E-4</v>
      </c>
      <c r="AH305" s="17">
        <f t="shared" si="363"/>
        <v>2.0020529173340896E-2</v>
      </c>
      <c r="AI305" s="17">
        <f t="shared" si="364"/>
        <v>1.3748615680898692E-2</v>
      </c>
      <c r="AJ305" s="17">
        <f t="shared" si="365"/>
        <v>4.720765158214602E-3</v>
      </c>
      <c r="AK305" s="17">
        <f t="shared" si="366"/>
        <v>1.0806238822514054E-3</v>
      </c>
      <c r="AL305" s="17">
        <f t="shared" si="367"/>
        <v>7.1563084617299947E-6</v>
      </c>
      <c r="AM305" s="17">
        <f t="shared" si="368"/>
        <v>1.5726498706090974E-4</v>
      </c>
      <c r="AN305" s="17">
        <f t="shared" si="369"/>
        <v>2.2084099461257484E-4</v>
      </c>
      <c r="AO305" s="17">
        <f t="shared" si="370"/>
        <v>1.5505913240110493E-4</v>
      </c>
      <c r="AP305" s="17">
        <f t="shared" si="371"/>
        <v>7.2581133417319891E-5</v>
      </c>
      <c r="AQ305" s="17">
        <f t="shared" si="372"/>
        <v>2.5480702973925198E-5</v>
      </c>
      <c r="AR305" s="17">
        <f t="shared" si="373"/>
        <v>5.6228072858941621E-3</v>
      </c>
      <c r="AS305" s="17">
        <f t="shared" si="374"/>
        <v>3.8613273281734944E-3</v>
      </c>
      <c r="AT305" s="17">
        <f t="shared" si="375"/>
        <v>1.325836719738157E-3</v>
      </c>
      <c r="AU305" s="17">
        <f t="shared" si="376"/>
        <v>3.0349546636985775E-4</v>
      </c>
      <c r="AV305" s="17">
        <f t="shared" si="377"/>
        <v>5.2104548434845194E-5</v>
      </c>
      <c r="AW305" s="17">
        <f t="shared" si="378"/>
        <v>1.91698017631383E-7</v>
      </c>
      <c r="AX305" s="17">
        <f t="shared" si="379"/>
        <v>1.7999656323112914E-5</v>
      </c>
      <c r="AY305" s="17">
        <f t="shared" si="380"/>
        <v>2.5276204699913338E-5</v>
      </c>
      <c r="AZ305" s="17">
        <f t="shared" si="381"/>
        <v>1.7747186739658548E-5</v>
      </c>
      <c r="BA305" s="17">
        <f t="shared" si="382"/>
        <v>8.3072238866987805E-6</v>
      </c>
      <c r="BB305" s="17">
        <f t="shared" si="383"/>
        <v>2.9163763974007702E-6</v>
      </c>
      <c r="BC305" s="17">
        <f t="shared" si="384"/>
        <v>8.1907038089435238E-7</v>
      </c>
      <c r="BD305" s="17">
        <f t="shared" si="385"/>
        <v>1.3159809405539208E-3</v>
      </c>
      <c r="BE305" s="17">
        <f t="shared" si="386"/>
        <v>9.037181803943406E-4</v>
      </c>
      <c r="BF305" s="17">
        <f t="shared" si="387"/>
        <v>3.1030333510434076E-4</v>
      </c>
      <c r="BG305" s="17">
        <f t="shared" si="388"/>
        <v>7.1031111147844161E-5</v>
      </c>
      <c r="BH305" s="17">
        <f t="shared" si="389"/>
        <v>1.2194725725073615E-5</v>
      </c>
      <c r="BI305" s="17">
        <f t="shared" si="390"/>
        <v>1.6748867712374032E-6</v>
      </c>
      <c r="BJ305" s="18">
        <f t="shared" si="391"/>
        <v>0.18263240873051304</v>
      </c>
      <c r="BK305" s="18">
        <f t="shared" si="392"/>
        <v>0.27474793565008976</v>
      </c>
      <c r="BL305" s="18">
        <f t="shared" si="393"/>
        <v>0.48497553952051836</v>
      </c>
      <c r="BM305" s="18">
        <f t="shared" si="394"/>
        <v>0.34729305898202895</v>
      </c>
      <c r="BN305" s="18">
        <f t="shared" si="395"/>
        <v>0.65206570783162077</v>
      </c>
    </row>
    <row r="306" spans="1:66" x14ac:dyDescent="0.25">
      <c r="A306" t="s">
        <v>13</v>
      </c>
      <c r="B306" t="s">
        <v>251</v>
      </c>
      <c r="C306" t="s">
        <v>60</v>
      </c>
      <c r="D306" s="15">
        <v>44349</v>
      </c>
      <c r="E306" s="14">
        <f>VLOOKUP(A306,home!$A$2:$E$405,3,FALSE)</f>
        <v>1.578680203</v>
      </c>
      <c r="F306" s="14">
        <f>VLOOKUP(B306,home!$B$2:$E$405,3,FALSE)</f>
        <v>0.42</v>
      </c>
      <c r="G306" s="14">
        <f>VLOOKUP(C306,away!$B$2:$E$405,4,FALSE)</f>
        <v>0.63</v>
      </c>
      <c r="H306" s="14">
        <f>VLOOKUP(A306,away!$A$2:$E$405,3,FALSE)</f>
        <v>1.4568527920000001</v>
      </c>
      <c r="I306" s="14">
        <f>VLOOKUP(C306,away!$B$2:$E$405,3,FALSE)</f>
        <v>1.0900000000000001</v>
      </c>
      <c r="J306" s="14">
        <f>VLOOKUP(B306,home!$B$2:$E$405,4,FALSE)</f>
        <v>1.49</v>
      </c>
      <c r="K306" s="16">
        <f t="shared" si="396"/>
        <v>0.4177187817138</v>
      </c>
      <c r="L306" s="16">
        <f t="shared" si="397"/>
        <v>2.3660746194872004</v>
      </c>
      <c r="M306" s="17">
        <f t="shared" si="342"/>
        <v>6.180361622881872E-2</v>
      </c>
      <c r="N306" s="17">
        <f t="shared" si="343"/>
        <v>2.5816531276609392E-2</v>
      </c>
      <c r="O306" s="17">
        <f t="shared" si="344"/>
        <v>0.14623196775153524</v>
      </c>
      <c r="P306" s="17">
        <f t="shared" si="345"/>
        <v>6.1083839416782977E-2</v>
      </c>
      <c r="Q306" s="17">
        <f t="shared" si="346"/>
        <v>5.3920249964707441E-3</v>
      </c>
      <c r="R306" s="17">
        <f t="shared" si="347"/>
        <v>0.17299787372728914</v>
      </c>
      <c r="S306" s="17">
        <f t="shared" si="348"/>
        <v>1.5093111316015007E-2</v>
      </c>
      <c r="T306" s="17">
        <f t="shared" si="349"/>
        <v>1.2757933491789991E-2</v>
      </c>
      <c r="U306" s="17">
        <f t="shared" si="350"/>
        <v>7.2264461052441026E-2</v>
      </c>
      <c r="V306" s="17">
        <f t="shared" si="351"/>
        <v>1.6574815595718283E-3</v>
      </c>
      <c r="W306" s="17">
        <f t="shared" si="352"/>
        <v>7.5078337083203867E-4</v>
      </c>
      <c r="X306" s="17">
        <f t="shared" si="353"/>
        <v>1.7764094784587336E-3</v>
      </c>
      <c r="Y306" s="17">
        <f t="shared" si="354"/>
        <v>2.1015586903988521E-3</v>
      </c>
      <c r="Z306" s="17">
        <f t="shared" si="355"/>
        <v>0.13644195941713017</v>
      </c>
      <c r="AA306" s="17">
        <f t="shared" si="356"/>
        <v>5.6994369062367344E-2</v>
      </c>
      <c r="AB306" s="17">
        <f t="shared" si="357"/>
        <v>1.1903809204639392E-2</v>
      </c>
      <c r="AC306" s="17">
        <f t="shared" si="358"/>
        <v>1.0238613814109068E-4</v>
      </c>
      <c r="AD306" s="17">
        <f t="shared" si="359"/>
        <v>7.8404078748734832E-5</v>
      </c>
      <c r="AE306" s="17">
        <f t="shared" si="360"/>
        <v>1.8550990079165729E-4</v>
      </c>
      <c r="AF306" s="17">
        <f t="shared" si="361"/>
        <v>2.194651339633644E-4</v>
      </c>
      <c r="AG306" s="17">
        <f t="shared" si="362"/>
        <v>1.7309029444435834E-4</v>
      </c>
      <c r="AH306" s="17">
        <f t="shared" si="363"/>
        <v>8.0707964302493593E-2</v>
      </c>
      <c r="AI306" s="17">
        <f t="shared" si="364"/>
        <v>3.3713232523038476E-2</v>
      </c>
      <c r="AJ306" s="17">
        <f t="shared" si="365"/>
        <v>7.0413252085788471E-3</v>
      </c>
      <c r="AK306" s="17">
        <f t="shared" si="366"/>
        <v>9.8043126259274131E-4</v>
      </c>
      <c r="AL306" s="17">
        <f t="shared" si="367"/>
        <v>4.0477491786628936E-6</v>
      </c>
      <c r="AM306" s="17">
        <f t="shared" si="368"/>
        <v>6.550171251262872E-6</v>
      </c>
      <c r="AN306" s="17">
        <f t="shared" si="369"/>
        <v>1.54981939509078E-5</v>
      </c>
      <c r="AO306" s="17">
        <f t="shared" si="370"/>
        <v>1.8334941677566501E-5</v>
      </c>
      <c r="AP306" s="17">
        <f t="shared" si="371"/>
        <v>1.4460613384356061E-5</v>
      </c>
      <c r="AQ306" s="17">
        <f t="shared" si="372"/>
        <v>8.5537225777354482E-6</v>
      </c>
      <c r="AR306" s="17">
        <f t="shared" si="373"/>
        <v>3.8192213185321802E-2</v>
      </c>
      <c r="AS306" s="17">
        <f t="shared" si="374"/>
        <v>1.5953604762726351E-2</v>
      </c>
      <c r="AT306" s="17">
        <f t="shared" si="375"/>
        <v>3.3320601727147639E-3</v>
      </c>
      <c r="AU306" s="17">
        <f t="shared" si="376"/>
        <v>4.6395470531449505E-4</v>
      </c>
      <c r="AV306" s="17">
        <f t="shared" si="377"/>
        <v>4.8450648568588997E-5</v>
      </c>
      <c r="AW306" s="17">
        <f t="shared" si="378"/>
        <v>1.1112800868113412E-7</v>
      </c>
      <c r="AX306" s="17">
        <f t="shared" si="379"/>
        <v>4.5602159251571361E-7</v>
      </c>
      <c r="AY306" s="17">
        <f t="shared" si="380"/>
        <v>1.0789811159895644E-6</v>
      </c>
      <c r="AZ306" s="17">
        <f t="shared" si="381"/>
        <v>1.2764749167244417E-6</v>
      </c>
      <c r="BA306" s="17">
        <f t="shared" si="382"/>
        <v>1.0067449676245801E-6</v>
      </c>
      <c r="BB306" s="17">
        <f t="shared" si="383"/>
        <v>5.9550842904824555E-7</v>
      </c>
      <c r="BC306" s="17">
        <f t="shared" si="384"/>
        <v>2.8180347593234955E-7</v>
      </c>
      <c r="BD306" s="17">
        <f t="shared" si="385"/>
        <v>1.5060937713305729E-2</v>
      </c>
      <c r="BE306" s="17">
        <f t="shared" si="386"/>
        <v>6.2912365530694934E-3</v>
      </c>
      <c r="BF306" s="17">
        <f t="shared" si="387"/>
        <v>1.3139838342107577E-3</v>
      </c>
      <c r="BG306" s="17">
        <f t="shared" si="388"/>
        <v>1.8295857547271513E-4</v>
      </c>
      <c r="BH306" s="17">
        <f t="shared" si="389"/>
        <v>1.9106308312638725E-5</v>
      </c>
      <c r="BI306" s="17">
        <f t="shared" si="390"/>
        <v>1.59621276628074E-6</v>
      </c>
      <c r="BJ306" s="18">
        <f t="shared" si="391"/>
        <v>4.9319803889847524E-2</v>
      </c>
      <c r="BK306" s="18">
        <f t="shared" si="392"/>
        <v>0.13974556138962427</v>
      </c>
      <c r="BL306" s="18">
        <f t="shared" si="393"/>
        <v>0.66369553676675941</v>
      </c>
      <c r="BM306" s="18">
        <f t="shared" si="394"/>
        <v>0.51587604021274791</v>
      </c>
      <c r="BN306" s="18">
        <f t="shared" si="395"/>
        <v>0.47332585339750621</v>
      </c>
    </row>
    <row r="307" spans="1:66" x14ac:dyDescent="0.25">
      <c r="A307" t="s">
        <v>13</v>
      </c>
      <c r="B307" t="s">
        <v>62</v>
      </c>
      <c r="C307" t="s">
        <v>53</v>
      </c>
      <c r="D307" s="15">
        <v>44349</v>
      </c>
      <c r="E307" s="14">
        <f>VLOOKUP(A307,home!$A$2:$E$405,3,FALSE)</f>
        <v>1.578680203</v>
      </c>
      <c r="F307" s="14">
        <f>VLOOKUP(B307,home!$B$2:$E$405,3,FALSE)</f>
        <v>1.06</v>
      </c>
      <c r="G307" s="14">
        <f>VLOOKUP(C307,away!$B$2:$E$405,4,FALSE)</f>
        <v>0.92</v>
      </c>
      <c r="H307" s="14">
        <f>VLOOKUP(A307,away!$A$2:$E$405,3,FALSE)</f>
        <v>1.4568527920000001</v>
      </c>
      <c r="I307" s="14">
        <f>VLOOKUP(C307,away!$B$2:$E$405,3,FALSE)</f>
        <v>0.52</v>
      </c>
      <c r="J307" s="14">
        <f>VLOOKUP(B307,home!$B$2:$E$405,4,FALSE)</f>
        <v>0.86</v>
      </c>
      <c r="K307" s="16">
        <f t="shared" si="396"/>
        <v>1.5395289339656002</v>
      </c>
      <c r="L307" s="16">
        <f t="shared" si="397"/>
        <v>0.65150456858240002</v>
      </c>
      <c r="M307" s="17">
        <f t="shared" si="342"/>
        <v>0.11180114212256263</v>
      </c>
      <c r="N307" s="17">
        <f t="shared" si="343"/>
        <v>0.17212109314808541</v>
      </c>
      <c r="O307" s="17">
        <f t="shared" si="344"/>
        <v>7.2838954865579758E-2</v>
      </c>
      <c r="P307" s="17">
        <f t="shared" si="345"/>
        <v>0.11213767853537446</v>
      </c>
      <c r="Q307" s="17">
        <f t="shared" si="346"/>
        <v>0.13249270152363288</v>
      </c>
      <c r="R307" s="17">
        <f t="shared" si="347"/>
        <v>2.3727455932846218E-2</v>
      </c>
      <c r="S307" s="17">
        <f t="shared" si="348"/>
        <v>2.8118806991966425E-2</v>
      </c>
      <c r="T307" s="17">
        <f t="shared" si="349"/>
        <v>8.6319600346471126E-2</v>
      </c>
      <c r="U307" s="17">
        <f t="shared" si="350"/>
        <v>3.6529104938010495E-2</v>
      </c>
      <c r="V307" s="17">
        <f t="shared" si="351"/>
        <v>3.1337164852600339E-3</v>
      </c>
      <c r="W307" s="17">
        <f t="shared" si="352"/>
        <v>6.7992115844966963E-2</v>
      </c>
      <c r="X307" s="17">
        <f t="shared" si="353"/>
        <v>4.4297174100579768E-2</v>
      </c>
      <c r="Y307" s="17">
        <f t="shared" si="354"/>
        <v>1.4429905650908841E-2</v>
      </c>
      <c r="Z307" s="17">
        <f t="shared" si="355"/>
        <v>5.1528486470289623E-3</v>
      </c>
      <c r="AA307" s="17">
        <f t="shared" si="356"/>
        <v>7.932959584446583E-3</v>
      </c>
      <c r="AB307" s="17">
        <f t="shared" si="357"/>
        <v>6.1065104061176203E-3</v>
      </c>
      <c r="AC307" s="17">
        <f t="shared" si="358"/>
        <v>1.9644683697632789E-4</v>
      </c>
      <c r="AD307" s="17">
        <f t="shared" si="359"/>
        <v>2.6168957406216907E-2</v>
      </c>
      <c r="AE307" s="17">
        <f t="shared" si="360"/>
        <v>1.7049195305188548E-2</v>
      </c>
      <c r="AF307" s="17">
        <f t="shared" si="361"/>
        <v>5.5538143159919711E-3</v>
      </c>
      <c r="AG307" s="17">
        <f t="shared" si="362"/>
        <v>1.2061117999757024E-3</v>
      </c>
      <c r="AH307" s="17">
        <f t="shared" si="363"/>
        <v>8.3927610868825167E-4</v>
      </c>
      <c r="AI307" s="17">
        <f t="shared" si="364"/>
        <v>1.2920898529116211E-3</v>
      </c>
      <c r="AJ307" s="17">
        <f t="shared" si="365"/>
        <v>9.9460485692039885E-4</v>
      </c>
      <c r="AK307" s="17">
        <f t="shared" si="366"/>
        <v>5.1040765169722314E-4</v>
      </c>
      <c r="AL307" s="17">
        <f t="shared" si="367"/>
        <v>7.8815267307352018E-6</v>
      </c>
      <c r="AM307" s="17">
        <f t="shared" si="368"/>
        <v>8.0575734197168587E-3</v>
      </c>
      <c r="AN307" s="17">
        <f t="shared" si="369"/>
        <v>5.2495458946336445E-3</v>
      </c>
      <c r="AO307" s="17">
        <f t="shared" si="370"/>
        <v>1.7100515666684008E-3</v>
      </c>
      <c r="AP307" s="17">
        <f t="shared" si="371"/>
        <v>3.7136880273198463E-4</v>
      </c>
      <c r="AQ307" s="17">
        <f t="shared" si="372"/>
        <v>6.0487117902215997E-5</v>
      </c>
      <c r="AR307" s="17">
        <f t="shared" si="373"/>
        <v>1.0935844382249101E-4</v>
      </c>
      <c r="AS307" s="17">
        <f t="shared" si="374"/>
        <v>1.6836048843817654E-4</v>
      </c>
      <c r="AT307" s="17">
        <f t="shared" si="375"/>
        <v>1.2959792164357687E-4</v>
      </c>
      <c r="AU307" s="17">
        <f t="shared" si="376"/>
        <v>6.6506583384031082E-5</v>
      </c>
      <c r="AV307" s="17">
        <f t="shared" si="377"/>
        <v>2.5597202354727923E-5</v>
      </c>
      <c r="AW307" s="17">
        <f t="shared" si="378"/>
        <v>2.1959031060758444E-7</v>
      </c>
      <c r="AX307" s="17">
        <f t="shared" si="379"/>
        <v>2.0674779028677062E-3</v>
      </c>
      <c r="AY307" s="17">
        <f t="shared" si="380"/>
        <v>1.3469712991614699E-3</v>
      </c>
      <c r="AZ307" s="17">
        <f t="shared" si="381"/>
        <v>4.3877897757653412E-4</v>
      </c>
      <c r="BA307" s="17">
        <f t="shared" si="382"/>
        <v>9.5288836163008828E-5</v>
      </c>
      <c r="BB307" s="17">
        <f t="shared" si="383"/>
        <v>1.552027802377501E-5</v>
      </c>
      <c r="BC307" s="17">
        <f t="shared" si="384"/>
        <v>2.022306407631689E-6</v>
      </c>
      <c r="BD307" s="17">
        <f t="shared" si="385"/>
        <v>1.1874587627235771E-5</v>
      </c>
      <c r="BE307" s="17">
        <f t="shared" si="386"/>
        <v>1.8281271231039388E-5</v>
      </c>
      <c r="BF307" s="17">
        <f t="shared" si="387"/>
        <v>1.4072273004929037E-5</v>
      </c>
      <c r="BG307" s="17">
        <f t="shared" si="388"/>
        <v>7.2215571525837624E-6</v>
      </c>
      <c r="BH307" s="17">
        <f t="shared" si="389"/>
        <v>2.7794490461722347E-6</v>
      </c>
      <c r="BI307" s="17">
        <f t="shared" si="390"/>
        <v>8.5580844541304848E-7</v>
      </c>
      <c r="BJ307" s="18">
        <f t="shared" si="391"/>
        <v>0.58704575584387142</v>
      </c>
      <c r="BK307" s="18">
        <f t="shared" si="392"/>
        <v>0.25674264379803208</v>
      </c>
      <c r="BL307" s="18">
        <f t="shared" si="393"/>
        <v>0.15132586978336857</v>
      </c>
      <c r="BM307" s="18">
        <f t="shared" si="394"/>
        <v>0.37380134023536871</v>
      </c>
      <c r="BN307" s="18">
        <f t="shared" si="395"/>
        <v>0.62511902612808135</v>
      </c>
    </row>
    <row r="308" spans="1:66" x14ac:dyDescent="0.25">
      <c r="A308" t="s">
        <v>16</v>
      </c>
      <c r="B308" t="s">
        <v>20</v>
      </c>
      <c r="C308" t="s">
        <v>67</v>
      </c>
      <c r="D308" s="15">
        <v>44349</v>
      </c>
      <c r="E308" s="14">
        <f>VLOOKUP(A308,home!$A$2:$E$405,3,FALSE)</f>
        <v>1.6040609139999999</v>
      </c>
      <c r="F308" s="14">
        <f>VLOOKUP(B308,home!$B$2:$E$405,3,FALSE)</f>
        <v>0.73</v>
      </c>
      <c r="G308" s="14">
        <f>VLOOKUP(C308,away!$B$2:$E$405,4,FALSE)</f>
        <v>0.94</v>
      </c>
      <c r="H308" s="14">
        <f>VLOOKUP(A308,away!$A$2:$E$405,3,FALSE)</f>
        <v>1.294416244</v>
      </c>
      <c r="I308" s="14">
        <f>VLOOKUP(C308,away!$B$2:$E$405,3,FALSE)</f>
        <v>0.78</v>
      </c>
      <c r="J308" s="14">
        <f>VLOOKUP(B308,home!$B$2:$E$405,4,FALSE)</f>
        <v>1.1599999999999999</v>
      </c>
      <c r="K308" s="16">
        <f t="shared" si="396"/>
        <v>1.1007065991867999</v>
      </c>
      <c r="L308" s="16">
        <f t="shared" si="397"/>
        <v>1.1711878175711998</v>
      </c>
      <c r="M308" s="17">
        <f t="shared" si="342"/>
        <v>0.10311664902497895</v>
      </c>
      <c r="N308" s="17">
        <f t="shared" si="343"/>
        <v>0.11350117606782344</v>
      </c>
      <c r="O308" s="17">
        <f t="shared" si="344"/>
        <v>0.12076896312682048</v>
      </c>
      <c r="P308" s="17">
        <f t="shared" si="345"/>
        <v>0.1329311946906386</v>
      </c>
      <c r="Q308" s="17">
        <f t="shared" si="346"/>
        <v>6.2465746756658093E-2</v>
      </c>
      <c r="R308" s="17">
        <f t="shared" si="347"/>
        <v>7.0721569177418814E-2</v>
      </c>
      <c r="S308" s="17">
        <f t="shared" si="348"/>
        <v>4.2841535990953153E-2</v>
      </c>
      <c r="T308" s="17">
        <f t="shared" si="349"/>
        <v>7.3159121616885633E-2</v>
      </c>
      <c r="U308" s="17">
        <f t="shared" si="350"/>
        <v>7.784369789843068E-2</v>
      </c>
      <c r="V308" s="17">
        <f t="shared" si="351"/>
        <v>6.1364986110480227E-3</v>
      </c>
      <c r="W308" s="17">
        <f t="shared" si="352"/>
        <v>2.2918819892728318E-2</v>
      </c>
      <c r="X308" s="17">
        <f t="shared" si="353"/>
        <v>2.6842242651471875E-2</v>
      </c>
      <c r="Y308" s="17">
        <f t="shared" si="354"/>
        <v>1.5718653794846965E-2</v>
      </c>
      <c r="Z308" s="17">
        <f t="shared" si="355"/>
        <v>2.7609413420037247E-2</v>
      </c>
      <c r="AA308" s="17">
        <f t="shared" si="356"/>
        <v>3.038986355111159E-2</v>
      </c>
      <c r="AB308" s="17">
        <f t="shared" si="357"/>
        <v>1.6725161679547469E-2</v>
      </c>
      <c r="AC308" s="17">
        <f t="shared" si="358"/>
        <v>4.9442312377367427E-4</v>
      </c>
      <c r="AD308" s="17">
        <f t="shared" si="359"/>
        <v>6.3067240753749481E-3</v>
      </c>
      <c r="AE308" s="17">
        <f t="shared" si="360"/>
        <v>7.3863584058621277E-3</v>
      </c>
      <c r="AF308" s="17">
        <f t="shared" si="361"/>
        <v>4.3254064905801776E-3</v>
      </c>
      <c r="AG308" s="17">
        <f t="shared" si="362"/>
        <v>1.6886211292702993E-3</v>
      </c>
      <c r="AH308" s="17">
        <f t="shared" si="363"/>
        <v>8.0839521619586064E-3</v>
      </c>
      <c r="AI308" s="17">
        <f t="shared" si="364"/>
        <v>8.8980594921782355E-3</v>
      </c>
      <c r="AJ308" s="17">
        <f t="shared" si="365"/>
        <v>4.897076401498667E-3</v>
      </c>
      <c r="AK308" s="17">
        <f t="shared" si="366"/>
        <v>1.7967481039505085E-3</v>
      </c>
      <c r="AL308" s="17">
        <f t="shared" si="367"/>
        <v>2.5495109527847802E-5</v>
      </c>
      <c r="AM308" s="17">
        <f t="shared" si="368"/>
        <v>1.3883705618030935E-3</v>
      </c>
      <c r="AN308" s="17">
        <f t="shared" si="369"/>
        <v>1.6260426882582656E-3</v>
      </c>
      <c r="AO308" s="17">
        <f t="shared" si="370"/>
        <v>9.5220069366940268E-4</v>
      </c>
      <c r="AP308" s="17">
        <f t="shared" si="371"/>
        <v>3.7173528410281662E-4</v>
      </c>
      <c r="AQ308" s="17">
        <f t="shared" si="372"/>
        <v>1.0884295902564695E-4</v>
      </c>
      <c r="AR308" s="17">
        <f t="shared" si="373"/>
        <v>1.8935652579828571E-3</v>
      </c>
      <c r="AS308" s="17">
        <f t="shared" si="374"/>
        <v>2.084259775452586E-3</v>
      </c>
      <c r="AT308" s="17">
        <f t="shared" si="375"/>
        <v>1.14707924463013E-3</v>
      </c>
      <c r="AU308" s="17">
        <f t="shared" si="376"/>
        <v>4.2086589811819757E-4</v>
      </c>
      <c r="AV308" s="17">
        <f t="shared" si="377"/>
        <v>1.1581246785784499E-4</v>
      </c>
      <c r="AW308" s="17">
        <f t="shared" si="378"/>
        <v>9.1296157214807208E-7</v>
      </c>
      <c r="AX308" s="17">
        <f t="shared" si="379"/>
        <v>2.5469810658222496E-4</v>
      </c>
      <c r="AY308" s="17">
        <f t="shared" si="380"/>
        <v>2.9829931958755284E-4</v>
      </c>
      <c r="AZ308" s="17">
        <f t="shared" si="381"/>
        <v>1.7468226454536002E-4</v>
      </c>
      <c r="BA308" s="17">
        <f t="shared" si="382"/>
        <v>6.8195246727091686E-5</v>
      </c>
      <c r="BB308" s="17">
        <f t="shared" si="383"/>
        <v>1.9967360545758011E-5</v>
      </c>
      <c r="BC308" s="17">
        <f t="shared" si="384"/>
        <v>4.6771058840487224E-6</v>
      </c>
      <c r="BD308" s="17">
        <f t="shared" si="385"/>
        <v>3.6962009365426417E-4</v>
      </c>
      <c r="BE308" s="17">
        <f t="shared" si="386"/>
        <v>4.0684327627729162E-4</v>
      </c>
      <c r="BF308" s="17">
        <f t="shared" si="387"/>
        <v>2.2390753951659673E-4</v>
      </c>
      <c r="BG308" s="17">
        <f t="shared" si="388"/>
        <v>8.2152168784532339E-5</v>
      </c>
      <c r="BH308" s="17">
        <f t="shared" si="389"/>
        <v>2.2606358579660668E-5</v>
      </c>
      <c r="BI308" s="17">
        <f t="shared" si="390"/>
        <v>4.9765936144431217E-6</v>
      </c>
      <c r="BJ308" s="18">
        <f t="shared" si="391"/>
        <v>0.33958058247223322</v>
      </c>
      <c r="BK308" s="18">
        <f t="shared" si="392"/>
        <v>0.28584409587050785</v>
      </c>
      <c r="BL308" s="18">
        <f t="shared" si="393"/>
        <v>0.34689678026738352</v>
      </c>
      <c r="BM308" s="18">
        <f t="shared" si="394"/>
        <v>0.39612818682780793</v>
      </c>
      <c r="BN308" s="18">
        <f t="shared" si="395"/>
        <v>0.60350529884433834</v>
      </c>
    </row>
    <row r="309" spans="1:66" x14ac:dyDescent="0.25">
      <c r="A309" t="s">
        <v>16</v>
      </c>
      <c r="B309" t="s">
        <v>253</v>
      </c>
      <c r="C309" t="s">
        <v>64</v>
      </c>
      <c r="D309" s="15">
        <v>44349</v>
      </c>
      <c r="E309" s="14">
        <f>VLOOKUP(A309,home!$A$2:$E$405,3,FALSE)</f>
        <v>1.6040609139999999</v>
      </c>
      <c r="F309" s="14">
        <f>VLOOKUP(B309,home!$B$2:$E$405,3,FALSE)</f>
        <v>0.79</v>
      </c>
      <c r="G309" s="14">
        <f>VLOOKUP(C309,away!$B$2:$E$405,4,FALSE)</f>
        <v>0.91</v>
      </c>
      <c r="H309" s="14">
        <f>VLOOKUP(A309,away!$A$2:$E$405,3,FALSE)</f>
        <v>1.294416244</v>
      </c>
      <c r="I309" s="14">
        <f>VLOOKUP(C309,away!$B$2:$E$405,3,FALSE)</f>
        <v>0.85</v>
      </c>
      <c r="J309" s="14">
        <f>VLOOKUP(B309,home!$B$2:$E$405,4,FALSE)</f>
        <v>1.05</v>
      </c>
      <c r="K309" s="16">
        <f t="shared" si="396"/>
        <v>1.1531593910746001</v>
      </c>
      <c r="L309" s="16">
        <f t="shared" si="397"/>
        <v>1.15526649777</v>
      </c>
      <c r="M309" s="17">
        <f t="shared" si="342"/>
        <v>9.9417622843627498E-2</v>
      </c>
      <c r="N309" s="17">
        <f t="shared" si="343"/>
        <v>0.11464436542044175</v>
      </c>
      <c r="O309" s="17">
        <f t="shared" si="344"/>
        <v>0.1148538489591763</v>
      </c>
      <c r="P309" s="17">
        <f t="shared" si="345"/>
        <v>0.13244479452833785</v>
      </c>
      <c r="Q309" s="17">
        <f t="shared" si="346"/>
        <v>6.6101613309185278E-2</v>
      </c>
      <c r="R309" s="17">
        <f t="shared" si="347"/>
        <v>6.6343401921236098E-2</v>
      </c>
      <c r="S309" s="17">
        <f t="shared" si="348"/>
        <v>4.4110951096780378E-2</v>
      </c>
      <c r="T309" s="17">
        <f t="shared" si="349"/>
        <v>7.6364979304649291E-2</v>
      </c>
      <c r="U309" s="17">
        <f t="shared" si="350"/>
        <v>7.6504516961310082E-2</v>
      </c>
      <c r="V309" s="17">
        <f t="shared" si="351"/>
        <v>6.5294324278591109E-3</v>
      </c>
      <c r="W309" s="17">
        <f t="shared" si="352"/>
        <v>2.5408565384222932E-2</v>
      </c>
      <c r="X309" s="17">
        <f t="shared" si="353"/>
        <v>2.9353664344791284E-2</v>
      </c>
      <c r="Y309" s="17">
        <f t="shared" si="354"/>
        <v>1.6955652502161578E-2</v>
      </c>
      <c r="Z309" s="17">
        <f t="shared" si="355"/>
        <v>2.554810319589796E-2</v>
      </c>
      <c r="AA309" s="17">
        <f t="shared" si="356"/>
        <v>2.9461035124492736E-2</v>
      </c>
      <c r="AB309" s="17">
        <f t="shared" si="357"/>
        <v>1.6986634662293727E-2</v>
      </c>
      <c r="AC309" s="17">
        <f t="shared" si="358"/>
        <v>5.4365948382629895E-4</v>
      </c>
      <c r="AD309" s="17">
        <f t="shared" si="359"/>
        <v>7.3250314466374233E-3</v>
      </c>
      <c r="AE309" s="17">
        <f t="shared" si="360"/>
        <v>8.4623634254119336E-3</v>
      </c>
      <c r="AF309" s="17">
        <f t="shared" si="361"/>
        <v>4.8881424786662939E-3</v>
      </c>
      <c r="AG309" s="17">
        <f t="shared" si="362"/>
        <v>1.8823690806431912E-3</v>
      </c>
      <c r="AH309" s="17">
        <f t="shared" si="363"/>
        <v>7.3787169259479013E-3</v>
      </c>
      <c r="AI309" s="17">
        <f t="shared" si="364"/>
        <v>8.5088367172379276E-3</v>
      </c>
      <c r="AJ309" s="17">
        <f t="shared" si="365"/>
        <v>4.906022483801644E-3</v>
      </c>
      <c r="AK309" s="17">
        <f t="shared" si="366"/>
        <v>1.8858086333396675E-3</v>
      </c>
      <c r="AL309" s="17">
        <f t="shared" si="367"/>
        <v>2.8970665992290551E-5</v>
      </c>
      <c r="AM309" s="17">
        <f t="shared" si="368"/>
        <v>1.68938576052134E-3</v>
      </c>
      <c r="AN309" s="17">
        <f t="shared" si="369"/>
        <v>1.9516907709399964E-3</v>
      </c>
      <c r="AO309" s="17">
        <f t="shared" si="370"/>
        <v>1.1273614808369409E-3</v>
      </c>
      <c r="AP309" s="17">
        <f t="shared" si="371"/>
        <v>4.3413431656243097E-4</v>
      </c>
      <c r="AQ309" s="17">
        <f t="shared" si="372"/>
        <v>1.2538520786421314E-4</v>
      </c>
      <c r="AR309" s="17">
        <f t="shared" si="373"/>
        <v>1.7048768922152079E-3</v>
      </c>
      <c r="AS309" s="17">
        <f t="shared" si="374"/>
        <v>1.9659947988840457E-3</v>
      </c>
      <c r="AT309" s="17">
        <f t="shared" si="375"/>
        <v>1.1335526825684786E-3</v>
      </c>
      <c r="AU309" s="17">
        <f t="shared" si="376"/>
        <v>4.357223070605489E-4</v>
      </c>
      <c r="AV309" s="17">
        <f t="shared" si="377"/>
        <v>1.2561431757189068E-4</v>
      </c>
      <c r="AW309" s="17">
        <f t="shared" si="378"/>
        <v>1.0720807491302551E-6</v>
      </c>
      <c r="AX309" s="17">
        <f t="shared" si="379"/>
        <v>3.2468850914881507E-4</v>
      </c>
      <c r="AY309" s="17">
        <f t="shared" si="380"/>
        <v>3.7510175683051419E-4</v>
      </c>
      <c r="AZ309" s="17">
        <f t="shared" si="381"/>
        <v>2.1667124646048124E-4</v>
      </c>
      <c r="BA309" s="17">
        <f t="shared" si="382"/>
        <v>8.3437677355286844E-5</v>
      </c>
      <c r="BB309" s="17">
        <f t="shared" si="383"/>
        <v>2.4098188325076388E-5</v>
      </c>
      <c r="BC309" s="17">
        <f t="shared" si="384"/>
        <v>5.5679659257825719E-6</v>
      </c>
      <c r="BD309" s="17">
        <f t="shared" si="385"/>
        <v>3.2826452606641096E-4</v>
      </c>
      <c r="BE309" s="17">
        <f t="shared" si="386"/>
        <v>3.7854132099013468E-4</v>
      </c>
      <c r="BF309" s="17">
        <f t="shared" si="387"/>
        <v>2.1825923960477924E-4</v>
      </c>
      <c r="BG309" s="17">
        <f t="shared" si="388"/>
        <v>8.3895897279684183E-5</v>
      </c>
      <c r="BH309" s="17">
        <f t="shared" si="389"/>
        <v>2.4186335455174467E-5</v>
      </c>
      <c r="BI309" s="17">
        <f t="shared" si="390"/>
        <v>5.5781399731629938E-6</v>
      </c>
      <c r="BJ309" s="18">
        <f t="shared" si="391"/>
        <v>0.35774426957758182</v>
      </c>
      <c r="BK309" s="18">
        <f t="shared" si="392"/>
        <v>0.28345053280325394</v>
      </c>
      <c r="BL309" s="18">
        <f t="shared" si="393"/>
        <v>0.33323330884650559</v>
      </c>
      <c r="BM309" s="18">
        <f t="shared" si="394"/>
        <v>0.40579653776515312</v>
      </c>
      <c r="BN309" s="18">
        <f t="shared" si="395"/>
        <v>0.59380564698200478</v>
      </c>
    </row>
    <row r="310" spans="1:66" x14ac:dyDescent="0.25">
      <c r="A310" t="s">
        <v>16</v>
      </c>
      <c r="B310" t="s">
        <v>323</v>
      </c>
      <c r="C310" t="s">
        <v>63</v>
      </c>
      <c r="D310" s="15">
        <v>44349</v>
      </c>
      <c r="E310" s="14">
        <f>VLOOKUP(A310,home!$A$2:$E$405,3,FALSE)</f>
        <v>1.6040609139999999</v>
      </c>
      <c r="F310" s="14">
        <f>VLOOKUP(B310,home!$B$2:$E$405,3,FALSE)</f>
        <v>0.62</v>
      </c>
      <c r="G310" s="14">
        <f>VLOOKUP(C310,away!$B$2:$E$405,4,FALSE)</f>
        <v>0.85</v>
      </c>
      <c r="H310" s="14">
        <f>VLOOKUP(A310,away!$A$2:$E$405,3,FALSE)</f>
        <v>1.294416244</v>
      </c>
      <c r="I310" s="14">
        <f>VLOOKUP(C310,away!$B$2:$E$405,3,FALSE)</f>
        <v>0.96</v>
      </c>
      <c r="J310" s="14">
        <f>VLOOKUP(B310,home!$B$2:$E$405,4,FALSE)</f>
        <v>1.33</v>
      </c>
      <c r="K310" s="16">
        <f t="shared" si="396"/>
        <v>0.84534010167799989</v>
      </c>
      <c r="L310" s="16">
        <f t="shared" si="397"/>
        <v>1.6527106603391999</v>
      </c>
      <c r="M310" s="17">
        <f t="shared" si="342"/>
        <v>8.2245157864561408E-2</v>
      </c>
      <c r="N310" s="17">
        <f t="shared" si="343"/>
        <v>6.9525130111751487E-2</v>
      </c>
      <c r="O310" s="17">
        <f t="shared" si="344"/>
        <v>0.13592744916404104</v>
      </c>
      <c r="P310" s="17">
        <f t="shared" si="345"/>
        <v>0.1149049236971616</v>
      </c>
      <c r="Q310" s="17">
        <f t="shared" si="346"/>
        <v>2.9386190278922079E-2</v>
      </c>
      <c r="R310" s="17">
        <f t="shared" si="347"/>
        <v>0.11232437213306264</v>
      </c>
      <c r="S310" s="17">
        <f t="shared" si="348"/>
        <v>4.0133491845176533E-2</v>
      </c>
      <c r="T310" s="17">
        <f t="shared" si="349"/>
        <v>4.8566869940730693E-2</v>
      </c>
      <c r="U310" s="17">
        <f t="shared" si="350"/>
        <v>9.495229615988067E-2</v>
      </c>
      <c r="V310" s="17">
        <f t="shared" si="351"/>
        <v>6.2300673010977905E-3</v>
      </c>
      <c r="W310" s="17">
        <f t="shared" si="352"/>
        <v>8.2804416927710154E-3</v>
      </c>
      <c r="X310" s="17">
        <f t="shared" si="353"/>
        <v>1.368517425795983E-2</v>
      </c>
      <c r="Y310" s="17">
        <f t="shared" si="354"/>
        <v>1.1308816692364906E-2</v>
      </c>
      <c r="Z310" s="17">
        <f t="shared" si="355"/>
        <v>6.187989574674E-2</v>
      </c>
      <c r="AA310" s="17">
        <f t="shared" si="356"/>
        <v>5.2309557362373221E-2</v>
      </c>
      <c r="AB310" s="17">
        <f t="shared" si="357"/>
        <v>2.2109683269719869E-2</v>
      </c>
      <c r="AC310" s="17">
        <f t="shared" si="358"/>
        <v>5.4400270062075111E-4</v>
      </c>
      <c r="AD310" s="17">
        <f t="shared" si="359"/>
        <v>1.7499473556264495E-3</v>
      </c>
      <c r="AE310" s="17">
        <f t="shared" si="360"/>
        <v>2.8921566496762263E-3</v>
      </c>
      <c r="AF310" s="17">
        <f t="shared" si="361"/>
        <v>2.3899490631454023E-3</v>
      </c>
      <c r="AG310" s="17">
        <f t="shared" si="362"/>
        <v>1.3166314314426969E-3</v>
      </c>
      <c r="AH310" s="17">
        <f t="shared" si="363"/>
        <v>2.5567390840328868E-2</v>
      </c>
      <c r="AI310" s="17">
        <f t="shared" si="364"/>
        <v>2.1613140772604768E-2</v>
      </c>
      <c r="AJ310" s="17">
        <f t="shared" si="365"/>
        <v>9.1352273091473164E-3</v>
      </c>
      <c r="AK310" s="17">
        <f t="shared" si="366"/>
        <v>2.5741246607887455E-3</v>
      </c>
      <c r="AL310" s="17">
        <f t="shared" si="367"/>
        <v>3.0401103446753339E-5</v>
      </c>
      <c r="AM310" s="17">
        <f t="shared" si="368"/>
        <v>2.9586013510728214E-4</v>
      </c>
      <c r="AN310" s="17">
        <f t="shared" si="369"/>
        <v>4.8897119926120112E-4</v>
      </c>
      <c r="AO310" s="17">
        <f t="shared" si="370"/>
        <v>4.0406395680891516E-4</v>
      </c>
      <c r="AP310" s="17">
        <f t="shared" si="371"/>
        <v>2.2260026962564407E-4</v>
      </c>
      <c r="AQ310" s="17">
        <f t="shared" si="372"/>
        <v>9.1973459651170501E-5</v>
      </c>
      <c r="AR310" s="17">
        <f t="shared" si="373"/>
        <v>8.4510998797740645E-3</v>
      </c>
      <c r="AS310" s="17">
        <f t="shared" si="374"/>
        <v>7.1440536316591391E-3</v>
      </c>
      <c r="AT310" s="17">
        <f t="shared" si="375"/>
        <v>3.0195775116899099E-3</v>
      </c>
      <c r="AU310" s="17">
        <f t="shared" si="376"/>
        <v>8.5085665358551697E-4</v>
      </c>
      <c r="AV310" s="17">
        <f t="shared" si="377"/>
        <v>1.7981581251384586E-4</v>
      </c>
      <c r="AW310" s="17">
        <f t="shared" si="378"/>
        <v>1.1798183499180906E-6</v>
      </c>
      <c r="AX310" s="17">
        <f t="shared" si="379"/>
        <v>4.1683739449009416E-5</v>
      </c>
      <c r="AY310" s="17">
        <f t="shared" si="380"/>
        <v>6.8891160550179517E-5</v>
      </c>
      <c r="AZ310" s="17">
        <f t="shared" si="381"/>
        <v>5.6928577722210519E-5</v>
      </c>
      <c r="BA310" s="17">
        <f t="shared" si="382"/>
        <v>3.136215575981534E-5</v>
      </c>
      <c r="BB310" s="17">
        <f t="shared" si="383"/>
        <v>1.2958142288866308E-5</v>
      </c>
      <c r="BC310" s="17">
        <f t="shared" si="384"/>
        <v>4.2832119798003075E-6</v>
      </c>
      <c r="BD310" s="17">
        <f t="shared" si="385"/>
        <v>2.3278704771489897E-3</v>
      </c>
      <c r="BE310" s="17">
        <f t="shared" si="386"/>
        <v>1.9678422658463406E-3</v>
      </c>
      <c r="BF310" s="17">
        <f t="shared" si="387"/>
        <v>8.3174799054840554E-4</v>
      </c>
      <c r="BG310" s="17">
        <f t="shared" si="388"/>
        <v>2.3436997696688714E-4</v>
      </c>
      <c r="BH310" s="17">
        <f t="shared" si="389"/>
        <v>4.95305850398647E-5</v>
      </c>
      <c r="BI310" s="17">
        <f t="shared" si="390"/>
        <v>8.3740379587540123E-6</v>
      </c>
      <c r="BJ310" s="18">
        <f t="shared" si="391"/>
        <v>0.19082088348259493</v>
      </c>
      <c r="BK310" s="18">
        <f t="shared" si="392"/>
        <v>0.24415693567261501</v>
      </c>
      <c r="BL310" s="18">
        <f t="shared" si="393"/>
        <v>0.50157838049467884</v>
      </c>
      <c r="BM310" s="18">
        <f t="shared" si="394"/>
        <v>0.45405516080492847</v>
      </c>
      <c r="BN310" s="18">
        <f t="shared" si="395"/>
        <v>0.54431322324950027</v>
      </c>
    </row>
    <row r="311" spans="1:66" x14ac:dyDescent="0.25">
      <c r="A311" t="s">
        <v>69</v>
      </c>
      <c r="B311" t="s">
        <v>351</v>
      </c>
      <c r="C311" t="s">
        <v>324</v>
      </c>
      <c r="D311" s="15">
        <v>44349</v>
      </c>
      <c r="E311" s="14">
        <f>VLOOKUP(A311,home!$A$2:$E$405,3,FALSE)</f>
        <v>1.3441295550000001</v>
      </c>
      <c r="F311" s="14">
        <f>VLOOKUP(B311,home!$B$2:$E$405,3,FALSE)</f>
        <v>1.35</v>
      </c>
      <c r="G311" s="14">
        <f>VLOOKUP(C311,away!$B$2:$E$405,4,FALSE)</f>
        <v>0.74</v>
      </c>
      <c r="H311" s="14">
        <f>VLOOKUP(A311,away!$A$2:$E$405,3,FALSE)</f>
        <v>1.348178138</v>
      </c>
      <c r="I311" s="14">
        <f>VLOOKUP(C311,away!$B$2:$E$405,3,FALSE)</f>
        <v>0.93</v>
      </c>
      <c r="J311" s="14">
        <f>VLOOKUP(B311,home!$B$2:$E$405,4,FALSE)</f>
        <v>1.08</v>
      </c>
      <c r="K311" s="16">
        <f t="shared" si="396"/>
        <v>1.342785425445</v>
      </c>
      <c r="L311" s="16">
        <f t="shared" si="397"/>
        <v>1.3541101218072003</v>
      </c>
      <c r="M311" s="17">
        <f t="shared" si="342"/>
        <v>6.741447326465623E-2</v>
      </c>
      <c r="N311" s="17">
        <f t="shared" si="343"/>
        <v>9.0523172163831989E-2</v>
      </c>
      <c r="O311" s="17">
        <f t="shared" si="344"/>
        <v>9.1286620603971899E-2</v>
      </c>
      <c r="P311" s="17">
        <f t="shared" si="345"/>
        <v>0.1225783436851407</v>
      </c>
      <c r="Q311" s="17">
        <f t="shared" si="346"/>
        <v>6.0776598123321084E-2</v>
      </c>
      <c r="R311" s="17">
        <f t="shared" si="347"/>
        <v>6.180606847270604E-2</v>
      </c>
      <c r="S311" s="17">
        <f t="shared" si="348"/>
        <v>5.5720417341263873E-2</v>
      </c>
      <c r="T311" s="17">
        <f t="shared" si="349"/>
        <v>8.2298206687797582E-2</v>
      </c>
      <c r="U311" s="17">
        <f t="shared" si="350"/>
        <v>8.2992287949205379E-2</v>
      </c>
      <c r="V311" s="17">
        <f t="shared" si="351"/>
        <v>1.125725371616533E-2</v>
      </c>
      <c r="W311" s="17">
        <f t="shared" si="352"/>
        <v>2.720331005604117E-2</v>
      </c>
      <c r="X311" s="17">
        <f t="shared" si="353"/>
        <v>3.6836277493544949E-2</v>
      </c>
      <c r="Y311" s="17">
        <f t="shared" si="354"/>
        <v>2.4940188101853993E-2</v>
      </c>
      <c r="Z311" s="17">
        <f t="shared" si="355"/>
        <v>2.7897407636000043E-2</v>
      </c>
      <c r="AA311" s="17">
        <f t="shared" si="356"/>
        <v>3.746023238131891E-2</v>
      </c>
      <c r="AB311" s="17">
        <f t="shared" si="357"/>
        <v>2.5150527037708949E-2</v>
      </c>
      <c r="AC311" s="17">
        <f t="shared" si="358"/>
        <v>1.2793019882705089E-3</v>
      </c>
      <c r="AD311" s="17">
        <f t="shared" si="359"/>
        <v>9.1320520667783692E-3</v>
      </c>
      <c r="AE311" s="17">
        <f t="shared" si="360"/>
        <v>1.2365804136494954E-2</v>
      </c>
      <c r="AF311" s="17">
        <f t="shared" si="361"/>
        <v>8.372330272756582E-3</v>
      </c>
      <c r="AG311" s="17">
        <f t="shared" si="362"/>
        <v>3.7790190551508416E-3</v>
      </c>
      <c r="AH311" s="17">
        <f t="shared" si="363"/>
        <v>9.4440405130222817E-3</v>
      </c>
      <c r="AI311" s="17">
        <f t="shared" si="364"/>
        <v>1.2681319958198439E-2</v>
      </c>
      <c r="AJ311" s="17">
        <f t="shared" si="365"/>
        <v>8.5141458076368349E-3</v>
      </c>
      <c r="AK311" s="17">
        <f t="shared" si="366"/>
        <v>3.8108903002027975E-3</v>
      </c>
      <c r="AL311" s="17">
        <f t="shared" si="367"/>
        <v>9.3045134791564454E-5</v>
      </c>
      <c r="AM311" s="17">
        <f t="shared" si="368"/>
        <v>2.4524772839349773E-3</v>
      </c>
      <c r="AN311" s="17">
        <f t="shared" si="369"/>
        <v>3.3209243136785838E-3</v>
      </c>
      <c r="AO311" s="17">
        <f t="shared" si="370"/>
        <v>2.2484486134539002E-3</v>
      </c>
      <c r="AP311" s="17">
        <f t="shared" si="371"/>
        <v>1.0148823419470971E-3</v>
      </c>
      <c r="AQ311" s="17">
        <f t="shared" si="372"/>
        <v>3.4356561291848999E-4</v>
      </c>
      <c r="AR311" s="17">
        <f t="shared" si="373"/>
        <v>2.557654169888149E-3</v>
      </c>
      <c r="AS311" s="17">
        <f t="shared" si="374"/>
        <v>3.4343807426544365E-3</v>
      </c>
      <c r="AT311" s="17">
        <f t="shared" si="375"/>
        <v>2.3058182033326774E-3</v>
      </c>
      <c r="AU311" s="17">
        <f t="shared" si="376"/>
        <v>1.0320730257202984E-3</v>
      </c>
      <c r="AV311" s="17">
        <f t="shared" si="377"/>
        <v>3.4646315423303474E-4</v>
      </c>
      <c r="AW311" s="17">
        <f t="shared" si="378"/>
        <v>4.6995012752164094E-6</v>
      </c>
      <c r="AX311" s="17">
        <f t="shared" si="379"/>
        <v>5.4885845885047069E-4</v>
      </c>
      <c r="AY311" s="17">
        <f t="shared" si="380"/>
        <v>7.432147945689231E-4</v>
      </c>
      <c r="AZ311" s="17">
        <f t="shared" si="381"/>
        <v>5.0319733800131892E-4</v>
      </c>
      <c r="BA311" s="17">
        <f t="shared" si="382"/>
        <v>2.2712820288467496E-4</v>
      </c>
      <c r="BB311" s="17">
        <f t="shared" si="383"/>
        <v>7.6889149618504396E-5</v>
      </c>
      <c r="BC311" s="17">
        <f t="shared" si="384"/>
        <v>2.0823275151113025E-5</v>
      </c>
      <c r="BD311" s="17">
        <f t="shared" si="385"/>
        <v>5.7722423325465495E-4</v>
      </c>
      <c r="BE311" s="17">
        <f t="shared" si="386"/>
        <v>7.7508828762801565E-4</v>
      </c>
      <c r="BF311" s="17">
        <f t="shared" si="387"/>
        <v>5.2038862803001102E-4</v>
      </c>
      <c r="BG311" s="17">
        <f t="shared" si="388"/>
        <v>2.329234217620061E-4</v>
      </c>
      <c r="BH311" s="17">
        <f t="shared" si="389"/>
        <v>7.8191543996700114E-5</v>
      </c>
      <c r="BI311" s="17">
        <f t="shared" si="390"/>
        <v>2.0998893134362083E-5</v>
      </c>
      <c r="BJ311" s="18">
        <f t="shared" si="391"/>
        <v>0.36772736754257951</v>
      </c>
      <c r="BK311" s="18">
        <f t="shared" si="392"/>
        <v>0.25908604992485712</v>
      </c>
      <c r="BL311" s="18">
        <f t="shared" si="393"/>
        <v>0.34502733732760582</v>
      </c>
      <c r="BM311" s="18">
        <f t="shared" si="394"/>
        <v>0.50461437082412097</v>
      </c>
      <c r="BN311" s="18">
        <f t="shared" si="395"/>
        <v>0.49438527631362794</v>
      </c>
    </row>
    <row r="312" spans="1:66" x14ac:dyDescent="0.25">
      <c r="A312" t="s">
        <v>69</v>
      </c>
      <c r="B312" t="s">
        <v>75</v>
      </c>
      <c r="C312" t="s">
        <v>73</v>
      </c>
      <c r="D312" s="15">
        <v>44349</v>
      </c>
      <c r="E312" s="14">
        <f>VLOOKUP(A312,home!$A$2:$E$405,3,FALSE)</f>
        <v>1.3441295550000001</v>
      </c>
      <c r="F312" s="14">
        <f>VLOOKUP(B312,home!$B$2:$E$405,3,FALSE)</f>
        <v>0.56999999999999995</v>
      </c>
      <c r="G312" s="14">
        <f>VLOOKUP(C312,away!$B$2:$E$405,4,FALSE)</f>
        <v>0.93</v>
      </c>
      <c r="H312" s="14">
        <f>VLOOKUP(A312,away!$A$2:$E$405,3,FALSE)</f>
        <v>1.348178138</v>
      </c>
      <c r="I312" s="14">
        <f>VLOOKUP(C312,away!$B$2:$E$405,3,FALSE)</f>
        <v>0.87</v>
      </c>
      <c r="J312" s="14">
        <f>VLOOKUP(B312,home!$B$2:$E$405,4,FALSE)</f>
        <v>0.8</v>
      </c>
      <c r="K312" s="16">
        <f t="shared" si="396"/>
        <v>0.7125230771055</v>
      </c>
      <c r="L312" s="16">
        <f t="shared" si="397"/>
        <v>0.93833198404800011</v>
      </c>
      <c r="M312" s="17">
        <f t="shared" si="342"/>
        <v>0.19188576439103736</v>
      </c>
      <c r="N312" s="17">
        <f t="shared" si="343"/>
        <v>0.13672303529664293</v>
      </c>
      <c r="O312" s="17">
        <f t="shared" si="344"/>
        <v>0.18005255001160914</v>
      </c>
      <c r="P312" s="17">
        <f t="shared" si="345"/>
        <v>0.1282915969749637</v>
      </c>
      <c r="Q312" s="17">
        <f t="shared" si="346"/>
        <v>4.8709158910383944E-2</v>
      </c>
      <c r="R312" s="17">
        <f t="shared" si="347"/>
        <v>8.447453324264749E-2</v>
      </c>
      <c r="S312" s="17">
        <f t="shared" si="348"/>
        <v>2.1443401372972393E-2</v>
      </c>
      <c r="T312" s="17">
        <f t="shared" si="349"/>
        <v>4.5705361721689881E-2</v>
      </c>
      <c r="U312" s="17">
        <f t="shared" si="350"/>
        <v>6.0190054363102048E-2</v>
      </c>
      <c r="V312" s="17">
        <f t="shared" si="351"/>
        <v>1.5929664167313711E-3</v>
      </c>
      <c r="W312" s="17">
        <f t="shared" si="352"/>
        <v>1.1568799930015854E-2</v>
      </c>
      <c r="X312" s="17">
        <f t="shared" si="353"/>
        <v>1.0855374991386137E-2</v>
      </c>
      <c r="Y312" s="17">
        <f t="shared" si="354"/>
        <v>5.0929727766261985E-3</v>
      </c>
      <c r="Z312" s="17">
        <f t="shared" si="355"/>
        <v>2.6421718793034052E-2</v>
      </c>
      <c r="AA312" s="17">
        <f t="shared" si="356"/>
        <v>1.8826084376828846E-2</v>
      </c>
      <c r="AB312" s="17">
        <f t="shared" si="357"/>
        <v>6.7070097850129322E-3</v>
      </c>
      <c r="AC312" s="17">
        <f t="shared" si="358"/>
        <v>6.6564410789707651E-5</v>
      </c>
      <c r="AD312" s="17">
        <f t="shared" si="359"/>
        <v>2.0607592311381968E-3</v>
      </c>
      <c r="AE312" s="17">
        <f t="shared" si="360"/>
        <v>1.9336762979991352E-3</v>
      </c>
      <c r="AF312" s="17">
        <f t="shared" si="361"/>
        <v>9.0721515860406029E-4</v>
      </c>
      <c r="AG312" s="17">
        <f t="shared" si="362"/>
        <v>2.8375633324378968E-4</v>
      </c>
      <c r="AH312" s="17">
        <f t="shared" si="363"/>
        <v>6.1980859542564923E-3</v>
      </c>
      <c r="AI312" s="17">
        <f t="shared" si="364"/>
        <v>4.416279276291216E-3</v>
      </c>
      <c r="AJ312" s="17">
        <f t="shared" si="365"/>
        <v>1.5733504496501336E-3</v>
      </c>
      <c r="AK312" s="17">
        <f t="shared" si="366"/>
        <v>3.7368283458334516E-4</v>
      </c>
      <c r="AL312" s="17">
        <f t="shared" si="367"/>
        <v>1.7801538512271165E-6</v>
      </c>
      <c r="AM312" s="17">
        <f t="shared" si="368"/>
        <v>2.9366770170883059E-4</v>
      </c>
      <c r="AN312" s="17">
        <f t="shared" si="369"/>
        <v>2.7555779719526326E-4</v>
      </c>
      <c r="AO312" s="17">
        <f t="shared" si="370"/>
        <v>1.2928234728106389E-4</v>
      </c>
      <c r="AP312" s="17">
        <f t="shared" si="371"/>
        <v>4.0436587142207755E-5</v>
      </c>
      <c r="AQ312" s="17">
        <f t="shared" si="372"/>
        <v>9.4857357603194117E-6</v>
      </c>
      <c r="AR312" s="17">
        <f t="shared" si="373"/>
        <v>1.1631724581515079E-3</v>
      </c>
      <c r="AS312" s="17">
        <f t="shared" si="374"/>
        <v>8.2878721908648094E-4</v>
      </c>
      <c r="AT312" s="17">
        <f t="shared" si="375"/>
        <v>2.9526500980460473E-4</v>
      </c>
      <c r="AU312" s="17">
        <f t="shared" si="376"/>
        <v>7.0127711115854205E-5</v>
      </c>
      <c r="AV312" s="17">
        <f t="shared" si="377"/>
        <v>1.2491903128658502E-5</v>
      </c>
      <c r="AW312" s="17">
        <f t="shared" si="378"/>
        <v>3.306058181135853E-8</v>
      </c>
      <c r="AX312" s="17">
        <f t="shared" si="379"/>
        <v>3.4874169078012657E-5</v>
      </c>
      <c r="AY312" s="17">
        <f t="shared" si="380"/>
        <v>3.2723548262997026E-5</v>
      </c>
      <c r="AZ312" s="17">
        <f t="shared" si="381"/>
        <v>1.5352775983354245E-5</v>
      </c>
      <c r="BA312" s="17">
        <f t="shared" si="382"/>
        <v>4.8020002497017586E-6</v>
      </c>
      <c r="BB312" s="17">
        <f t="shared" si="383"/>
        <v>1.1264676054254105E-6</v>
      </c>
      <c r="BC312" s="17">
        <f t="shared" si="384"/>
        <v>2.1140011663292512E-7</v>
      </c>
      <c r="BD312" s="17">
        <f t="shared" si="385"/>
        <v>1.8190698674121555E-4</v>
      </c>
      <c r="BE312" s="17">
        <f t="shared" si="386"/>
        <v>1.2961292593984032E-4</v>
      </c>
      <c r="BF312" s="17">
        <f t="shared" si="387"/>
        <v>4.6176100411651141E-5</v>
      </c>
      <c r="BG312" s="17">
        <f t="shared" si="388"/>
        <v>1.0967179051347408E-5</v>
      </c>
      <c r="BH312" s="17">
        <f t="shared" si="389"/>
        <v>1.9535920412082579E-6</v>
      </c>
      <c r="BI312" s="17">
        <f t="shared" si="390"/>
        <v>2.783958825221047E-7</v>
      </c>
      <c r="BJ312" s="18">
        <f t="shared" si="391"/>
        <v>0.26467763117811383</v>
      </c>
      <c r="BK312" s="18">
        <f t="shared" si="392"/>
        <v>0.34331479726860875</v>
      </c>
      <c r="BL312" s="18">
        <f t="shared" si="393"/>
        <v>0.36555236977533639</v>
      </c>
      <c r="BM312" s="18">
        <f t="shared" si="394"/>
        <v>0.22979718770012755</v>
      </c>
      <c r="BN312" s="18">
        <f t="shared" si="395"/>
        <v>0.77013663882728467</v>
      </c>
    </row>
    <row r="313" spans="1:66" x14ac:dyDescent="0.25">
      <c r="A313" t="s">
        <v>69</v>
      </c>
      <c r="B313" t="s">
        <v>325</v>
      </c>
      <c r="C313" t="s">
        <v>79</v>
      </c>
      <c r="D313" s="15">
        <v>44349</v>
      </c>
      <c r="E313" s="14">
        <f>VLOOKUP(A313,home!$A$2:$E$405,3,FALSE)</f>
        <v>1.3441295550000001</v>
      </c>
      <c r="F313" s="14">
        <f>VLOOKUP(B313,home!$B$2:$E$405,3,FALSE)</f>
        <v>0.93</v>
      </c>
      <c r="G313" s="14">
        <f>VLOOKUP(C313,away!$B$2:$E$405,4,FALSE)</f>
        <v>1.62</v>
      </c>
      <c r="H313" s="14">
        <f>VLOOKUP(A313,away!$A$2:$E$405,3,FALSE)</f>
        <v>1.348178138</v>
      </c>
      <c r="I313" s="14">
        <f>VLOOKUP(C313,away!$B$2:$E$405,3,FALSE)</f>
        <v>0.95</v>
      </c>
      <c r="J313" s="14">
        <f>VLOOKUP(B313,home!$B$2:$E$405,4,FALSE)</f>
        <v>1.3</v>
      </c>
      <c r="K313" s="16">
        <f t="shared" si="396"/>
        <v>2.0250655875630001</v>
      </c>
      <c r="L313" s="16">
        <f t="shared" si="397"/>
        <v>1.6650000004299998</v>
      </c>
      <c r="M313" s="17">
        <f t="shared" si="342"/>
        <v>2.4970364232491923E-2</v>
      </c>
      <c r="N313" s="17">
        <f t="shared" si="343"/>
        <v>5.056662531613338E-2</v>
      </c>
      <c r="O313" s="17">
        <f t="shared" si="344"/>
        <v>4.1575656457836299E-2</v>
      </c>
      <c r="P313" s="17">
        <f t="shared" si="345"/>
        <v>8.4193431173105709E-2</v>
      </c>
      <c r="Q313" s="17">
        <f t="shared" si="346"/>
        <v>5.1200366403446877E-2</v>
      </c>
      <c r="R313" s="17">
        <f t="shared" si="347"/>
        <v>3.4611734010087492E-2</v>
      </c>
      <c r="S313" s="17">
        <f t="shared" si="348"/>
        <v>7.0969467913054654E-2</v>
      </c>
      <c r="T313" s="17">
        <f t="shared" si="349"/>
        <v>8.5248610083755186E-2</v>
      </c>
      <c r="U313" s="17">
        <f t="shared" si="350"/>
        <v>7.0091031469712101E-2</v>
      </c>
      <c r="V313" s="17">
        <f t="shared" si="351"/>
        <v>2.6587798045967465E-2</v>
      </c>
      <c r="W313" s="17">
        <f t="shared" si="352"/>
        <v>3.4561366691412347E-2</v>
      </c>
      <c r="X313" s="17">
        <f t="shared" si="353"/>
        <v>5.7544675556062935E-2</v>
      </c>
      <c r="Y313" s="17">
        <f t="shared" si="354"/>
        <v>4.7905942412794507E-2</v>
      </c>
      <c r="Z313" s="17">
        <f t="shared" si="355"/>
        <v>1.9209512380559571E-2</v>
      </c>
      <c r="AA313" s="17">
        <f t="shared" si="356"/>
        <v>3.8900522475736589E-2</v>
      </c>
      <c r="AB313" s="17">
        <f t="shared" si="357"/>
        <v>3.938805470191762E-2</v>
      </c>
      <c r="AC313" s="17">
        <f t="shared" si="358"/>
        <v>5.6029367553107048E-3</v>
      </c>
      <c r="AD313" s="17">
        <f t="shared" si="359"/>
        <v>1.7497258586481306E-2</v>
      </c>
      <c r="AE313" s="17">
        <f t="shared" si="360"/>
        <v>2.9132935554015194E-2</v>
      </c>
      <c r="AF313" s="17">
        <f t="shared" si="361"/>
        <v>2.425316885498123E-2</v>
      </c>
      <c r="AG313" s="17">
        <f t="shared" si="362"/>
        <v>1.3460508717990869E-2</v>
      </c>
      <c r="AH313" s="17">
        <f t="shared" si="363"/>
        <v>7.9959595304729437E-3</v>
      </c>
      <c r="AI313" s="17">
        <f t="shared" si="364"/>
        <v>1.6192342484707162E-2</v>
      </c>
      <c r="AJ313" s="17">
        <f t="shared" si="365"/>
        <v>1.6395277773907427E-2</v>
      </c>
      <c r="AK313" s="17">
        <f t="shared" si="366"/>
        <v>1.1067170939492147E-2</v>
      </c>
      <c r="AL313" s="17">
        <f t="shared" si="367"/>
        <v>7.556645400657641E-4</v>
      </c>
      <c r="AM313" s="17">
        <f t="shared" si="368"/>
        <v>7.0866192480349005E-3</v>
      </c>
      <c r="AN313" s="17">
        <f t="shared" si="369"/>
        <v>1.1799221051025354E-2</v>
      </c>
      <c r="AO313" s="17">
        <f t="shared" si="370"/>
        <v>9.8228515275154398E-3</v>
      </c>
      <c r="AP313" s="17">
        <f t="shared" si="371"/>
        <v>5.4516825991790105E-3</v>
      </c>
      <c r="AQ313" s="17">
        <f t="shared" si="372"/>
        <v>2.2692628824943196E-3</v>
      </c>
      <c r="AR313" s="17">
        <f t="shared" si="373"/>
        <v>2.66265452433514E-3</v>
      </c>
      <c r="AS313" s="17">
        <f t="shared" si="374"/>
        <v>5.3920500488000211E-3</v>
      </c>
      <c r="AT313" s="17">
        <f t="shared" si="375"/>
        <v>5.4596275001211605E-3</v>
      </c>
      <c r="AU313" s="17">
        <f t="shared" si="376"/>
        <v>3.6853679238026574E-3</v>
      </c>
      <c r="AV313" s="17">
        <f t="shared" si="377"/>
        <v>1.8657779400003151E-3</v>
      </c>
      <c r="AW313" s="17">
        <f t="shared" si="378"/>
        <v>7.0774999350360247E-5</v>
      </c>
      <c r="AX313" s="17">
        <f t="shared" si="379"/>
        <v>2.3918114618928432E-3</v>
      </c>
      <c r="AY313" s="17">
        <f t="shared" si="380"/>
        <v>3.9823660850800621E-3</v>
      </c>
      <c r="AZ313" s="17">
        <f t="shared" si="381"/>
        <v>3.3153197666853603E-3</v>
      </c>
      <c r="BA313" s="17">
        <f t="shared" si="382"/>
        <v>1.8400024709855707E-3</v>
      </c>
      <c r="BB313" s="17">
        <f t="shared" si="383"/>
        <v>7.6590102874554407E-4</v>
      </c>
      <c r="BC313" s="17">
        <f t="shared" si="384"/>
        <v>2.5504504263813339E-4</v>
      </c>
      <c r="BD313" s="17">
        <f t="shared" si="385"/>
        <v>7.3888663069382498E-4</v>
      </c>
      <c r="BE313" s="17">
        <f t="shared" si="386"/>
        <v>1.496293888928436E-3</v>
      </c>
      <c r="BF313" s="17">
        <f t="shared" si="387"/>
        <v>1.5150466316748953E-3</v>
      </c>
      <c r="BG313" s="17">
        <f t="shared" si="388"/>
        <v>1.0226895991193555E-3</v>
      </c>
      <c r="BH313" s="17">
        <f t="shared" si="389"/>
        <v>5.1775337848380151E-4</v>
      </c>
      <c r="BI313" s="17">
        <f t="shared" si="390"/>
        <v>2.0969690992240548E-4</v>
      </c>
      <c r="BJ313" s="18">
        <f t="shared" si="391"/>
        <v>0.46035154134135037</v>
      </c>
      <c r="BK313" s="18">
        <f t="shared" si="392"/>
        <v>0.2170620287450763</v>
      </c>
      <c r="BL313" s="18">
        <f t="shared" si="393"/>
        <v>0.3007835948197517</v>
      </c>
      <c r="BM313" s="18">
        <f t="shared" si="394"/>
        <v>0.70637690860790692</v>
      </c>
      <c r="BN313" s="18">
        <f t="shared" si="395"/>
        <v>0.28711817759310171</v>
      </c>
    </row>
    <row r="314" spans="1:66" x14ac:dyDescent="0.25">
      <c r="A314" t="s">
        <v>69</v>
      </c>
      <c r="B314" t="s">
        <v>76</v>
      </c>
      <c r="C314" t="s">
        <v>74</v>
      </c>
      <c r="D314" s="15">
        <v>44349</v>
      </c>
      <c r="E314" s="14">
        <f>VLOOKUP(A314,home!$A$2:$E$405,3,FALSE)</f>
        <v>1.3441295550000001</v>
      </c>
      <c r="F314" s="14">
        <f>VLOOKUP(B314,home!$B$2:$E$405,3,FALSE)</f>
        <v>0.46</v>
      </c>
      <c r="G314" s="14">
        <f>VLOOKUP(C314,away!$B$2:$E$405,4,FALSE)</f>
        <v>0.87</v>
      </c>
      <c r="H314" s="14">
        <f>VLOOKUP(A314,away!$A$2:$E$405,3,FALSE)</f>
        <v>1.348178138</v>
      </c>
      <c r="I314" s="14">
        <f>VLOOKUP(C314,away!$B$2:$E$405,3,FALSE)</f>
        <v>1.1200000000000001</v>
      </c>
      <c r="J314" s="14">
        <f>VLOOKUP(B314,home!$B$2:$E$405,4,FALSE)</f>
        <v>0.97</v>
      </c>
      <c r="K314" s="16">
        <f t="shared" si="396"/>
        <v>0.53792064791100014</v>
      </c>
      <c r="L314" s="16">
        <f t="shared" si="397"/>
        <v>1.4646607291232001</v>
      </c>
      <c r="M314" s="17">
        <f t="shared" si="342"/>
        <v>0.13498638236064489</v>
      </c>
      <c r="N314" s="17">
        <f t="shared" si="343"/>
        <v>7.2611962258600074E-2</v>
      </c>
      <c r="O314" s="17">
        <f t="shared" si="344"/>
        <v>0.1977092532100452</v>
      </c>
      <c r="P314" s="17">
        <f t="shared" si="345"/>
        <v>0.10635188958474748</v>
      </c>
      <c r="Q314" s="17">
        <f t="shared" si="346"/>
        <v>1.9529736892117625E-2</v>
      </c>
      <c r="R314" s="17">
        <f t="shared" si="347"/>
        <v>0.14478848948051412</v>
      </c>
      <c r="S314" s="17">
        <f t="shared" si="348"/>
        <v>2.0947899003670081E-2</v>
      </c>
      <c r="T314" s="17">
        <f t="shared" si="349"/>
        <v>2.8604438675993257E-2</v>
      </c>
      <c r="U314" s="17">
        <f t="shared" si="350"/>
        <v>7.7884718071413173E-2</v>
      </c>
      <c r="V314" s="17">
        <f t="shared" si="351"/>
        <v>1.8338052598838289E-3</v>
      </c>
      <c r="W314" s="17">
        <f t="shared" si="352"/>
        <v>3.5018162408464244E-3</v>
      </c>
      <c r="X314" s="17">
        <f t="shared" si="353"/>
        <v>5.1289727285735876E-3</v>
      </c>
      <c r="Y314" s="17">
        <f t="shared" si="354"/>
        <v>3.7561024681428009E-3</v>
      </c>
      <c r="Z314" s="17">
        <f t="shared" si="355"/>
        <v>7.0688671523725544E-2</v>
      </c>
      <c r="AA314" s="17">
        <f t="shared" si="356"/>
        <v>3.8024895986010297E-2</v>
      </c>
      <c r="AB314" s="17">
        <f t="shared" si="357"/>
        <v>1.0227188342771526E-2</v>
      </c>
      <c r="AC314" s="17">
        <f t="shared" si="358"/>
        <v>9.0300152461876402E-5</v>
      </c>
      <c r="AD314" s="17">
        <f t="shared" si="359"/>
        <v>4.7092481528534282E-4</v>
      </c>
      <c r="AE314" s="17">
        <f t="shared" si="360"/>
        <v>6.8974508331803852E-4</v>
      </c>
      <c r="AF314" s="17">
        <f t="shared" si="361"/>
        <v>5.0512126832087049E-4</v>
      </c>
      <c r="AG314" s="17">
        <f t="shared" si="362"/>
        <v>2.4661042838482726E-4</v>
      </c>
      <c r="AH314" s="17">
        <f t="shared" si="363"/>
        <v>2.5883730293672549E-2</v>
      </c>
      <c r="AI314" s="17">
        <f t="shared" si="364"/>
        <v>1.3923392969925915E-2</v>
      </c>
      <c r="AJ314" s="17">
        <f t="shared" si="365"/>
        <v>3.7448402837510072E-3</v>
      </c>
      <c r="AK314" s="17">
        <f t="shared" si="366"/>
        <v>6.7147563725285166E-4</v>
      </c>
      <c r="AL314" s="17">
        <f t="shared" si="367"/>
        <v>2.8457957539608133E-6</v>
      </c>
      <c r="AM314" s="17">
        <f t="shared" si="368"/>
        <v>5.0664036351131958E-5</v>
      </c>
      <c r="AN314" s="17">
        <f t="shared" si="369"/>
        <v>7.4205624422373249E-5</v>
      </c>
      <c r="AO314" s="17">
        <f t="shared" si="370"/>
        <v>5.4343031985757784E-5</v>
      </c>
      <c r="AP314" s="17">
        <f t="shared" si="371"/>
        <v>2.6531368283675126E-5</v>
      </c>
      <c r="AQ314" s="17">
        <f t="shared" si="372"/>
        <v>9.714863303750934E-6</v>
      </c>
      <c r="AR314" s="17">
        <f t="shared" si="373"/>
        <v>7.5821766568717405E-3</v>
      </c>
      <c r="AS314" s="17">
        <f t="shared" si="374"/>
        <v>4.0786093798401068E-3</v>
      </c>
      <c r="AT314" s="17">
        <f t="shared" si="375"/>
        <v>1.0969841000897365E-3</v>
      </c>
      <c r="AU314" s="17">
        <f t="shared" si="376"/>
        <v>1.9669679928944548E-4</v>
      </c>
      <c r="AV314" s="17">
        <f t="shared" si="377"/>
        <v>2.645181742894961E-5</v>
      </c>
      <c r="AW314" s="17">
        <f t="shared" si="378"/>
        <v>6.2281129258524837E-8</v>
      </c>
      <c r="AX314" s="17">
        <f t="shared" si="379"/>
        <v>4.5422052099645571E-6</v>
      </c>
      <c r="AY314" s="17">
        <f t="shared" si="380"/>
        <v>6.6527895946538859E-6</v>
      </c>
      <c r="AZ314" s="17">
        <f t="shared" si="381"/>
        <v>4.8720398292045013E-6</v>
      </c>
      <c r="BA314" s="17">
        <f t="shared" si="382"/>
        <v>2.3786284695199785E-6</v>
      </c>
      <c r="BB314" s="17">
        <f t="shared" si="383"/>
        <v>8.7097092712008291E-7</v>
      </c>
      <c r="BC314" s="17">
        <f t="shared" si="384"/>
        <v>2.551353826321621E-7</v>
      </c>
      <c r="BD314" s="17">
        <f t="shared" si="385"/>
        <v>1.8508860650991109E-3</v>
      </c>
      <c r="BE314" s="17">
        <f t="shared" si="386"/>
        <v>9.9562983134755508E-4</v>
      </c>
      <c r="BF314" s="17">
        <f t="shared" si="387"/>
        <v>2.6778492197899838E-4</v>
      </c>
      <c r="BG314" s="17">
        <f t="shared" si="388"/>
        <v>4.8015679577246466E-5</v>
      </c>
      <c r="BH314" s="17">
        <f t="shared" si="389"/>
        <v>6.4571563670198481E-6</v>
      </c>
      <c r="BI314" s="17">
        <f t="shared" si="390"/>
        <v>6.9468754732199156E-7</v>
      </c>
      <c r="BJ314" s="18">
        <f t="shared" si="391"/>
        <v>0.13528046155334267</v>
      </c>
      <c r="BK314" s="18">
        <f t="shared" si="392"/>
        <v>0.26421977494675669</v>
      </c>
      <c r="BL314" s="18">
        <f t="shared" si="393"/>
        <v>0.52900837137079404</v>
      </c>
      <c r="BM314" s="18">
        <f t="shared" si="394"/>
        <v>0.32321297509948388</v>
      </c>
      <c r="BN314" s="18">
        <f t="shared" si="395"/>
        <v>0.67597771378666949</v>
      </c>
    </row>
    <row r="315" spans="1:66" x14ac:dyDescent="0.25">
      <c r="A315" t="s">
        <v>69</v>
      </c>
      <c r="B315" t="s">
        <v>261</v>
      </c>
      <c r="C315" t="s">
        <v>381</v>
      </c>
      <c r="D315" s="15">
        <v>44349</v>
      </c>
      <c r="E315" s="14">
        <f>VLOOKUP(A315,home!$A$2:$E$405,3,FALSE)</f>
        <v>1.3441295550000001</v>
      </c>
      <c r="F315" s="14">
        <f>VLOOKUP(B315,home!$B$2:$E$405,3,FALSE)</f>
        <v>1.6</v>
      </c>
      <c r="G315" s="14">
        <f>VLOOKUP(C315,away!$B$2:$E$405,4,FALSE)</f>
        <v>0.81</v>
      </c>
      <c r="H315" s="14">
        <f>VLOOKUP(A315,away!$A$2:$E$405,3,FALSE)</f>
        <v>1.348178138</v>
      </c>
      <c r="I315" s="14">
        <f>VLOOKUP(C315,away!$B$2:$E$405,3,FALSE)</f>
        <v>1.24</v>
      </c>
      <c r="J315" s="14">
        <f>VLOOKUP(B315,home!$B$2:$E$405,4,FALSE)</f>
        <v>1.08</v>
      </c>
      <c r="K315" s="16">
        <f t="shared" si="396"/>
        <v>1.7419919032800002</v>
      </c>
      <c r="L315" s="16">
        <f t="shared" si="397"/>
        <v>1.8054801624096002</v>
      </c>
      <c r="M315" s="17">
        <f t="shared" si="342"/>
        <v>2.8797345515477236E-2</v>
      </c>
      <c r="N315" s="17">
        <f t="shared" si="343"/>
        <v>5.0164742723917972E-2</v>
      </c>
      <c r="O315" s="17">
        <f t="shared" si="344"/>
        <v>5.199303605824921E-2</v>
      </c>
      <c r="P315" s="17">
        <f t="shared" si="345"/>
        <v>9.0571447840415223E-2</v>
      </c>
      <c r="Q315" s="17">
        <f t="shared" si="346"/>
        <v>4.3693287827594705E-2</v>
      </c>
      <c r="R315" s="17">
        <f t="shared" si="347"/>
        <v>4.6936197593307999E-2</v>
      </c>
      <c r="S315" s="17">
        <f t="shared" si="348"/>
        <v>7.1214785747354958E-2</v>
      </c>
      <c r="T315" s="17">
        <f t="shared" si="349"/>
        <v>7.8887364403175092E-2</v>
      </c>
      <c r="U315" s="17">
        <f t="shared" si="350"/>
        <v>8.1762476178292756E-2</v>
      </c>
      <c r="V315" s="17">
        <f t="shared" si="351"/>
        <v>2.4886654336156375E-2</v>
      </c>
      <c r="W315" s="17">
        <f t="shared" si="352"/>
        <v>2.5371117874450861E-2</v>
      </c>
      <c r="X315" s="17">
        <f t="shared" si="353"/>
        <v>4.5807050020476643E-2</v>
      </c>
      <c r="Y315" s="17">
        <f t="shared" si="354"/>
        <v>4.1351860055237437E-2</v>
      </c>
      <c r="Z315" s="17">
        <f t="shared" si="355"/>
        <v>2.8247457884551595E-2</v>
      </c>
      <c r="AA315" s="17">
        <f t="shared" si="356"/>
        <v>4.9206842923131683E-2</v>
      </c>
      <c r="AB315" s="17">
        <f t="shared" si="357"/>
        <v>4.2858960979033092E-2</v>
      </c>
      <c r="AC315" s="17">
        <f t="shared" si="358"/>
        <v>4.8919880347960409E-3</v>
      </c>
      <c r="AD315" s="17">
        <f t="shared" si="359"/>
        <v>1.1049070478613978E-2</v>
      </c>
      <c r="AE315" s="17">
        <f t="shared" si="360"/>
        <v>1.994887756220308E-2</v>
      </c>
      <c r="AF315" s="17">
        <f t="shared" si="361"/>
        <v>1.8008651350447828E-2</v>
      </c>
      <c r="AG315" s="17">
        <f t="shared" si="362"/>
        <v>1.0838087588328134E-2</v>
      </c>
      <c r="AH315" s="17">
        <f t="shared" si="363"/>
        <v>1.2750056212264648E-2</v>
      </c>
      <c r="AI315" s="17">
        <f t="shared" si="364"/>
        <v>2.2210494688129884E-2</v>
      </c>
      <c r="AJ315" s="17">
        <f t="shared" si="365"/>
        <v>1.9345250957282858E-2</v>
      </c>
      <c r="AK315" s="17">
        <f t="shared" si="366"/>
        <v>1.1233090178168805E-2</v>
      </c>
      <c r="AL315" s="17">
        <f t="shared" si="367"/>
        <v>6.1543789012266051E-4</v>
      </c>
      <c r="AM315" s="17">
        <f t="shared" si="368"/>
        <v>3.8494782625031181E-3</v>
      </c>
      <c r="AN315" s="17">
        <f t="shared" si="369"/>
        <v>6.9501566385763549E-3</v>
      </c>
      <c r="AO315" s="17">
        <f t="shared" si="370"/>
        <v>6.2741849682944996E-3</v>
      </c>
      <c r="AP315" s="17">
        <f t="shared" si="371"/>
        <v>3.7759721651814079E-3</v>
      </c>
      <c r="AQ315" s="17">
        <f t="shared" si="372"/>
        <v>1.7043607095114655E-3</v>
      </c>
      <c r="AR315" s="17">
        <f t="shared" si="373"/>
        <v>4.6039947121702222E-3</v>
      </c>
      <c r="AS315" s="17">
        <f t="shared" si="374"/>
        <v>8.0201215113444614E-3</v>
      </c>
      <c r="AT315" s="17">
        <f t="shared" si="375"/>
        <v>6.9854933680419057E-3</v>
      </c>
      <c r="AU315" s="17">
        <f t="shared" si="376"/>
        <v>4.0562242958483803E-3</v>
      </c>
      <c r="AV315" s="17">
        <f t="shared" si="377"/>
        <v>1.7664774703138753E-3</v>
      </c>
      <c r="AW315" s="17">
        <f t="shared" si="378"/>
        <v>5.3767591505479351E-5</v>
      </c>
      <c r="AX315" s="17">
        <f t="shared" si="379"/>
        <v>1.1176266608554663E-3</v>
      </c>
      <c r="AY315" s="17">
        <f t="shared" si="380"/>
        <v>2.0178527651546264E-3</v>
      </c>
      <c r="AZ315" s="17">
        <f t="shared" si="381"/>
        <v>1.821596569075018E-3</v>
      </c>
      <c r="BA315" s="17">
        <f t="shared" si="382"/>
        <v>1.0962854897927777E-3</v>
      </c>
      <c r="BB315" s="17">
        <f t="shared" si="383"/>
        <v>4.948304260395884E-4</v>
      </c>
      <c r="BC315" s="17">
        <f t="shared" si="384"/>
        <v>1.7868130359423358E-4</v>
      </c>
      <c r="BD315" s="17">
        <f t="shared" si="385"/>
        <v>1.3854035201103397E-3</v>
      </c>
      <c r="BE315" s="17">
        <f t="shared" si="386"/>
        <v>2.4133617148078225E-3</v>
      </c>
      <c r="BF315" s="17">
        <f t="shared" si="387"/>
        <v>2.1020282834405823E-3</v>
      </c>
      <c r="BG315" s="17">
        <f t="shared" si="388"/>
        <v>1.2205720834063507E-3</v>
      </c>
      <c r="BH315" s="17">
        <f t="shared" si="389"/>
        <v>5.3155667166586624E-4</v>
      </c>
      <c r="BI315" s="17">
        <f t="shared" si="390"/>
        <v>1.8519348363528056E-4</v>
      </c>
      <c r="BJ315" s="18">
        <f t="shared" si="391"/>
        <v>0.37440113584302426</v>
      </c>
      <c r="BK315" s="18">
        <f t="shared" si="392"/>
        <v>0.22299551212947713</v>
      </c>
      <c r="BL315" s="18">
        <f t="shared" si="393"/>
        <v>0.37156683288264603</v>
      </c>
      <c r="BM315" s="18">
        <f t="shared" si="394"/>
        <v>0.68309079600708744</v>
      </c>
      <c r="BN315" s="18">
        <f t="shared" si="395"/>
        <v>0.31215605755896236</v>
      </c>
    </row>
    <row r="316" spans="1:66" x14ac:dyDescent="0.25">
      <c r="A316" t="s">
        <v>80</v>
      </c>
      <c r="B316" t="s">
        <v>369</v>
      </c>
      <c r="C316" t="s">
        <v>95</v>
      </c>
      <c r="D316" s="15">
        <v>44349</v>
      </c>
      <c r="E316" s="14">
        <f>VLOOKUP(A316,home!$A$2:$E$405,3,FALSE)</f>
        <v>1.2158469949999999</v>
      </c>
      <c r="F316" s="14">
        <f>VLOOKUP(B316,home!$B$2:$E$405,3,FALSE)</f>
        <v>0.87</v>
      </c>
      <c r="G316" s="14">
        <f>VLOOKUP(C316,away!$B$2:$E$405,4,FALSE)</f>
        <v>0.49</v>
      </c>
      <c r="H316" s="14">
        <f>VLOOKUP(A316,away!$A$2:$E$405,3,FALSE)</f>
        <v>1.021857923</v>
      </c>
      <c r="I316" s="14">
        <f>VLOOKUP(C316,away!$B$2:$E$405,3,FALSE)</f>
        <v>0.44</v>
      </c>
      <c r="J316" s="14">
        <f>VLOOKUP(B316,home!$B$2:$E$405,4,FALSE)</f>
        <v>1.04</v>
      </c>
      <c r="K316" s="16">
        <f t="shared" si="396"/>
        <v>0.51831557396849992</v>
      </c>
      <c r="L316" s="16">
        <f t="shared" si="397"/>
        <v>0.46760218556480004</v>
      </c>
      <c r="M316" s="17">
        <f t="shared" si="342"/>
        <v>0.37309665674860459</v>
      </c>
      <c r="N316" s="17">
        <f t="shared" si="343"/>
        <v>0.19338180778838143</v>
      </c>
      <c r="O316" s="17">
        <f t="shared" si="344"/>
        <v>0.1744608121225675</v>
      </c>
      <c r="P316" s="17">
        <f t="shared" si="345"/>
        <v>9.0425755970319224E-2</v>
      </c>
      <c r="Q316" s="17">
        <f t="shared" si="346"/>
        <v>5.0116401349450515E-2</v>
      </c>
      <c r="R316" s="17">
        <f t="shared" si="347"/>
        <v>4.0789128521961267E-2</v>
      </c>
      <c r="S316" s="17">
        <f t="shared" si="348"/>
        <v>5.4790207811439345E-3</v>
      </c>
      <c r="T316" s="17">
        <f t="shared" si="349"/>
        <v>2.3434538803645755E-2</v>
      </c>
      <c r="U316" s="17">
        <f t="shared" si="350"/>
        <v>2.1141640561535266E-2</v>
      </c>
      <c r="V316" s="17">
        <f t="shared" si="351"/>
        <v>1.4754728720363733E-4</v>
      </c>
      <c r="W316" s="17">
        <f t="shared" si="352"/>
        <v>8.6587037768920509E-3</v>
      </c>
      <c r="X316" s="17">
        <f t="shared" si="353"/>
        <v>4.048828810232912E-3</v>
      </c>
      <c r="Y316" s="17">
        <f t="shared" si="354"/>
        <v>9.4662060032131925E-4</v>
      </c>
      <c r="Z316" s="17">
        <f t="shared" si="355"/>
        <v>6.3576952147175372E-3</v>
      </c>
      <c r="AA316" s="17">
        <f t="shared" si="356"/>
        <v>3.2952924443331059E-3</v>
      </c>
      <c r="AB316" s="17">
        <f t="shared" si="357"/>
        <v>8.5400069733928728E-4</v>
      </c>
      <c r="AC316" s="17">
        <f t="shared" si="358"/>
        <v>2.2350232080323729E-6</v>
      </c>
      <c r="AD316" s="17">
        <f t="shared" si="359"/>
        <v>1.1219852544857552E-3</v>
      </c>
      <c r="AE316" s="17">
        <f t="shared" si="360"/>
        <v>5.2464275716901745E-4</v>
      </c>
      <c r="AF316" s="17">
        <f t="shared" si="361"/>
        <v>1.2266204994648762E-4</v>
      </c>
      <c r="AG316" s="17">
        <f t="shared" si="362"/>
        <v>1.9119014213612093E-5</v>
      </c>
      <c r="AH316" s="17">
        <f t="shared" si="363"/>
        <v>7.4321804438919775E-4</v>
      </c>
      <c r="AI316" s="17">
        <f t="shared" si="364"/>
        <v>3.8522148726133311E-4</v>
      </c>
      <c r="AJ316" s="17">
        <f t="shared" si="365"/>
        <v>9.9833148137428517E-5</v>
      </c>
      <c r="AK316" s="17">
        <f t="shared" si="366"/>
        <v>1.7248358492644517E-5</v>
      </c>
      <c r="AL316" s="17">
        <f t="shared" si="367"/>
        <v>2.1667700263925381E-8</v>
      </c>
      <c r="AM316" s="17">
        <f t="shared" si="368"/>
        <v>1.1630848623259555E-4</v>
      </c>
      <c r="AN316" s="17">
        <f t="shared" si="369"/>
        <v>5.4386102362095136E-5</v>
      </c>
      <c r="AO316" s="17">
        <f t="shared" si="370"/>
        <v>1.2715530164433309E-5</v>
      </c>
      <c r="AP316" s="17">
        <f t="shared" si="371"/>
        <v>1.9819365651680522E-6</v>
      </c>
      <c r="AQ316" s="17">
        <f t="shared" si="372"/>
        <v>2.3168946738084349E-7</v>
      </c>
      <c r="AR316" s="17">
        <f t="shared" si="373"/>
        <v>6.9506076381517114E-5</v>
      </c>
      <c r="AS316" s="17">
        <f t="shared" si="374"/>
        <v>3.6026081873984443E-5</v>
      </c>
      <c r="AT316" s="17">
        <f t="shared" si="375"/>
        <v>9.3364396521752074E-6</v>
      </c>
      <c r="AU316" s="17">
        <f t="shared" si="376"/>
        <v>1.6130740257131517E-6</v>
      </c>
      <c r="AV316" s="17">
        <f t="shared" si="377"/>
        <v>2.0902034737279775E-7</v>
      </c>
      <c r="AW316" s="17">
        <f t="shared" si="378"/>
        <v>1.4587508067528435E-10</v>
      </c>
      <c r="AX316" s="17">
        <f t="shared" si="379"/>
        <v>1.0047416633175854E-5</v>
      </c>
      <c r="AY316" s="17">
        <f t="shared" si="380"/>
        <v>4.6981939769531547E-6</v>
      </c>
      <c r="AZ316" s="17">
        <f t="shared" si="381"/>
        <v>1.0984428859153374E-6</v>
      </c>
      <c r="BA316" s="17">
        <f t="shared" si="382"/>
        <v>1.7121143139070603E-7</v>
      </c>
      <c r="BB316" s="17">
        <f t="shared" si="383"/>
        <v>2.0014709877992988E-8</v>
      </c>
      <c r="BC316" s="17">
        <f t="shared" si="384"/>
        <v>1.8717844164789835E-9</v>
      </c>
      <c r="BD316" s="17">
        <f t="shared" si="385"/>
        <v>5.4168655376718847E-6</v>
      </c>
      <c r="BE316" s="17">
        <f t="shared" si="386"/>
        <v>2.8076457702685902E-6</v>
      </c>
      <c r="BF316" s="17">
        <f t="shared" si="387"/>
        <v>7.2762326445849759E-7</v>
      </c>
      <c r="BG316" s="17">
        <f t="shared" si="388"/>
        <v>1.2571282331687995E-7</v>
      </c>
      <c r="BH316" s="17">
        <f t="shared" si="389"/>
        <v>1.628972854317231E-8</v>
      </c>
      <c r="BI316" s="17">
        <f t="shared" si="390"/>
        <v>1.6886439999290828E-9</v>
      </c>
      <c r="BJ316" s="18">
        <f t="shared" si="391"/>
        <v>0.28257697110095215</v>
      </c>
      <c r="BK316" s="18">
        <f t="shared" si="392"/>
        <v>0.46915593567215658</v>
      </c>
      <c r="BL316" s="18">
        <f t="shared" si="393"/>
        <v>0.24191218190406602</v>
      </c>
      <c r="BM316" s="18">
        <f t="shared" si="394"/>
        <v>7.77275233425061E-2</v>
      </c>
      <c r="BN316" s="18">
        <f t="shared" si="395"/>
        <v>0.92227056250128447</v>
      </c>
    </row>
    <row r="317" spans="1:66" x14ac:dyDescent="0.25">
      <c r="A317" t="s">
        <v>80</v>
      </c>
      <c r="B317" t="s">
        <v>97</v>
      </c>
      <c r="C317" t="s">
        <v>91</v>
      </c>
      <c r="D317" s="15">
        <v>44349</v>
      </c>
      <c r="E317" s="14">
        <f>VLOOKUP(A317,home!$A$2:$E$405,3,FALSE)</f>
        <v>1.2158469949999999</v>
      </c>
      <c r="F317" s="14">
        <f>VLOOKUP(B317,home!$B$2:$E$405,3,FALSE)</f>
        <v>1.06</v>
      </c>
      <c r="G317" s="14">
        <f>VLOOKUP(C317,away!$B$2:$E$405,4,FALSE)</f>
        <v>0.88</v>
      </c>
      <c r="H317" s="14">
        <f>VLOOKUP(A317,away!$A$2:$E$405,3,FALSE)</f>
        <v>1.021857923</v>
      </c>
      <c r="I317" s="14">
        <f>VLOOKUP(C317,away!$B$2:$E$405,3,FALSE)</f>
        <v>0.71</v>
      </c>
      <c r="J317" s="14">
        <f>VLOOKUP(B317,home!$B$2:$E$405,4,FALSE)</f>
        <v>1.1200000000000001</v>
      </c>
      <c r="K317" s="16">
        <f t="shared" si="396"/>
        <v>1.134142076936</v>
      </c>
      <c r="L317" s="16">
        <f t="shared" si="397"/>
        <v>0.81258142036960002</v>
      </c>
      <c r="M317" s="17">
        <f t="shared" si="342"/>
        <v>0.14274099748967758</v>
      </c>
      <c r="N317" s="17">
        <f t="shared" si="343"/>
        <v>0.16188857135685933</v>
      </c>
      <c r="O317" s="17">
        <f t="shared" si="344"/>
        <v>0.11598868248513572</v>
      </c>
      <c r="P317" s="17">
        <f t="shared" si="345"/>
        <v>0.13154764525476209</v>
      </c>
      <c r="Q317" s="17">
        <f t="shared" si="346"/>
        <v>9.1802320275435154E-2</v>
      </c>
      <c r="R317" s="17">
        <f t="shared" si="347"/>
        <v>4.7125124180285062E-2</v>
      </c>
      <c r="S317" s="17">
        <f t="shared" si="348"/>
        <v>3.0308011146769762E-2</v>
      </c>
      <c r="T317" s="17">
        <f t="shared" si="349"/>
        <v>7.4596859802638013E-2</v>
      </c>
      <c r="U317" s="17">
        <f t="shared" si="350"/>
        <v>5.344658621369542E-2</v>
      </c>
      <c r="V317" s="17">
        <f t="shared" si="351"/>
        <v>3.1034823513522262E-3</v>
      </c>
      <c r="W317" s="17">
        <f t="shared" si="352"/>
        <v>3.4705624728241943E-2</v>
      </c>
      <c r="X317" s="17">
        <f t="shared" si="353"/>
        <v>2.8201145836489146E-2</v>
      </c>
      <c r="Y317" s="17">
        <f t="shared" si="354"/>
        <v>1.1457863569932291E-2</v>
      </c>
      <c r="Z317" s="17">
        <f t="shared" si="355"/>
        <v>1.2764333447169943E-2</v>
      </c>
      <c r="AA317" s="17">
        <f t="shared" si="356"/>
        <v>1.4476567646476972E-2</v>
      </c>
      <c r="AB317" s="17">
        <f t="shared" si="357"/>
        <v>8.2092422487399491E-3</v>
      </c>
      <c r="AC317" s="17">
        <f t="shared" si="358"/>
        <v>1.7875724327186601E-4</v>
      </c>
      <c r="AD317" s="17">
        <f t="shared" si="359"/>
        <v>9.8402773276624368E-3</v>
      </c>
      <c r="AE317" s="17">
        <f t="shared" si="360"/>
        <v>7.9960265277427139E-3</v>
      </c>
      <c r="AF317" s="17">
        <f t="shared" si="361"/>
        <v>3.2487112966130879E-3</v>
      </c>
      <c r="AG317" s="17">
        <f t="shared" si="362"/>
        <v>8.7994747992420938E-4</v>
      </c>
      <c r="AH317" s="17">
        <f t="shared" si="363"/>
        <v>2.5930150506431357E-3</v>
      </c>
      <c r="AI317" s="17">
        <f t="shared" si="364"/>
        <v>2.9408474750627135E-3</v>
      </c>
      <c r="AJ317" s="17">
        <f t="shared" si="365"/>
        <v>1.6676694316598089E-3</v>
      </c>
      <c r="AK317" s="17">
        <f t="shared" si="366"/>
        <v>6.3045802428844438E-4</v>
      </c>
      <c r="AL317" s="17">
        <f t="shared" si="367"/>
        <v>6.5895838863945528E-6</v>
      </c>
      <c r="AM317" s="17">
        <f t="shared" si="368"/>
        <v>2.2320545132042597E-3</v>
      </c>
      <c r="AN317" s="17">
        <f t="shared" si="369"/>
        <v>1.8137260266818933E-3</v>
      </c>
      <c r="AO317" s="17">
        <f t="shared" si="370"/>
        <v>7.3690003546124198E-4</v>
      </c>
      <c r="AP317" s="17">
        <f t="shared" si="371"/>
        <v>1.9959709249516824E-4</v>
      </c>
      <c r="AQ317" s="17">
        <f t="shared" si="372"/>
        <v>4.0547222230341554E-5</v>
      </c>
      <c r="AR317" s="17">
        <f t="shared" si="373"/>
        <v>4.2140717057826999E-4</v>
      </c>
      <c r="AS317" s="17">
        <f t="shared" si="374"/>
        <v>4.7793560367536238E-4</v>
      </c>
      <c r="AT317" s="17">
        <f t="shared" si="375"/>
        <v>2.7102343909701825E-4</v>
      </c>
      <c r="AU317" s="17">
        <f t="shared" si="376"/>
        <v>1.024596953719432E-4</v>
      </c>
      <c r="AV317" s="17">
        <f t="shared" si="377"/>
        <v>2.9050962927841408E-5</v>
      </c>
      <c r="AW317" s="17">
        <f t="shared" si="378"/>
        <v>1.686901954333626E-7</v>
      </c>
      <c r="AX317" s="17">
        <f t="shared" si="379"/>
        <v>4.2191115690664151E-4</v>
      </c>
      <c r="AY317" s="17">
        <f t="shared" si="380"/>
        <v>3.428371671489799E-4</v>
      </c>
      <c r="AZ317" s="17">
        <f t="shared" si="381"/>
        <v>1.3929155611870403E-4</v>
      </c>
      <c r="BA317" s="17">
        <f t="shared" si="382"/>
        <v>3.7728576838809468E-5</v>
      </c>
      <c r="BB317" s="17">
        <f t="shared" si="383"/>
        <v>7.6643851390508459E-6</v>
      </c>
      <c r="BC317" s="17">
        <f t="shared" si="384"/>
        <v>1.2455873925099183E-6</v>
      </c>
      <c r="BD317" s="17">
        <f t="shared" si="385"/>
        <v>5.7071272870404138E-5</v>
      </c>
      <c r="BE317" s="17">
        <f t="shared" si="386"/>
        <v>6.4726931946621345E-5</v>
      </c>
      <c r="BF317" s="17">
        <f t="shared" si="387"/>
        <v>3.6704768515818135E-5</v>
      </c>
      <c r="BG317" s="17">
        <f t="shared" si="388"/>
        <v>1.3876140799328352E-5</v>
      </c>
      <c r="BH317" s="17">
        <f t="shared" si="389"/>
        <v>3.9343787865016594E-6</v>
      </c>
      <c r="BI317" s="17">
        <f t="shared" si="390"/>
        <v>8.9242890567518558E-7</v>
      </c>
      <c r="BJ317" s="18">
        <f t="shared" si="391"/>
        <v>0.43059085152115595</v>
      </c>
      <c r="BK317" s="18">
        <f t="shared" si="392"/>
        <v>0.30822832023686891</v>
      </c>
      <c r="BL317" s="18">
        <f t="shared" si="393"/>
        <v>0.248557275549462</v>
      </c>
      <c r="BM317" s="18">
        <f t="shared" si="394"/>
        <v>0.30870477123554824</v>
      </c>
      <c r="BN317" s="18">
        <f t="shared" si="395"/>
        <v>0.69109334104215481</v>
      </c>
    </row>
    <row r="318" spans="1:66" x14ac:dyDescent="0.25">
      <c r="A318" t="s">
        <v>80</v>
      </c>
      <c r="B318" t="s">
        <v>85</v>
      </c>
      <c r="C318" t="s">
        <v>82</v>
      </c>
      <c r="D318" s="15">
        <v>44349</v>
      </c>
      <c r="E318" s="14">
        <f>VLOOKUP(A318,home!$A$2:$E$405,3,FALSE)</f>
        <v>1.2158469949999999</v>
      </c>
      <c r="F318" s="14">
        <f>VLOOKUP(B318,home!$B$2:$E$405,3,FALSE)</f>
        <v>1.43</v>
      </c>
      <c r="G318" s="14">
        <f>VLOOKUP(C318,away!$B$2:$E$405,4,FALSE)</f>
        <v>0.67</v>
      </c>
      <c r="H318" s="14">
        <f>VLOOKUP(A318,away!$A$2:$E$405,3,FALSE)</f>
        <v>1.021857923</v>
      </c>
      <c r="I318" s="14">
        <f>VLOOKUP(C318,away!$B$2:$E$405,3,FALSE)</f>
        <v>0.67</v>
      </c>
      <c r="J318" s="14">
        <f>VLOOKUP(B318,home!$B$2:$E$405,4,FALSE)</f>
        <v>0.91</v>
      </c>
      <c r="K318" s="16">
        <f t="shared" si="396"/>
        <v>1.1649030059095</v>
      </c>
      <c r="L318" s="16">
        <f t="shared" si="397"/>
        <v>0.62302677565310005</v>
      </c>
      <c r="M318" s="17">
        <f t="shared" si="342"/>
        <v>0.16730617171493156</v>
      </c>
      <c r="N318" s="17">
        <f t="shared" si="343"/>
        <v>0.19489546233793473</v>
      </c>
      <c r="O318" s="17">
        <f t="shared" si="344"/>
        <v>0.10423622471041769</v>
      </c>
      <c r="P318" s="17">
        <f t="shared" si="345"/>
        <v>0.12142509148982367</v>
      </c>
      <c r="Q318" s="17">
        <f t="shared" si="346"/>
        <v>0.11351715495779098</v>
      </c>
      <c r="R318" s="17">
        <f t="shared" si="347"/>
        <v>3.2470979493791755E-2</v>
      </c>
      <c r="S318" s="17">
        <f t="shared" si="348"/>
        <v>2.2031543564982825E-2</v>
      </c>
      <c r="T318" s="17">
        <f t="shared" si="349"/>
        <v>7.0724227034665826E-2</v>
      </c>
      <c r="U318" s="17">
        <f t="shared" si="350"/>
        <v>3.782554161714375E-2</v>
      </c>
      <c r="V318" s="17">
        <f t="shared" si="351"/>
        <v>1.7766377823754476E-3</v>
      </c>
      <c r="W318" s="17">
        <f t="shared" si="352"/>
        <v>4.4078825010875074E-2</v>
      </c>
      <c r="X318" s="17">
        <f t="shared" si="353"/>
        <v>2.7462288221102717E-2</v>
      </c>
      <c r="Y318" s="17">
        <f t="shared" si="354"/>
        <v>8.5548704412248648E-3</v>
      </c>
      <c r="Z318" s="17">
        <f t="shared" si="355"/>
        <v>6.7434298854383377E-3</v>
      </c>
      <c r="AA318" s="17">
        <f t="shared" si="356"/>
        <v>7.8554417436870749E-3</v>
      </c>
      <c r="AB318" s="17">
        <f t="shared" si="357"/>
        <v>4.5754138499840202E-3</v>
      </c>
      <c r="AC318" s="17">
        <f t="shared" si="358"/>
        <v>8.0588929811264585E-5</v>
      </c>
      <c r="AD318" s="17">
        <f t="shared" si="359"/>
        <v>1.2836888938031797E-2</v>
      </c>
      <c r="AE318" s="17">
        <f t="shared" si="360"/>
        <v>7.9977255244788985E-3</v>
      </c>
      <c r="AF318" s="17">
        <f t="shared" si="361"/>
        <v>2.4913985730372927E-3</v>
      </c>
      <c r="AG318" s="17">
        <f t="shared" si="362"/>
        <v>5.1740267327538643E-4</v>
      </c>
      <c r="AH318" s="17">
        <f t="shared" si="363"/>
        <v>1.0503343445918501E-3</v>
      </c>
      <c r="AI318" s="17">
        <f t="shared" si="364"/>
        <v>1.2235376352250308E-3</v>
      </c>
      <c r="AJ318" s="17">
        <f t="shared" si="365"/>
        <v>7.1265133455852001E-4</v>
      </c>
      <c r="AK318" s="17">
        <f t="shared" si="366"/>
        <v>2.7672322726421221E-4</v>
      </c>
      <c r="AL318" s="17">
        <f t="shared" si="367"/>
        <v>2.3395474476752856E-6</v>
      </c>
      <c r="AM318" s="17">
        <f t="shared" si="368"/>
        <v>2.9907461020879282E-3</v>
      </c>
      <c r="AN318" s="17">
        <f t="shared" si="369"/>
        <v>1.8633149007809189E-3</v>
      </c>
      <c r="AO318" s="17">
        <f t="shared" si="370"/>
        <v>5.8044753732995581E-4</v>
      </c>
      <c r="AP318" s="17">
        <f t="shared" si="371"/>
        <v>1.2054478587282164E-4</v>
      </c>
      <c r="AQ318" s="17">
        <f t="shared" si="372"/>
        <v>1.8775657316034352E-5</v>
      </c>
      <c r="AR318" s="17">
        <f t="shared" si="373"/>
        <v>1.3087728401375457E-4</v>
      </c>
      <c r="AS318" s="17">
        <f t="shared" si="374"/>
        <v>1.5245934155289404E-4</v>
      </c>
      <c r="AT318" s="17">
        <f t="shared" si="375"/>
        <v>8.8800172626974717E-5</v>
      </c>
      <c r="AU318" s="17">
        <f t="shared" si="376"/>
        <v>3.448119600614845E-5</v>
      </c>
      <c r="AV318" s="17">
        <f t="shared" si="377"/>
        <v>1.0041812218729237E-5</v>
      </c>
      <c r="AW318" s="17">
        <f t="shared" si="378"/>
        <v>4.7165651114504632E-8</v>
      </c>
      <c r="AX318" s="17">
        <f t="shared" si="379"/>
        <v>5.8065485403905866E-4</v>
      </c>
      <c r="AY318" s="17">
        <f t="shared" si="380"/>
        <v>3.6176352147927613E-4</v>
      </c>
      <c r="AZ318" s="17">
        <f t="shared" si="381"/>
        <v>1.1269418016807217E-4</v>
      </c>
      <c r="BA318" s="17">
        <f t="shared" si="382"/>
        <v>2.3403830568327852E-5</v>
      </c>
      <c r="BB318" s="17">
        <f t="shared" si="383"/>
        <v>3.6453032742291896E-6</v>
      </c>
      <c r="BC318" s="17">
        <f t="shared" si="384"/>
        <v>4.5422430904414028E-7</v>
      </c>
      <c r="BD318" s="17">
        <f t="shared" si="385"/>
        <v>1.3590008710887411E-5</v>
      </c>
      <c r="BE318" s="17">
        <f t="shared" si="386"/>
        <v>1.5831041997649036E-5</v>
      </c>
      <c r="BF318" s="17">
        <f t="shared" si="387"/>
        <v>9.2208142048704493E-6</v>
      </c>
      <c r="BG318" s="17">
        <f t="shared" si="388"/>
        <v>3.580451394728868E-6</v>
      </c>
      <c r="BH318" s="17">
        <f t="shared" si="389"/>
        <v>1.0427196480581292E-6</v>
      </c>
      <c r="BI318" s="17">
        <f t="shared" si="390"/>
        <v>2.42933450468762E-7</v>
      </c>
      <c r="BJ318" s="18">
        <f t="shared" si="391"/>
        <v>0.48973268860964325</v>
      </c>
      <c r="BK318" s="18">
        <f t="shared" si="392"/>
        <v>0.31298413655085172</v>
      </c>
      <c r="BL318" s="18">
        <f t="shared" si="393"/>
        <v>0.19068701573248911</v>
      </c>
      <c r="BM318" s="18">
        <f t="shared" si="394"/>
        <v>0.26593446971790369</v>
      </c>
      <c r="BN318" s="18">
        <f t="shared" si="395"/>
        <v>0.7338510847046904</v>
      </c>
    </row>
    <row r="319" spans="1:66" x14ac:dyDescent="0.25">
      <c r="A319" t="s">
        <v>80</v>
      </c>
      <c r="B319" t="s">
        <v>87</v>
      </c>
      <c r="C319" t="s">
        <v>89</v>
      </c>
      <c r="D319" s="15">
        <v>44349</v>
      </c>
      <c r="E319" s="14">
        <f>VLOOKUP(A319,home!$A$2:$E$405,3,FALSE)</f>
        <v>1.2158469949999999</v>
      </c>
      <c r="F319" s="14">
        <f>VLOOKUP(B319,home!$B$2:$E$405,3,FALSE)</f>
        <v>0.72</v>
      </c>
      <c r="G319" s="14">
        <f>VLOOKUP(C319,away!$B$2:$E$405,4,FALSE)</f>
        <v>0.77</v>
      </c>
      <c r="H319" s="14">
        <f>VLOOKUP(A319,away!$A$2:$E$405,3,FALSE)</f>
        <v>1.021857923</v>
      </c>
      <c r="I319" s="14">
        <f>VLOOKUP(C319,away!$B$2:$E$405,3,FALSE)</f>
        <v>1.04</v>
      </c>
      <c r="J319" s="14">
        <f>VLOOKUP(B319,home!$B$2:$E$405,4,FALSE)</f>
        <v>0.98</v>
      </c>
      <c r="K319" s="16">
        <f t="shared" si="396"/>
        <v>0.67406557402799994</v>
      </c>
      <c r="L319" s="16">
        <f t="shared" si="397"/>
        <v>1.0414775951216</v>
      </c>
      <c r="M319" s="17">
        <f t="shared" si="342"/>
        <v>0.17986599651476112</v>
      </c>
      <c r="N319" s="17">
        <f t="shared" si="343"/>
        <v>0.12124147618884069</v>
      </c>
      <c r="O319" s="17">
        <f t="shared" si="344"/>
        <v>0.18732640549434348</v>
      </c>
      <c r="P319" s="17">
        <f t="shared" si="345"/>
        <v>0.12627028105014654</v>
      </c>
      <c r="Q319" s="17">
        <f t="shared" si="346"/>
        <v>4.0862352621616485E-2</v>
      </c>
      <c r="R319" s="17">
        <f t="shared" si="347"/>
        <v>9.7548127148511257E-2</v>
      </c>
      <c r="S319" s="17">
        <f t="shared" si="348"/>
        <v>2.2161198038305272E-2</v>
      </c>
      <c r="T319" s="17">
        <f t="shared" si="349"/>
        <v>4.2557224739371943E-2</v>
      </c>
      <c r="U319" s="17">
        <f t="shared" si="350"/>
        <v>6.5753834321717566E-2</v>
      </c>
      <c r="V319" s="17">
        <f t="shared" si="351"/>
        <v>1.7286330187331156E-3</v>
      </c>
      <c r="W319" s="17">
        <f t="shared" si="352"/>
        <v>9.1813017253414893E-3</v>
      </c>
      <c r="X319" s="17">
        <f t="shared" si="353"/>
        <v>9.5621200409944512E-3</v>
      </c>
      <c r="Y319" s="17">
        <f t="shared" si="354"/>
        <v>4.9793668922794776E-3</v>
      </c>
      <c r="Z319" s="17">
        <f t="shared" si="355"/>
        <v>3.3864729623749201E-2</v>
      </c>
      <c r="AA319" s="17">
        <f t="shared" si="356"/>
        <v>2.2827048413135518E-2</v>
      </c>
      <c r="AB319" s="17">
        <f t="shared" si="357"/>
        <v>7.6934637459825676E-3</v>
      </c>
      <c r="AC319" s="17">
        <f t="shared" si="358"/>
        <v>7.5846387497316778E-5</v>
      </c>
      <c r="AD319" s="17">
        <f t="shared" si="359"/>
        <v>1.5471998544541441E-3</v>
      </c>
      <c r="AE319" s="17">
        <f t="shared" si="360"/>
        <v>1.6113739835893915E-3</v>
      </c>
      <c r="AF319" s="17">
        <f t="shared" si="361"/>
        <v>8.3910495063509584E-4</v>
      </c>
      <c r="AG319" s="17">
        <f t="shared" si="362"/>
        <v>2.9130300201402293E-4</v>
      </c>
      <c r="AH319" s="17">
        <f t="shared" si="363"/>
        <v>8.8173392919963772E-3</v>
      </c>
      <c r="AI319" s="17">
        <f t="shared" si="364"/>
        <v>5.9434648712591766E-3</v>
      </c>
      <c r="AJ319" s="17">
        <f t="shared" si="365"/>
        <v>2.0031425300802846E-3</v>
      </c>
      <c r="AK319" s="17">
        <f t="shared" si="366"/>
        <v>4.5008313979948909E-4</v>
      </c>
      <c r="AL319" s="17">
        <f t="shared" si="367"/>
        <v>2.1298399589693528E-6</v>
      </c>
      <c r="AM319" s="17">
        <f t="shared" si="368"/>
        <v>2.0858283160573416E-4</v>
      </c>
      <c r="AN319" s="17">
        <f t="shared" si="369"/>
        <v>2.1723434584439366E-4</v>
      </c>
      <c r="AO319" s="17">
        <f t="shared" si="370"/>
        <v>1.1312235204391651E-4</v>
      </c>
      <c r="AP319" s="17">
        <f t="shared" si="371"/>
        <v>3.9271465053732405E-5</v>
      </c>
      <c r="AQ319" s="17">
        <f t="shared" si="372"/>
        <v>1.0225087745265792E-5</v>
      </c>
      <c r="AR319" s="17">
        <f t="shared" si="373"/>
        <v>1.8366122642399162E-3</v>
      </c>
      <c r="AS319" s="17">
        <f t="shared" si="374"/>
        <v>1.2379971001617439E-3</v>
      </c>
      <c r="AT319" s="17">
        <f t="shared" si="375"/>
        <v>4.1724561298276254E-4</v>
      </c>
      <c r="AU319" s="17">
        <f t="shared" si="376"/>
        <v>9.3750301208630197E-5</v>
      </c>
      <c r="AV319" s="17">
        <f t="shared" si="377"/>
        <v>1.57984626498733E-5</v>
      </c>
      <c r="AW319" s="17">
        <f t="shared" si="378"/>
        <v>4.1533310511099447E-8</v>
      </c>
      <c r="AX319" s="17">
        <f t="shared" si="379"/>
        <v>2.3433084353117465E-5</v>
      </c>
      <c r="AY319" s="17">
        <f t="shared" si="380"/>
        <v>2.4405032338366371E-5</v>
      </c>
      <c r="AZ319" s="17">
        <f t="shared" si="381"/>
        <v>1.2708647194313342E-5</v>
      </c>
      <c r="BA319" s="17">
        <f t="shared" si="382"/>
        <v>4.4119237723941103E-6</v>
      </c>
      <c r="BB319" s="17">
        <f t="shared" si="383"/>
        <v>1.1487299400832086E-6</v>
      </c>
      <c r="BC319" s="17">
        <f t="shared" si="384"/>
        <v>2.3927529908840806E-7</v>
      </c>
      <c r="BD319" s="17">
        <f t="shared" si="385"/>
        <v>3.1879842068857064E-4</v>
      </c>
      <c r="BE319" s="17">
        <f t="shared" si="386"/>
        <v>2.148910404406612E-4</v>
      </c>
      <c r="BF319" s="17">
        <f t="shared" si="387"/>
        <v>7.2425326264054197E-5</v>
      </c>
      <c r="BG319" s="17">
        <f t="shared" si="388"/>
        <v>1.6273139707448296E-5</v>
      </c>
      <c r="BH319" s="17">
        <f t="shared" si="389"/>
        <v>2.7422908145347428E-6</v>
      </c>
      <c r="BI319" s="17">
        <f t="shared" si="390"/>
        <v>3.6969676641021467E-7</v>
      </c>
      <c r="BJ319" s="18">
        <f t="shared" si="391"/>
        <v>0.23332760677432762</v>
      </c>
      <c r="BK319" s="18">
        <f t="shared" si="392"/>
        <v>0.33012848988174071</v>
      </c>
      <c r="BL319" s="18">
        <f t="shared" si="393"/>
        <v>0.40258981261275029</v>
      </c>
      <c r="BM319" s="18">
        <f t="shared" si="394"/>
        <v>0.24677163637532051</v>
      </c>
      <c r="BN319" s="18">
        <f t="shared" si="395"/>
        <v>0.75311463901821962</v>
      </c>
    </row>
    <row r="320" spans="1:66" x14ac:dyDescent="0.25">
      <c r="A320" t="s">
        <v>80</v>
      </c>
      <c r="B320" t="s">
        <v>86</v>
      </c>
      <c r="C320" t="s">
        <v>96</v>
      </c>
      <c r="D320" s="15">
        <v>44349</v>
      </c>
      <c r="E320" s="14">
        <f>VLOOKUP(A320,home!$A$2:$E$405,3,FALSE)</f>
        <v>1.2158469949999999</v>
      </c>
      <c r="F320" s="14">
        <f>VLOOKUP(B320,home!$B$2:$E$405,3,FALSE)</f>
        <v>0.94</v>
      </c>
      <c r="G320" s="14">
        <f>VLOOKUP(C320,away!$B$2:$E$405,4,FALSE)</f>
        <v>1.54</v>
      </c>
      <c r="H320" s="14">
        <f>VLOOKUP(A320,away!$A$2:$E$405,3,FALSE)</f>
        <v>1.021857923</v>
      </c>
      <c r="I320" s="14">
        <f>VLOOKUP(C320,away!$B$2:$E$405,3,FALSE)</f>
        <v>0.77</v>
      </c>
      <c r="J320" s="14">
        <f>VLOOKUP(B320,home!$B$2:$E$405,4,FALSE)</f>
        <v>1.1200000000000001</v>
      </c>
      <c r="K320" s="16">
        <f t="shared" si="396"/>
        <v>1.7600601099619997</v>
      </c>
      <c r="L320" s="16">
        <f t="shared" si="397"/>
        <v>0.88125027279520007</v>
      </c>
      <c r="M320" s="17">
        <f t="shared" si="342"/>
        <v>7.1267820219798994E-2</v>
      </c>
      <c r="N320" s="17">
        <f t="shared" si="343"/>
        <v>0.12543564749281144</v>
      </c>
      <c r="O320" s="17">
        <f t="shared" si="344"/>
        <v>6.2804786010217148E-2</v>
      </c>
      <c r="P320" s="17">
        <f t="shared" si="345"/>
        <v>0.11054019857128264</v>
      </c>
      <c r="Q320" s="17">
        <f t="shared" si="346"/>
        <v>0.11038713975967621</v>
      </c>
      <c r="R320" s="17">
        <f t="shared" si="347"/>
        <v>2.7673367402174007E-2</v>
      </c>
      <c r="S320" s="17">
        <f t="shared" si="348"/>
        <v>4.2863439145792714E-2</v>
      </c>
      <c r="T320" s="17">
        <f t="shared" si="349"/>
        <v>9.7278697026296532E-2</v>
      </c>
      <c r="U320" s="17">
        <f t="shared" si="350"/>
        <v>4.8706790072889194E-2</v>
      </c>
      <c r="V320" s="17">
        <f t="shared" si="351"/>
        <v>7.3870539170429574E-3</v>
      </c>
      <c r="W320" s="17">
        <f t="shared" si="352"/>
        <v>6.4762667114602102E-2</v>
      </c>
      <c r="X320" s="17">
        <f t="shared" si="353"/>
        <v>5.7072118061687833E-2</v>
      </c>
      <c r="Y320" s="17">
        <f t="shared" si="354"/>
        <v>2.5147409805431131E-2</v>
      </c>
      <c r="Z320" s="17">
        <f t="shared" si="355"/>
        <v>8.1290541907758813E-3</v>
      </c>
      <c r="AA320" s="17">
        <f t="shared" si="356"/>
        <v>1.4307624012904049E-2</v>
      </c>
      <c r="AB320" s="17">
        <f t="shared" si="357"/>
        <v>1.2591139146723428E-2</v>
      </c>
      <c r="AC320" s="17">
        <f t="shared" si="358"/>
        <v>7.1610721740217537E-4</v>
      </c>
      <c r="AD320" s="17">
        <f t="shared" si="359"/>
        <v>2.8496546750789744E-2</v>
      </c>
      <c r="AE320" s="17">
        <f t="shared" si="360"/>
        <v>2.5112589597854635E-2</v>
      </c>
      <c r="AF320" s="17">
        <f t="shared" si="361"/>
        <v>1.1065238216851649E-2</v>
      </c>
      <c r="AG320" s="17">
        <f t="shared" si="362"/>
        <v>3.2504147323814628E-3</v>
      </c>
      <c r="AH320" s="17">
        <f t="shared" si="363"/>
        <v>1.7909328057970522E-3</v>
      </c>
      <c r="AI320" s="17">
        <f t="shared" si="364"/>
        <v>3.152149391105712E-3</v>
      </c>
      <c r="AJ320" s="17">
        <f t="shared" si="365"/>
        <v>2.773986201963086E-3</v>
      </c>
      <c r="AK320" s="17">
        <f t="shared" si="366"/>
        <v>1.6274608198867393E-3</v>
      </c>
      <c r="AL320" s="17">
        <f t="shared" si="367"/>
        <v>4.442882286329509E-5</v>
      </c>
      <c r="AM320" s="17">
        <f t="shared" si="368"/>
        <v>1.0031127041546463E-2</v>
      </c>
      <c r="AN320" s="17">
        <f t="shared" si="369"/>
        <v>8.8399334418061293E-3</v>
      </c>
      <c r="AO320" s="17">
        <f t="shared" si="370"/>
        <v>3.895096878541531E-3</v>
      </c>
      <c r="AP320" s="17">
        <f t="shared" si="371"/>
        <v>1.1441850622594856E-3</v>
      </c>
      <c r="AQ320" s="17">
        <f t="shared" si="372"/>
        <v>2.5207834956109115E-4</v>
      </c>
      <c r="AR320" s="17">
        <f t="shared" si="373"/>
        <v>3.156520047333052E-4</v>
      </c>
      <c r="AS320" s="17">
        <f t="shared" si="374"/>
        <v>5.5556650216062673E-4</v>
      </c>
      <c r="AT320" s="17">
        <f t="shared" si="375"/>
        <v>4.889152194420183E-4</v>
      </c>
      <c r="AU320" s="17">
        <f t="shared" si="376"/>
        <v>2.8684005829773791E-4</v>
      </c>
      <c r="AV320" s="17">
        <f t="shared" si="377"/>
        <v>1.2621393613725579E-4</v>
      </c>
      <c r="AW320" s="17">
        <f t="shared" si="378"/>
        <v>1.914207752005158E-6</v>
      </c>
      <c r="AX320" s="17">
        <f t="shared" si="379"/>
        <v>2.9425644272978377E-3</v>
      </c>
      <c r="AY320" s="17">
        <f t="shared" si="380"/>
        <v>2.593135704273671E-3</v>
      </c>
      <c r="AZ320" s="17">
        <f t="shared" si="381"/>
        <v>1.1426007733930728E-3</v>
      </c>
      <c r="BA320" s="17">
        <f t="shared" si="382"/>
        <v>3.3563908108288399E-4</v>
      </c>
      <c r="BB320" s="17">
        <f t="shared" si="383"/>
        <v>7.3945507941255447E-5</v>
      </c>
      <c r="BC320" s="17">
        <f t="shared" si="384"/>
        <v>1.3032899809042204E-5</v>
      </c>
      <c r="BD320" s="17">
        <f t="shared" si="385"/>
        <v>4.6361402546596146E-5</v>
      </c>
      <c r="BE320" s="17">
        <f t="shared" si="386"/>
        <v>8.1598855264154542E-5</v>
      </c>
      <c r="BF320" s="17">
        <f t="shared" si="387"/>
        <v>7.180944508450059E-5</v>
      </c>
      <c r="BG320" s="17">
        <f t="shared" si="388"/>
        <v>4.2129646603912092E-5</v>
      </c>
      <c r="BH320" s="17">
        <f t="shared" si="389"/>
        <v>1.8537677608585428E-5</v>
      </c>
      <c r="BI320" s="17">
        <f t="shared" si="390"/>
        <v>6.525485378041401E-6</v>
      </c>
      <c r="BJ320" s="18">
        <f t="shared" si="391"/>
        <v>0.57927180772589515</v>
      </c>
      <c r="BK320" s="18">
        <f t="shared" si="392"/>
        <v>0.23541218359845642</v>
      </c>
      <c r="BL320" s="18">
        <f t="shared" si="393"/>
        <v>0.17746838609691723</v>
      </c>
      <c r="BM320" s="18">
        <f t="shared" si="394"/>
        <v>0.48958125065956243</v>
      </c>
      <c r="BN320" s="18">
        <f t="shared" si="395"/>
        <v>0.50810895945596035</v>
      </c>
    </row>
    <row r="321" spans="1:66" x14ac:dyDescent="0.25">
      <c r="A321" t="s">
        <v>80</v>
      </c>
      <c r="B321" t="s">
        <v>81</v>
      </c>
      <c r="C321" t="s">
        <v>359</v>
      </c>
      <c r="D321" s="15">
        <v>44349</v>
      </c>
      <c r="E321" s="14">
        <f>VLOOKUP(A321,home!$A$2:$E$405,3,FALSE)</f>
        <v>1.2158469949999999</v>
      </c>
      <c r="F321" s="14">
        <f>VLOOKUP(B321,home!$B$2:$E$405,3,FALSE)</f>
        <v>0.99</v>
      </c>
      <c r="G321" s="14">
        <f>VLOOKUP(C321,away!$B$2:$E$405,4,FALSE)</f>
        <v>0.87</v>
      </c>
      <c r="H321" s="14">
        <f>VLOOKUP(A321,away!$A$2:$E$405,3,FALSE)</f>
        <v>1.021857923</v>
      </c>
      <c r="I321" s="14">
        <f>VLOOKUP(C321,away!$B$2:$E$405,3,FALSE)</f>
        <v>1.39</v>
      </c>
      <c r="J321" s="14">
        <f>VLOOKUP(B321,home!$B$2:$E$405,4,FALSE)</f>
        <v>0.91</v>
      </c>
      <c r="K321" s="16">
        <f t="shared" si="396"/>
        <v>1.0472090167935</v>
      </c>
      <c r="L321" s="16">
        <f t="shared" si="397"/>
        <v>1.2925480868026999</v>
      </c>
      <c r="M321" s="17">
        <f t="shared" si="342"/>
        <v>9.6351038709236766E-2</v>
      </c>
      <c r="N321" s="17">
        <f t="shared" si="343"/>
        <v>0.1008996765137323</v>
      </c>
      <c r="O321" s="17">
        <f t="shared" si="344"/>
        <v>0.12453835074507688</v>
      </c>
      <c r="P321" s="17">
        <f t="shared" si="345"/>
        <v>0.130417683836836</v>
      </c>
      <c r="Q321" s="17">
        <f t="shared" si="346"/>
        <v>5.2831525518363905E-2</v>
      </c>
      <c r="R321" s="17">
        <f t="shared" si="347"/>
        <v>8.0485903494556366E-2</v>
      </c>
      <c r="S321" s="17">
        <f t="shared" si="348"/>
        <v>4.413230123209444E-2</v>
      </c>
      <c r="T321" s="17">
        <f t="shared" si="349"/>
        <v>6.8287287231629287E-2</v>
      </c>
      <c r="U321" s="17">
        <f t="shared" si="350"/>
        <v>8.4285563864270899E-2</v>
      </c>
      <c r="V321" s="17">
        <f t="shared" si="351"/>
        <v>6.6373412450791347E-3</v>
      </c>
      <c r="W321" s="17">
        <f t="shared" si="352"/>
        <v>1.8441883297928858E-2</v>
      </c>
      <c r="X321" s="17">
        <f t="shared" si="353"/>
        <v>2.3837020973776612E-2</v>
      </c>
      <c r="Y321" s="17">
        <f t="shared" si="354"/>
        <v>1.5405247927365397E-2</v>
      </c>
      <c r="Z321" s="17">
        <f t="shared" si="355"/>
        <v>3.4677300192158526E-2</v>
      </c>
      <c r="AA321" s="17">
        <f t="shared" si="356"/>
        <v>3.631438143928338E-2</v>
      </c>
      <c r="AB321" s="17">
        <f t="shared" si="357"/>
        <v>1.9014373841248038E-2</v>
      </c>
      <c r="AC321" s="17">
        <f t="shared" si="358"/>
        <v>5.615057992720277E-4</v>
      </c>
      <c r="AD321" s="17">
        <f t="shared" si="359"/>
        <v>4.828126619061136E-3</v>
      </c>
      <c r="AE321" s="17">
        <f t="shared" si="360"/>
        <v>6.2405858243086594E-3</v>
      </c>
      <c r="AF321" s="17">
        <f t="shared" si="361"/>
        <v>4.0331286338691043E-3</v>
      </c>
      <c r="AG321" s="17">
        <f t="shared" si="362"/>
        <v>1.7376708998455661E-3</v>
      </c>
      <c r="AH321" s="17">
        <f t="shared" si="363"/>
        <v>1.1205519504714342E-2</v>
      </c>
      <c r="AI321" s="17">
        <f t="shared" si="364"/>
        <v>1.1734521063192293E-2</v>
      </c>
      <c r="AJ321" s="17">
        <f t="shared" si="365"/>
        <v>6.1442481325641087E-3</v>
      </c>
      <c r="AK321" s="17">
        <f t="shared" si="366"/>
        <v>2.1447706819459197E-3</v>
      </c>
      <c r="AL321" s="17">
        <f t="shared" si="367"/>
        <v>3.0401451518545581E-5</v>
      </c>
      <c r="AM321" s="17">
        <f t="shared" si="368"/>
        <v>1.0112115459403079E-3</v>
      </c>
      <c r="AN321" s="17">
        <f t="shared" si="369"/>
        <v>1.3070395490579455E-3</v>
      </c>
      <c r="AO321" s="17">
        <f t="shared" si="370"/>
        <v>8.4470573425515555E-4</v>
      </c>
      <c r="AP321" s="17">
        <f t="shared" si="371"/>
        <v>3.6394092690759044E-4</v>
      </c>
      <c r="AQ321" s="17">
        <f t="shared" si="372"/>
        <v>1.1760278719590173E-4</v>
      </c>
      <c r="AR321" s="17">
        <f t="shared" si="373"/>
        <v>2.8967345594897737E-3</v>
      </c>
      <c r="AS321" s="17">
        <f t="shared" si="374"/>
        <v>3.0334865499550383E-3</v>
      </c>
      <c r="AT321" s="17">
        <f t="shared" si="375"/>
        <v>1.5883472337173609E-3</v>
      </c>
      <c r="AU321" s="17">
        <f t="shared" si="376"/>
        <v>5.5444384831594446E-4</v>
      </c>
      <c r="AV321" s="17">
        <f t="shared" si="377"/>
        <v>1.4515464931553611E-4</v>
      </c>
      <c r="AW321" s="17">
        <f t="shared" si="378"/>
        <v>1.1430675629915458E-6</v>
      </c>
      <c r="AX321" s="17">
        <f t="shared" si="379"/>
        <v>1.7649164146573074E-4</v>
      </c>
      <c r="AY321" s="17">
        <f t="shared" si="380"/>
        <v>2.2812393351319833E-4</v>
      </c>
      <c r="AZ321" s="17">
        <f t="shared" si="381"/>
        <v>1.4743057690819541E-4</v>
      </c>
      <c r="BA321" s="17">
        <f t="shared" si="382"/>
        <v>6.3520370039635437E-5</v>
      </c>
      <c r="BB321" s="17">
        <f t="shared" si="383"/>
        <v>2.0525783191932566E-5</v>
      </c>
      <c r="BC321" s="17">
        <f t="shared" si="384"/>
        <v>5.3061123589718933E-6</v>
      </c>
      <c r="BD321" s="17">
        <f t="shared" si="385"/>
        <v>6.2402811880729419E-4</v>
      </c>
      <c r="BE321" s="17">
        <f t="shared" si="386"/>
        <v>6.5348787274768392E-4</v>
      </c>
      <c r="BF321" s="17">
        <f t="shared" si="387"/>
        <v>3.4216919635328896E-4</v>
      </c>
      <c r="BG321" s="17">
        <f t="shared" si="388"/>
        <v>1.1944088923004993E-4</v>
      </c>
      <c r="BH321" s="17">
        <f t="shared" si="389"/>
        <v>3.1269894043885475E-5</v>
      </c>
      <c r="BI321" s="17">
        <f t="shared" si="390"/>
        <v>6.5492229993868484E-6</v>
      </c>
      <c r="BJ321" s="18">
        <f t="shared" si="391"/>
        <v>0.30082805240071542</v>
      </c>
      <c r="BK321" s="18">
        <f t="shared" si="392"/>
        <v>0.27835839620755015</v>
      </c>
      <c r="BL321" s="18">
        <f t="shared" si="393"/>
        <v>0.38586274480182742</v>
      </c>
      <c r="BM321" s="18">
        <f t="shared" si="394"/>
        <v>0.41397533391849906</v>
      </c>
      <c r="BN321" s="18">
        <f t="shared" si="395"/>
        <v>0.58552417881780228</v>
      </c>
    </row>
    <row r="322" spans="1:66" x14ac:dyDescent="0.25">
      <c r="A322" t="s">
        <v>80</v>
      </c>
      <c r="B322" t="s">
        <v>94</v>
      </c>
      <c r="C322" t="s">
        <v>416</v>
      </c>
      <c r="D322" s="15">
        <v>44349</v>
      </c>
      <c r="E322" s="14">
        <f>VLOOKUP(A322,home!$A$2:$E$405,3,FALSE)</f>
        <v>1.2158469949999999</v>
      </c>
      <c r="F322" s="14">
        <f>VLOOKUP(B322,home!$B$2:$E$405,3,FALSE)</f>
        <v>0.77</v>
      </c>
      <c r="G322" s="14">
        <f>VLOOKUP(C322,away!$B$2:$E$405,4,FALSE)</f>
        <v>1.26</v>
      </c>
      <c r="H322" s="14">
        <f>VLOOKUP(A322,away!$A$2:$E$405,3,FALSE)</f>
        <v>1.021857923</v>
      </c>
      <c r="I322" s="14">
        <f>VLOOKUP(C322,away!$B$2:$E$405,3,FALSE)</f>
        <v>0.49</v>
      </c>
      <c r="J322" s="14">
        <f>VLOOKUP(B322,home!$B$2:$E$405,4,FALSE)</f>
        <v>0.8</v>
      </c>
      <c r="K322" s="16">
        <f t="shared" si="396"/>
        <v>1.1796147545489999</v>
      </c>
      <c r="L322" s="16">
        <f t="shared" si="397"/>
        <v>0.400568305816</v>
      </c>
      <c r="M322" s="17">
        <f t="shared" si="342"/>
        <v>0.20593739577924039</v>
      </c>
      <c r="N322" s="17">
        <f t="shared" si="343"/>
        <v>0.24292679057458888</v>
      </c>
      <c r="O322" s="17">
        <f t="shared" si="344"/>
        <v>8.2491993731449387E-2</v>
      </c>
      <c r="P322" s="17">
        <f t="shared" si="345"/>
        <v>9.7308772937781313E-2</v>
      </c>
      <c r="Q322" s="17">
        <f t="shared" si="346"/>
        <v>0.14328001321851</v>
      </c>
      <c r="R322" s="17">
        <f t="shared" si="347"/>
        <v>1.6521839086195384E-2</v>
      </c>
      <c r="S322" s="17">
        <f t="shared" si="348"/>
        <v>1.1494994941092683E-2</v>
      </c>
      <c r="T322" s="17">
        <f t="shared" si="349"/>
        <v>5.7393432152232637E-2</v>
      </c>
      <c r="U322" s="17">
        <f t="shared" si="350"/>
        <v>1.9489405158360441E-2</v>
      </c>
      <c r="V322" s="17">
        <f t="shared" si="351"/>
        <v>6.0350803235950656E-4</v>
      </c>
      <c r="W322" s="17">
        <f t="shared" si="352"/>
        <v>5.6338405874843379E-2</v>
      </c>
      <c r="X322" s="17">
        <f t="shared" si="353"/>
        <v>2.2567379793660192E-2</v>
      </c>
      <c r="Y322" s="17">
        <f t="shared" si="354"/>
        <v>4.5198885453263471E-3</v>
      </c>
      <c r="Z322" s="17">
        <f t="shared" si="355"/>
        <v>2.2060416972406187E-3</v>
      </c>
      <c r="AA322" s="17">
        <f t="shared" si="356"/>
        <v>2.6022793352153514E-3</v>
      </c>
      <c r="AB322" s="17">
        <f t="shared" si="357"/>
        <v>1.5348435496389959E-3</v>
      </c>
      <c r="AC322" s="17">
        <f t="shared" si="358"/>
        <v>1.7822960791307611E-5</v>
      </c>
      <c r="AD322" s="17">
        <f t="shared" si="359"/>
        <v>1.6614403704433827E-2</v>
      </c>
      <c r="AE322" s="17">
        <f t="shared" si="360"/>
        <v>6.6552035440281317E-3</v>
      </c>
      <c r="AF322" s="17">
        <f t="shared" si="361"/>
        <v>1.3329318042459937E-3</v>
      </c>
      <c r="AG322" s="17">
        <f t="shared" si="362"/>
        <v>1.7797674486502732E-4</v>
      </c>
      <c r="AH322" s="17">
        <f t="shared" si="363"/>
        <v>2.2091759630578188E-4</v>
      </c>
      <c r="AI322" s="17">
        <f t="shared" si="364"/>
        <v>2.6059765614179991E-4</v>
      </c>
      <c r="AJ322" s="17">
        <f t="shared" si="365"/>
        <v>1.5370242009287702E-4</v>
      </c>
      <c r="AK322" s="17">
        <f t="shared" si="366"/>
        <v>6.0436547517148802E-5</v>
      </c>
      <c r="AL322" s="17">
        <f t="shared" si="367"/>
        <v>3.3686556793783862E-7</v>
      </c>
      <c r="AM322" s="17">
        <f t="shared" si="368"/>
        <v>3.9197191495567406E-3</v>
      </c>
      <c r="AN322" s="17">
        <f t="shared" si="369"/>
        <v>1.5701152590124759E-3</v>
      </c>
      <c r="AO322" s="17">
        <f t="shared" si="370"/>
        <v>3.1446920461923871E-4</v>
      </c>
      <c r="AP322" s="17">
        <f t="shared" si="371"/>
        <v>4.1988798841877838E-5</v>
      </c>
      <c r="AQ322" s="17">
        <f t="shared" si="372"/>
        <v>4.2048455038349563E-6</v>
      </c>
      <c r="AR322" s="17">
        <f t="shared" si="373"/>
        <v>1.7698517455430015E-5</v>
      </c>
      <c r="AS322" s="17">
        <f t="shared" si="374"/>
        <v>2.0877432324068265E-5</v>
      </c>
      <c r="AT322" s="17">
        <f t="shared" si="375"/>
        <v>1.2313663603284572E-5</v>
      </c>
      <c r="AU322" s="17">
        <f t="shared" si="376"/>
        <v>4.8417930896624947E-6</v>
      </c>
      <c r="AV322" s="17">
        <f t="shared" si="377"/>
        <v>1.427862641759817E-6</v>
      </c>
      <c r="AW322" s="17">
        <f t="shared" si="378"/>
        <v>4.4215129523255605E-9</v>
      </c>
      <c r="AX322" s="17">
        <f t="shared" si="379"/>
        <v>7.7062642375089728E-4</v>
      </c>
      <c r="AY322" s="17">
        <f t="shared" si="380"/>
        <v>3.0868852097893984E-4</v>
      </c>
      <c r="AZ322" s="17">
        <f t="shared" si="381"/>
        <v>6.1825418936690336E-5</v>
      </c>
      <c r="BA322" s="17">
        <f t="shared" si="382"/>
        <v>8.2551011066114997E-6</v>
      </c>
      <c r="BB322" s="17">
        <f t="shared" si="383"/>
        <v>8.2668296615378847E-7</v>
      </c>
      <c r="BC322" s="17">
        <f t="shared" si="384"/>
        <v>6.6228599039833741E-8</v>
      </c>
      <c r="BD322" s="17">
        <f t="shared" si="385"/>
        <v>1.1815775254294173E-6</v>
      </c>
      <c r="BE322" s="17">
        <f t="shared" si="386"/>
        <v>1.3938062826400365E-6</v>
      </c>
      <c r="BF322" s="17">
        <f t="shared" si="387"/>
        <v>8.2207722799264046E-7</v>
      </c>
      <c r="BG322" s="17">
        <f t="shared" si="388"/>
        <v>3.232448091729536E-7</v>
      </c>
      <c r="BH322" s="17">
        <f t="shared" si="389"/>
        <v>9.5326086557947998E-8</v>
      </c>
      <c r="BI322" s="17">
        <f t="shared" si="390"/>
        <v>2.2489611639434109E-8</v>
      </c>
      <c r="BJ322" s="18">
        <f t="shared" si="391"/>
        <v>0.55880721159060698</v>
      </c>
      <c r="BK322" s="18">
        <f t="shared" si="392"/>
        <v>0.31567152003781201</v>
      </c>
      <c r="BL322" s="18">
        <f t="shared" si="393"/>
        <v>0.12339701287157483</v>
      </c>
      <c r="BM322" s="18">
        <f t="shared" si="394"/>
        <v>0.21130629677000307</v>
      </c>
      <c r="BN322" s="18">
        <f t="shared" si="395"/>
        <v>0.78846680532776536</v>
      </c>
    </row>
    <row r="323" spans="1:66" x14ac:dyDescent="0.25">
      <c r="A323" t="s">
        <v>80</v>
      </c>
      <c r="B323" t="s">
        <v>88</v>
      </c>
      <c r="C323" t="s">
        <v>92</v>
      </c>
      <c r="D323" s="15">
        <v>44349</v>
      </c>
      <c r="E323" s="14">
        <f>VLOOKUP(A323,home!$A$2:$E$405,3,FALSE)</f>
        <v>1.2158469949999999</v>
      </c>
      <c r="F323" s="14">
        <f>VLOOKUP(B323,home!$B$2:$E$405,3,FALSE)</f>
        <v>0.6</v>
      </c>
      <c r="G323" s="14">
        <f>VLOOKUP(C323,away!$B$2:$E$405,4,FALSE)</f>
        <v>1.1000000000000001</v>
      </c>
      <c r="H323" s="14">
        <f>VLOOKUP(A323,away!$A$2:$E$405,3,FALSE)</f>
        <v>1.021857923</v>
      </c>
      <c r="I323" s="14">
        <f>VLOOKUP(C323,away!$B$2:$E$405,3,FALSE)</f>
        <v>0.71</v>
      </c>
      <c r="J323" s="14">
        <f>VLOOKUP(B323,home!$B$2:$E$405,4,FALSE)</f>
        <v>1.04</v>
      </c>
      <c r="K323" s="16">
        <f t="shared" si="396"/>
        <v>0.80245901669999997</v>
      </c>
      <c r="L323" s="16">
        <f t="shared" si="397"/>
        <v>0.75453989034320001</v>
      </c>
      <c r="M323" s="17">
        <f t="shared" si="342"/>
        <v>0.21076765633282671</v>
      </c>
      <c r="N323" s="17">
        <f t="shared" si="343"/>
        <v>0.16913240625300369</v>
      </c>
      <c r="O323" s="17">
        <f t="shared" si="344"/>
        <v>0.15903260429726435</v>
      </c>
      <c r="P323" s="17">
        <f t="shared" si="345"/>
        <v>0.12761714726762294</v>
      </c>
      <c r="Q323" s="17">
        <f t="shared" si="346"/>
        <v>6.7860912206945123E-2</v>
      </c>
      <c r="R323" s="17">
        <f t="shared" si="347"/>
        <v>5.9998221903725661E-2</v>
      </c>
      <c r="S323" s="17">
        <f t="shared" si="348"/>
        <v>1.9317641710415528E-2</v>
      </c>
      <c r="T323" s="17">
        <f t="shared" si="349"/>
        <v>5.1203765255217894E-2</v>
      </c>
      <c r="U323" s="17">
        <f t="shared" si="350"/>
        <v>4.81461141526121E-2</v>
      </c>
      <c r="V323" s="17">
        <f t="shared" si="351"/>
        <v>1.2996208294082303E-3</v>
      </c>
      <c r="W323" s="17">
        <f t="shared" si="352"/>
        <v>1.8151866960650069E-2</v>
      </c>
      <c r="X323" s="17">
        <f t="shared" si="353"/>
        <v>1.369630770601326E-2</v>
      </c>
      <c r="Y323" s="17">
        <f t="shared" si="354"/>
        <v>5.1672052573009837E-3</v>
      </c>
      <c r="Z323" s="17">
        <f t="shared" si="355"/>
        <v>1.5090350592008049E-2</v>
      </c>
      <c r="AA323" s="17">
        <f t="shared" si="356"/>
        <v>1.2109387897721043E-2</v>
      </c>
      <c r="AB323" s="17">
        <f t="shared" si="357"/>
        <v>4.8586437526220534E-3</v>
      </c>
      <c r="AC323" s="17">
        <f t="shared" si="358"/>
        <v>4.9181497313313349E-5</v>
      </c>
      <c r="AD323" s="17">
        <f t="shared" si="359"/>
        <v>3.641532328128117E-3</v>
      </c>
      <c r="AE323" s="17">
        <f t="shared" si="360"/>
        <v>2.7476814035470071E-3</v>
      </c>
      <c r="AF323" s="17">
        <f t="shared" si="361"/>
        <v>1.0366176124652041E-3</v>
      </c>
      <c r="AG323" s="17">
        <f t="shared" si="362"/>
        <v>2.6072311321244168E-4</v>
      </c>
      <c r="AH323" s="17">
        <f t="shared" si="363"/>
        <v>2.8465678702335484E-3</v>
      </c>
      <c r="AI323" s="17">
        <f t="shared" si="364"/>
        <v>2.2842540541174266E-3</v>
      </c>
      <c r="AJ323" s="17">
        <f t="shared" si="365"/>
        <v>9.1651013108002926E-4</v>
      </c>
      <c r="AK323" s="17">
        <f t="shared" si="366"/>
        <v>2.4515393952735616E-4</v>
      </c>
      <c r="AL323" s="17">
        <f t="shared" si="367"/>
        <v>1.191150956399903E-6</v>
      </c>
      <c r="AM323" s="17">
        <f t="shared" si="368"/>
        <v>5.8443609026219022E-4</v>
      </c>
      <c r="AN323" s="17">
        <f t="shared" si="369"/>
        <v>4.4098034345904159E-4</v>
      </c>
      <c r="AO323" s="17">
        <f t="shared" si="370"/>
        <v>1.6636862999854592E-4</v>
      </c>
      <c r="AP323" s="17">
        <f t="shared" si="371"/>
        <v>4.1843922611883754E-5</v>
      </c>
      <c r="AQ323" s="17">
        <f t="shared" si="372"/>
        <v>7.8932271947750261E-6</v>
      </c>
      <c r="AR323" s="17">
        <f t="shared" si="373"/>
        <v>4.2956980173209974E-4</v>
      </c>
      <c r="AS323" s="17">
        <f t="shared" si="374"/>
        <v>3.4471216070195473E-4</v>
      </c>
      <c r="AT323" s="17">
        <f t="shared" si="375"/>
        <v>1.3830869076071148E-4</v>
      </c>
      <c r="AU323" s="17">
        <f t="shared" si="376"/>
        <v>3.6995685329634968E-5</v>
      </c>
      <c r="AV323" s="17">
        <f t="shared" si="377"/>
        <v>7.4218803179403706E-6</v>
      </c>
      <c r="AW323" s="17">
        <f t="shared" si="378"/>
        <v>2.0034078397263496E-8</v>
      </c>
      <c r="AX323" s="17">
        <f t="shared" si="379"/>
        <v>7.8164335052631587E-5</v>
      </c>
      <c r="AY323" s="17">
        <f t="shared" si="380"/>
        <v>5.8978108799361776E-5</v>
      </c>
      <c r="AZ323" s="17">
        <f t="shared" si="381"/>
        <v>2.2250667873059874E-5</v>
      </c>
      <c r="BA323" s="17">
        <f t="shared" si="382"/>
        <v>5.5963388323338542E-6</v>
      </c>
      <c r="BB323" s="17">
        <f t="shared" si="383"/>
        <v>1.0556652222181442E-6</v>
      </c>
      <c r="BC323" s="17">
        <f t="shared" si="384"/>
        <v>1.5930830420232174E-7</v>
      </c>
      <c r="BD323" s="17">
        <f t="shared" si="385"/>
        <v>5.4021258515614775E-5</v>
      </c>
      <c r="BE323" s="17">
        <f t="shared" si="386"/>
        <v>4.3349845989336738E-5</v>
      </c>
      <c r="BF323" s="17">
        <f t="shared" si="387"/>
        <v>1.7393237393349798E-5</v>
      </c>
      <c r="BG323" s="17">
        <f t="shared" si="388"/>
        <v>4.6524533919657166E-6</v>
      </c>
      <c r="BH323" s="17">
        <f t="shared" si="389"/>
        <v>9.3335079353984686E-7</v>
      </c>
      <c r="BI323" s="17">
        <f t="shared" si="390"/>
        <v>1.4979515200403007E-7</v>
      </c>
      <c r="BJ323" s="18">
        <f t="shared" si="391"/>
        <v>0.33430674473409411</v>
      </c>
      <c r="BK323" s="18">
        <f t="shared" si="392"/>
        <v>0.35911141689734244</v>
      </c>
      <c r="BL323" s="18">
        <f t="shared" si="393"/>
        <v>0.29151496615898176</v>
      </c>
      <c r="BM323" s="18">
        <f t="shared" si="394"/>
        <v>0.2055555720463168</v>
      </c>
      <c r="BN323" s="18">
        <f t="shared" si="395"/>
        <v>0.79440894826138841</v>
      </c>
    </row>
    <row r="324" spans="1:66" x14ac:dyDescent="0.25">
      <c r="A324" t="s">
        <v>80</v>
      </c>
      <c r="B324" t="s">
        <v>410</v>
      </c>
      <c r="C324" t="s">
        <v>83</v>
      </c>
      <c r="D324" s="15">
        <v>44349</v>
      </c>
      <c r="E324" s="14">
        <f>VLOOKUP(A324,home!$A$2:$E$405,3,FALSE)</f>
        <v>1.2158469949999999</v>
      </c>
      <c r="F324" s="14">
        <f>VLOOKUP(B324,home!$B$2:$E$405,3,FALSE)</f>
        <v>0.88</v>
      </c>
      <c r="G324" s="14">
        <f>VLOOKUP(C324,away!$B$2:$E$405,4,FALSE)</f>
        <v>0.98</v>
      </c>
      <c r="H324" s="14">
        <f>VLOOKUP(A324,away!$A$2:$E$405,3,FALSE)</f>
        <v>1.021857923</v>
      </c>
      <c r="I324" s="14">
        <f>VLOOKUP(C324,away!$B$2:$E$405,3,FALSE)</f>
        <v>1.1299999999999999</v>
      </c>
      <c r="J324" s="14">
        <f>VLOOKUP(B324,home!$B$2:$E$405,4,FALSE)</f>
        <v>1.04</v>
      </c>
      <c r="K324" s="16">
        <f t="shared" si="396"/>
        <v>1.048546448488</v>
      </c>
      <c r="L324" s="16">
        <f t="shared" si="397"/>
        <v>1.2008874311095998</v>
      </c>
      <c r="M324" s="17">
        <f t="shared" si="342"/>
        <v>0.10545891010629412</v>
      </c>
      <c r="N324" s="17">
        <f t="shared" si="343"/>
        <v>0.11057856565336993</v>
      </c>
      <c r="O324" s="17">
        <f t="shared" si="344"/>
        <v>0.12664427964516575</v>
      </c>
      <c r="P324" s="17">
        <f t="shared" si="345"/>
        <v>0.13279240964325964</v>
      </c>
      <c r="Q324" s="17">
        <f t="shared" si="346"/>
        <v>5.7973381147369094E-2</v>
      </c>
      <c r="R324" s="17">
        <f t="shared" si="347"/>
        <v>7.6042761823904459E-2</v>
      </c>
      <c r="S324" s="17">
        <f t="shared" si="348"/>
        <v>4.1802594112460026E-2</v>
      </c>
      <c r="T324" s="17">
        <f t="shared" si="349"/>
        <v>6.961950475880177E-2</v>
      </c>
      <c r="U324" s="17">
        <f t="shared" si="350"/>
        <v>7.9734367843673881E-2</v>
      </c>
      <c r="V324" s="17">
        <f t="shared" si="351"/>
        <v>5.8485835288177648E-3</v>
      </c>
      <c r="W324" s="17">
        <f t="shared" si="352"/>
        <v>2.0262594302971681E-2</v>
      </c>
      <c r="X324" s="17">
        <f t="shared" si="353"/>
        <v>2.4333094820111676E-2</v>
      </c>
      <c r="Y324" s="17">
        <f t="shared" si="354"/>
        <v>1.4610653864735115E-2</v>
      </c>
      <c r="Z324" s="17">
        <f t="shared" si="355"/>
        <v>3.0439598967062588E-2</v>
      </c>
      <c r="AA324" s="17">
        <f t="shared" si="356"/>
        <v>3.1917333390312469E-2</v>
      </c>
      <c r="AB324" s="17">
        <f t="shared" si="357"/>
        <v>1.6733403285809797E-2</v>
      </c>
      <c r="AC324" s="17">
        <f t="shared" si="358"/>
        <v>4.6027849792918877E-4</v>
      </c>
      <c r="AD324" s="17">
        <f t="shared" si="359"/>
        <v>5.3115678233835346E-3</v>
      </c>
      <c r="AE324" s="17">
        <f t="shared" si="360"/>
        <v>6.3785950385874613E-3</v>
      </c>
      <c r="AF324" s="17">
        <f t="shared" si="361"/>
        <v>3.8299873049888688E-3</v>
      </c>
      <c r="AG324" s="17">
        <f t="shared" si="362"/>
        <v>1.5331278719568203E-3</v>
      </c>
      <c r="AH324" s="17">
        <f t="shared" si="363"/>
        <v>9.1386329518905619E-3</v>
      </c>
      <c r="AI324" s="17">
        <f t="shared" si="364"/>
        <v>9.5822811257402548E-3</v>
      </c>
      <c r="AJ324" s="17">
        <f t="shared" si="365"/>
        <v>5.0237334214042698E-3</v>
      </c>
      <c r="AK324" s="17">
        <f t="shared" si="366"/>
        <v>1.7558726123879723E-3</v>
      </c>
      <c r="AL324" s="17">
        <f t="shared" si="367"/>
        <v>2.3183054247532598E-5</v>
      </c>
      <c r="AM324" s="17">
        <f t="shared" si="368"/>
        <v>1.1138851154223887E-3</v>
      </c>
      <c r="AN324" s="17">
        <f t="shared" si="369"/>
        <v>1.3376506348108123E-3</v>
      </c>
      <c r="AO324" s="17">
        <f t="shared" si="370"/>
        <v>8.0318391728004116E-4</v>
      </c>
      <c r="AP324" s="17">
        <f t="shared" si="371"/>
        <v>3.2151115704365794E-4</v>
      </c>
      <c r="AQ324" s="17">
        <f t="shared" si="372"/>
        <v>9.652467686380845E-5</v>
      </c>
      <c r="AR324" s="17">
        <f t="shared" si="373"/>
        <v>2.194893889889876E-3</v>
      </c>
      <c r="AS324" s="17">
        <f t="shared" si="374"/>
        <v>2.3014481930520407E-3</v>
      </c>
      <c r="AT324" s="17">
        <f t="shared" si="375"/>
        <v>1.2065876646019211E-3</v>
      </c>
      <c r="AU324" s="17">
        <f t="shared" si="376"/>
        <v>4.2172107016925822E-4</v>
      </c>
      <c r="AV324" s="17">
        <f t="shared" si="377"/>
        <v>1.1054853259463358E-4</v>
      </c>
      <c r="AW324" s="17">
        <f t="shared" si="378"/>
        <v>8.1088286563652073E-7</v>
      </c>
      <c r="AX324" s="17">
        <f t="shared" si="379"/>
        <v>1.9466004696663187E-4</v>
      </c>
      <c r="AY324" s="17">
        <f t="shared" si="380"/>
        <v>2.3376480374143261E-4</v>
      </c>
      <c r="AZ324" s="17">
        <f t="shared" si="381"/>
        <v>1.4036260732444442E-4</v>
      </c>
      <c r="BA324" s="17">
        <f t="shared" si="382"/>
        <v>5.6186563644565849E-5</v>
      </c>
      <c r="BB324" s="17">
        <f t="shared" si="383"/>
        <v>1.6868434519499692E-5</v>
      </c>
      <c r="BC324" s="17">
        <f t="shared" si="384"/>
        <v>4.05141819939249E-6</v>
      </c>
      <c r="BD324" s="17">
        <f t="shared" si="385"/>
        <v>4.3930341416466799E-4</v>
      </c>
      <c r="BE324" s="17">
        <f t="shared" si="386"/>
        <v>4.6063003473101555E-4</v>
      </c>
      <c r="BF324" s="17">
        <f t="shared" si="387"/>
        <v>2.4149599349205522E-4</v>
      </c>
      <c r="BG324" s="17">
        <f t="shared" si="388"/>
        <v>8.4406588766725238E-5</v>
      </c>
      <c r="BH324" s="17">
        <f t="shared" si="389"/>
        <v>2.2126057220084215E-5</v>
      </c>
      <c r="BI324" s="17">
        <f t="shared" si="390"/>
        <v>4.6400397434323158E-6</v>
      </c>
      <c r="BJ324" s="18">
        <f t="shared" si="391"/>
        <v>0.31874972196209256</v>
      </c>
      <c r="BK324" s="18">
        <f t="shared" si="392"/>
        <v>0.28661972374674971</v>
      </c>
      <c r="BL324" s="18">
        <f t="shared" si="393"/>
        <v>0.36406046757871502</v>
      </c>
      <c r="BM324" s="18">
        <f t="shared" si="394"/>
        <v>0.3901462503143811</v>
      </c>
      <c r="BN324" s="18">
        <f t="shared" si="395"/>
        <v>0.60949030801936299</v>
      </c>
    </row>
    <row r="325" spans="1:66" x14ac:dyDescent="0.25">
      <c r="A325" t="s">
        <v>80</v>
      </c>
      <c r="B325" t="s">
        <v>84</v>
      </c>
      <c r="C325" t="s">
        <v>412</v>
      </c>
      <c r="D325" s="15">
        <v>44349</v>
      </c>
      <c r="E325" s="14">
        <f>VLOOKUP(A325,home!$A$2:$E$405,3,FALSE)</f>
        <v>1.2158469949999999</v>
      </c>
      <c r="F325" s="14">
        <f>VLOOKUP(B325,home!$B$2:$E$405,3,FALSE)</f>
        <v>1.1299999999999999</v>
      </c>
      <c r="G325" s="14">
        <f>VLOOKUP(C325,away!$B$2:$E$405,4,FALSE)</f>
        <v>0.88</v>
      </c>
      <c r="H325" s="14">
        <f>VLOOKUP(A325,away!$A$2:$E$405,3,FALSE)</f>
        <v>1.021857923</v>
      </c>
      <c r="I325" s="14">
        <f>VLOOKUP(C325,away!$B$2:$E$405,3,FALSE)</f>
        <v>1.1000000000000001</v>
      </c>
      <c r="J325" s="14">
        <f>VLOOKUP(B325,home!$B$2:$E$405,4,FALSE)</f>
        <v>1.1599999999999999</v>
      </c>
      <c r="K325" s="16">
        <f t="shared" si="396"/>
        <v>1.2090382518279998</v>
      </c>
      <c r="L325" s="16">
        <f t="shared" si="397"/>
        <v>1.3038907097479999</v>
      </c>
      <c r="M325" s="17">
        <f t="shared" si="342"/>
        <v>8.1030555943348917E-2</v>
      </c>
      <c r="N325" s="17">
        <f t="shared" si="343"/>
        <v>9.7969041702397508E-2</v>
      </c>
      <c r="O325" s="17">
        <f t="shared" si="344"/>
        <v>0.10565498910024823</v>
      </c>
      <c r="P325" s="17">
        <f t="shared" si="345"/>
        <v>0.12774092331867049</v>
      </c>
      <c r="Q325" s="17">
        <f t="shared" si="346"/>
        <v>5.9224159456565575E-2</v>
      </c>
      <c r="R325" s="17">
        <f t="shared" si="347"/>
        <v>6.8881279363169956E-2</v>
      </c>
      <c r="S325" s="17">
        <f t="shared" si="348"/>
        <v>5.0344414216146841E-2</v>
      </c>
      <c r="T325" s="17">
        <f t="shared" si="349"/>
        <v>7.7221831308050007E-2</v>
      </c>
      <c r="U325" s="17">
        <f t="shared" si="350"/>
        <v>8.3280101584923077E-2</v>
      </c>
      <c r="V325" s="17">
        <f t="shared" si="351"/>
        <v>8.8184044772283889E-3</v>
      </c>
      <c r="W325" s="17">
        <f t="shared" si="352"/>
        <v>2.3868091405116247E-2</v>
      </c>
      <c r="X325" s="17">
        <f t="shared" si="353"/>
        <v>3.1121382642547161E-2</v>
      </c>
      <c r="Y325" s="17">
        <f t="shared" si="354"/>
        <v>2.028944085106496E-2</v>
      </c>
      <c r="Z325" s="17">
        <f t="shared" si="355"/>
        <v>2.9937886745731328E-2</v>
      </c>
      <c r="AA325" s="17">
        <f t="shared" si="356"/>
        <v>3.619605025448365E-2</v>
      </c>
      <c r="AB325" s="17">
        <f t="shared" si="357"/>
        <v>2.1881204661379678E-2</v>
      </c>
      <c r="AC325" s="17">
        <f t="shared" si="358"/>
        <v>8.6886292229856736E-4</v>
      </c>
      <c r="AD325" s="17">
        <f t="shared" si="359"/>
        <v>7.2143588767281629E-3</v>
      </c>
      <c r="AE325" s="17">
        <f t="shared" si="360"/>
        <v>9.4067355161538673E-3</v>
      </c>
      <c r="AF325" s="17">
        <f t="shared" si="361"/>
        <v>6.1326775242847948E-3</v>
      </c>
      <c r="AG325" s="17">
        <f t="shared" si="362"/>
        <v>2.6654470832651041E-3</v>
      </c>
      <c r="AH325" s="17">
        <f t="shared" si="363"/>
        <v>9.7589330993117056E-3</v>
      </c>
      <c r="AI325" s="17">
        <f t="shared" si="364"/>
        <v>1.1798923414098229E-2</v>
      </c>
      <c r="AJ325" s="17">
        <f t="shared" si="365"/>
        <v>7.1326748690168917E-3</v>
      </c>
      <c r="AK325" s="17">
        <f t="shared" si="366"/>
        <v>2.8745589181645632E-3</v>
      </c>
      <c r="AL325" s="17">
        <f t="shared" si="367"/>
        <v>5.4788888285240629E-5</v>
      </c>
      <c r="AM325" s="17">
        <f t="shared" si="368"/>
        <v>1.7444871688758444E-3</v>
      </c>
      <c r="AN325" s="17">
        <f t="shared" si="369"/>
        <v>2.2746206127718036E-3</v>
      </c>
      <c r="AO325" s="17">
        <f t="shared" si="370"/>
        <v>1.4829283425972293E-3</v>
      </c>
      <c r="AP325" s="17">
        <f t="shared" si="371"/>
        <v>6.4452549637817583E-4</v>
      </c>
      <c r="AQ325" s="17">
        <f t="shared" si="372"/>
        <v>2.1009770173080521E-4</v>
      </c>
      <c r="AR325" s="17">
        <f t="shared" si="373"/>
        <v>2.5449164410489573E-3</v>
      </c>
      <c r="AS325" s="17">
        <f t="shared" si="374"/>
        <v>3.0769013249341663E-3</v>
      </c>
      <c r="AT325" s="17">
        <f t="shared" si="375"/>
        <v>1.8600456994728311E-3</v>
      </c>
      <c r="AU325" s="17">
        <f t="shared" si="376"/>
        <v>7.4962213360360694E-4</v>
      </c>
      <c r="AV325" s="17">
        <f t="shared" si="377"/>
        <v>2.2658045848592001E-4</v>
      </c>
      <c r="AW325" s="17">
        <f t="shared" si="378"/>
        <v>2.3992263356297666E-6</v>
      </c>
      <c r="AX325" s="17">
        <f t="shared" si="379"/>
        <v>3.5152528616567161E-4</v>
      </c>
      <c r="AY325" s="17">
        <f t="shared" si="380"/>
        <v>4.5835055487292631E-4</v>
      </c>
      <c r="AZ325" s="17">
        <f t="shared" si="381"/>
        <v>2.9881951515332486E-4</v>
      </c>
      <c r="BA325" s="17">
        <f t="shared" si="382"/>
        <v>1.2987599656660739E-4</v>
      </c>
      <c r="BB325" s="17">
        <f t="shared" si="383"/>
        <v>4.2336026335615589E-5</v>
      </c>
      <c r="BC325" s="17">
        <f t="shared" si="384"/>
        <v>1.1040310285331164E-5</v>
      </c>
      <c r="BD325" s="17">
        <f t="shared" si="385"/>
        <v>5.5304881742811347E-4</v>
      </c>
      <c r="BE325" s="17">
        <f t="shared" si="386"/>
        <v>6.6865717539882883E-4</v>
      </c>
      <c r="BF325" s="17">
        <f t="shared" si="387"/>
        <v>4.0421605120822434E-4</v>
      </c>
      <c r="BG325" s="17">
        <f t="shared" si="388"/>
        <v>1.6290422263786958E-4</v>
      </c>
      <c r="BH325" s="17">
        <f t="shared" si="389"/>
        <v>4.9239359138372274E-5</v>
      </c>
      <c r="BI325" s="17">
        <f t="shared" si="390"/>
        <v>1.190645373875772E-5</v>
      </c>
      <c r="BJ325" s="18">
        <f t="shared" si="391"/>
        <v>0.34276177337790659</v>
      </c>
      <c r="BK325" s="18">
        <f t="shared" si="392"/>
        <v>0.2693163003208513</v>
      </c>
      <c r="BL325" s="18">
        <f t="shared" si="393"/>
        <v>0.35776675340189162</v>
      </c>
      <c r="BM325" s="18">
        <f t="shared" si="394"/>
        <v>0.4588258136334431</v>
      </c>
      <c r="BN325" s="18">
        <f t="shared" si="395"/>
        <v>0.54050094888440059</v>
      </c>
    </row>
    <row r="326" spans="1:66" x14ac:dyDescent="0.25">
      <c r="A326" t="s">
        <v>80</v>
      </c>
      <c r="B326" t="s">
        <v>435</v>
      </c>
      <c r="C326" t="s">
        <v>93</v>
      </c>
      <c r="D326" s="15">
        <v>44349</v>
      </c>
      <c r="E326" s="14">
        <f>VLOOKUP(A326,home!$A$2:$E$405,3,FALSE)</f>
        <v>1.2158469949999999</v>
      </c>
      <c r="F326" s="14">
        <f>VLOOKUP(B326,home!$B$2:$E$405,3,FALSE)</f>
        <v>0.49</v>
      </c>
      <c r="G326" s="14">
        <f>VLOOKUP(C326,away!$B$2:$E$405,4,FALSE)</f>
        <v>0.93</v>
      </c>
      <c r="H326" s="14">
        <f>VLOOKUP(A326,away!$A$2:$E$405,3,FALSE)</f>
        <v>1.021857923</v>
      </c>
      <c r="I326" s="14">
        <f>VLOOKUP(C326,away!$B$2:$E$405,3,FALSE)</f>
        <v>0.6</v>
      </c>
      <c r="J326" s="14">
        <f>VLOOKUP(B326,home!$B$2:$E$405,4,FALSE)</f>
        <v>1.24</v>
      </c>
      <c r="K326" s="16">
        <f t="shared" si="396"/>
        <v>0.55406147562149999</v>
      </c>
      <c r="L326" s="16">
        <f t="shared" si="397"/>
        <v>0.76026229471200002</v>
      </c>
      <c r="M326" s="17">
        <f t="shared" si="342"/>
        <v>0.26865593493999368</v>
      </c>
      <c r="N326" s="17">
        <f t="shared" si="343"/>
        <v>0.1488519037473266</v>
      </c>
      <c r="O326" s="17">
        <f t="shared" si="344"/>
        <v>0.20424897758547733</v>
      </c>
      <c r="P326" s="17">
        <f t="shared" si="345"/>
        <v>0.11316648991519225</v>
      </c>
      <c r="Q326" s="17">
        <f t="shared" si="346"/>
        <v>4.1236552719656629E-2</v>
      </c>
      <c r="R326" s="17">
        <f t="shared" si="347"/>
        <v>7.7641398195857428E-2</v>
      </c>
      <c r="S326" s="17">
        <f t="shared" si="348"/>
        <v>1.1917338102530449E-2</v>
      </c>
      <c r="T326" s="17">
        <f t="shared" si="349"/>
        <v>3.1350596196658503E-2</v>
      </c>
      <c r="U326" s="17">
        <f t="shared" si="350"/>
        <v>4.3018107653713236E-2</v>
      </c>
      <c r="V326" s="17">
        <f t="shared" si="351"/>
        <v>5.5777386066398291E-4</v>
      </c>
      <c r="W326" s="17">
        <f t="shared" si="352"/>
        <v>7.6158617497989103E-3</v>
      </c>
      <c r="X326" s="17">
        <f t="shared" si="353"/>
        <v>5.7900525301114664E-3</v>
      </c>
      <c r="Y326" s="17">
        <f t="shared" si="354"/>
        <v>2.2009793115227824E-3</v>
      </c>
      <c r="Z326" s="17">
        <f t="shared" si="355"/>
        <v>1.9675942519010236E-2</v>
      </c>
      <c r="AA326" s="17">
        <f t="shared" si="356"/>
        <v>1.0901681746326625E-2</v>
      </c>
      <c r="AB326" s="17">
        <f t="shared" si="357"/>
        <v>3.0201009375628502E-3</v>
      </c>
      <c r="AC326" s="17">
        <f t="shared" si="358"/>
        <v>1.4684514133264701E-5</v>
      </c>
      <c r="AD326" s="17">
        <f t="shared" si="359"/>
        <v>1.0549138998057308E-3</v>
      </c>
      <c r="AE326" s="17">
        <f t="shared" si="360"/>
        <v>8.0201126218988963E-4</v>
      </c>
      <c r="AF326" s="17">
        <f t="shared" si="361"/>
        <v>3.0486946128867646E-4</v>
      </c>
      <c r="AG326" s="17">
        <f t="shared" si="362"/>
        <v>7.7260252075646817E-5</v>
      </c>
      <c r="AH326" s="17">
        <f t="shared" si="363"/>
        <v>3.7397193025310326E-3</v>
      </c>
      <c r="AI326" s="17">
        <f t="shared" si="364"/>
        <v>2.0720343951705507E-3</v>
      </c>
      <c r="AJ326" s="17">
        <f t="shared" si="365"/>
        <v>5.7401721726334871E-4</v>
      </c>
      <c r="AK326" s="17">
        <f t="shared" si="366"/>
        <v>1.0601360880969274E-4</v>
      </c>
      <c r="AL326" s="17">
        <f t="shared" si="367"/>
        <v>2.4742351899916502E-7</v>
      </c>
      <c r="AM326" s="17">
        <f t="shared" si="368"/>
        <v>1.168974303959989E-4</v>
      </c>
      <c r="AN326" s="17">
        <f t="shared" si="369"/>
        <v>8.887270867879841E-5</v>
      </c>
      <c r="AO326" s="17">
        <f t="shared" si="370"/>
        <v>3.378328471870718E-5</v>
      </c>
      <c r="AP326" s="17">
        <f t="shared" si="371"/>
        <v>8.5613858543843882E-6</v>
      </c>
      <c r="AQ326" s="17">
        <f t="shared" si="372"/>
        <v>1.6272247138922827E-6</v>
      </c>
      <c r="AR326" s="17">
        <f t="shared" si="373"/>
        <v>5.6863351570420083E-4</v>
      </c>
      <c r="AS326" s="17">
        <f t="shared" si="374"/>
        <v>3.1505792479891089E-4</v>
      </c>
      <c r="AT326" s="17">
        <f t="shared" si="375"/>
        <v>8.7280729360166072E-5</v>
      </c>
      <c r="AU326" s="17">
        <f t="shared" si="376"/>
        <v>1.6119629900871466E-5</v>
      </c>
      <c r="AV326" s="17">
        <f t="shared" si="377"/>
        <v>2.2328164823373244E-6</v>
      </c>
      <c r="AW326" s="17">
        <f t="shared" si="378"/>
        <v>2.895075440167489E-9</v>
      </c>
      <c r="AX326" s="17">
        <f t="shared" si="379"/>
        <v>1.0794727130261455E-5</v>
      </c>
      <c r="AY326" s="17">
        <f t="shared" si="380"/>
        <v>8.206824018842456E-6</v>
      </c>
      <c r="AZ326" s="17">
        <f t="shared" si="381"/>
        <v>3.1196694304313615E-6</v>
      </c>
      <c r="BA326" s="17">
        <f t="shared" si="382"/>
        <v>7.9058901330754174E-7</v>
      </c>
      <c r="BB326" s="17">
        <f t="shared" si="383"/>
        <v>1.5026375435782188E-7</v>
      </c>
      <c r="BC326" s="17">
        <f t="shared" si="384"/>
        <v>2.2847973340023597E-8</v>
      </c>
      <c r="BD326" s="17">
        <f t="shared" si="385"/>
        <v>7.2051770249904608E-5</v>
      </c>
      <c r="BE326" s="17">
        <f t="shared" si="386"/>
        <v>3.9921110145803441E-5</v>
      </c>
      <c r="BF326" s="17">
        <f t="shared" si="387"/>
        <v>1.1059374597916143E-5</v>
      </c>
      <c r="BG326" s="17">
        <f t="shared" si="388"/>
        <v>2.0425244697241175E-6</v>
      </c>
      <c r="BH326" s="17">
        <f t="shared" si="389"/>
        <v>2.8292103042209153E-7</v>
      </c>
      <c r="BI326" s="17">
        <f t="shared" si="390"/>
        <v>3.1351128720003874E-8</v>
      </c>
      <c r="BJ326" s="18">
        <f t="shared" si="391"/>
        <v>0.23955782808611714</v>
      </c>
      <c r="BK326" s="18">
        <f t="shared" si="392"/>
        <v>0.39432067558005146</v>
      </c>
      <c r="BL326" s="18">
        <f t="shared" si="393"/>
        <v>0.34643676431058096</v>
      </c>
      <c r="BM326" s="18">
        <f t="shared" si="394"/>
        <v>0.14618174946331267</v>
      </c>
      <c r="BN326" s="18">
        <f t="shared" si="395"/>
        <v>0.85380125710350396</v>
      </c>
    </row>
    <row r="327" spans="1:66" x14ac:dyDescent="0.25">
      <c r="A327" t="s">
        <v>99</v>
      </c>
      <c r="B327" t="s">
        <v>102</v>
      </c>
      <c r="C327" t="s">
        <v>112</v>
      </c>
      <c r="D327" s="15">
        <v>44349</v>
      </c>
      <c r="E327" s="14">
        <f>VLOOKUP(A327,home!$A$2:$E$405,3,FALSE)</f>
        <v>1.3382789319999999</v>
      </c>
      <c r="F327" s="14">
        <f>VLOOKUP(B327,home!$B$2:$E$405,3,FALSE)</f>
        <v>0.96</v>
      </c>
      <c r="G327" s="14">
        <f>VLOOKUP(C327,away!$B$2:$E$405,4,FALSE)</f>
        <v>1.35</v>
      </c>
      <c r="H327" s="14">
        <f>VLOOKUP(A327,away!$A$2:$E$405,3,FALSE)</f>
        <v>1.2937685459999999</v>
      </c>
      <c r="I327" s="14">
        <f>VLOOKUP(C327,away!$B$2:$E$405,3,FALSE)</f>
        <v>0.75</v>
      </c>
      <c r="J327" s="14">
        <f>VLOOKUP(B327,home!$B$2:$E$405,4,FALSE)</f>
        <v>0.55000000000000004</v>
      </c>
      <c r="K327" s="16">
        <f t="shared" si="396"/>
        <v>1.7344094958719998</v>
      </c>
      <c r="L327" s="16">
        <f t="shared" si="397"/>
        <v>0.53367952522499995</v>
      </c>
      <c r="M327" s="17">
        <f t="shared" si="342"/>
        <v>0.10350979623967647</v>
      </c>
      <c r="N327" s="17">
        <f t="shared" si="343"/>
        <v>0.17952837351387069</v>
      </c>
      <c r="O327" s="17">
        <f t="shared" si="344"/>
        <v>5.5241058913327021E-2</v>
      </c>
      <c r="P327" s="17">
        <f t="shared" si="345"/>
        <v>9.5810617141298959E-2</v>
      </c>
      <c r="Q327" s="17">
        <f t="shared" si="346"/>
        <v>0.15568785790045631</v>
      </c>
      <c r="R327" s="17">
        <f t="shared" si="347"/>
        <v>1.4740511046895308E-2</v>
      </c>
      <c r="S327" s="17">
        <f t="shared" si="348"/>
        <v>2.2171027985943177E-2</v>
      </c>
      <c r="T327" s="17">
        <f t="shared" si="349"/>
        <v>8.3087422087612772E-2</v>
      </c>
      <c r="U327" s="17">
        <f t="shared" si="350"/>
        <v>2.5566082333741334E-2</v>
      </c>
      <c r="V327" s="17">
        <f t="shared" si="351"/>
        <v>2.2802134582203698E-3</v>
      </c>
      <c r="W327" s="17">
        <f t="shared" si="352"/>
        <v>9.0008833044840642E-2</v>
      </c>
      <c r="X327" s="17">
        <f t="shared" si="353"/>
        <v>4.8035871285426843E-2</v>
      </c>
      <c r="Y327" s="17">
        <f t="shared" si="354"/>
        <v>1.2817880490687902E-2</v>
      </c>
      <c r="Z327" s="17">
        <f t="shared" si="355"/>
        <v>2.6222363123603186E-3</v>
      </c>
      <c r="AA327" s="17">
        <f t="shared" si="356"/>
        <v>4.5480315605781118E-3</v>
      </c>
      <c r="AB327" s="17">
        <f t="shared" si="357"/>
        <v>3.9440745630961145E-3</v>
      </c>
      <c r="AC327" s="17">
        <f t="shared" si="358"/>
        <v>1.3191303298248097E-4</v>
      </c>
      <c r="AD327" s="17">
        <f t="shared" si="359"/>
        <v>3.9028043686332288E-2</v>
      </c>
      <c r="AE327" s="17">
        <f t="shared" si="360"/>
        <v>2.082846782498237E-2</v>
      </c>
      <c r="AF327" s="17">
        <f t="shared" si="361"/>
        <v>5.5578634100003892E-3</v>
      </c>
      <c r="AG327" s="17">
        <f t="shared" si="362"/>
        <v>9.8870596863813573E-4</v>
      </c>
      <c r="AH327" s="17">
        <f t="shared" si="363"/>
        <v>3.4985845755205227E-4</v>
      </c>
      <c r="AI327" s="17">
        <f t="shared" si="364"/>
        <v>6.0679783098941038E-4</v>
      </c>
      <c r="AJ327" s="17">
        <f t="shared" si="365"/>
        <v>5.2621796007128326E-4</v>
      </c>
      <c r="AK327" s="17">
        <f t="shared" si="366"/>
        <v>3.042258089486755E-4</v>
      </c>
      <c r="AL327" s="17">
        <f t="shared" si="367"/>
        <v>4.8840475232961429E-6</v>
      </c>
      <c r="AM327" s="17">
        <f t="shared" si="368"/>
        <v>1.3538121914976367E-2</v>
      </c>
      <c r="AN327" s="17">
        <f t="shared" si="369"/>
        <v>7.2250184760227548E-3</v>
      </c>
      <c r="AO327" s="17">
        <f t="shared" si="370"/>
        <v>1.9279222150128381E-3</v>
      </c>
      <c r="AP327" s="17">
        <f t="shared" si="371"/>
        <v>3.4296420412626062E-4</v>
      </c>
      <c r="AQ327" s="17">
        <f t="shared" si="372"/>
        <v>4.575824340681817E-5</v>
      </c>
      <c r="AR327" s="17">
        <f t="shared" si="373"/>
        <v>3.7342459104466028E-5</v>
      </c>
      <c r="AS327" s="17">
        <f t="shared" si="374"/>
        <v>6.4767115669997694E-5</v>
      </c>
      <c r="AT327" s="17">
        <f t="shared" si="375"/>
        <v>5.6166350219142102E-5</v>
      </c>
      <c r="AU327" s="17">
        <f t="shared" si="376"/>
        <v>3.2471817056184146E-5</v>
      </c>
      <c r="AV327" s="17">
        <f t="shared" si="377"/>
        <v>1.4079856962616045E-5</v>
      </c>
      <c r="AW327" s="17">
        <f t="shared" si="378"/>
        <v>1.2557684402667953E-7</v>
      </c>
      <c r="AX327" s="17">
        <f t="shared" si="379"/>
        <v>3.9134412009346423E-3</v>
      </c>
      <c r="AY327" s="17">
        <f t="shared" si="380"/>
        <v>2.0885234421107535E-3</v>
      </c>
      <c r="AZ327" s="17">
        <f t="shared" si="381"/>
        <v>5.5730109950347475E-4</v>
      </c>
      <c r="BA327" s="17">
        <f t="shared" si="382"/>
        <v>9.9140062063461632E-5</v>
      </c>
      <c r="BB327" s="17">
        <f t="shared" si="383"/>
        <v>1.3227255313201305E-5</v>
      </c>
      <c r="BC327" s="17">
        <f t="shared" si="384"/>
        <v>1.4118230671158266E-6</v>
      </c>
      <c r="BD327" s="17">
        <f t="shared" si="385"/>
        <v>3.3214843076008994E-6</v>
      </c>
      <c r="BE327" s="17">
        <f t="shared" si="386"/>
        <v>5.760813923492834E-6</v>
      </c>
      <c r="BF327" s="17">
        <f t="shared" si="387"/>
        <v>4.9958051864288024E-6</v>
      </c>
      <c r="BG327" s="17">
        <f t="shared" si="388"/>
        <v>2.888257318289567E-6</v>
      </c>
      <c r="BH327" s="17">
        <f t="shared" si="389"/>
        <v>1.2523552298408062E-6</v>
      </c>
      <c r="BI327" s="17">
        <f t="shared" si="390"/>
        <v>4.3441936056817022E-7</v>
      </c>
      <c r="BJ327" s="18">
        <f t="shared" si="391"/>
        <v>0.66532214914938592</v>
      </c>
      <c r="BK327" s="18">
        <f t="shared" si="392"/>
        <v>0.22599697534775554</v>
      </c>
      <c r="BL327" s="18">
        <f t="shared" si="393"/>
        <v>0.10605033920953789</v>
      </c>
      <c r="BM327" s="18">
        <f t="shared" si="394"/>
        <v>0.39338508739824829</v>
      </c>
      <c r="BN327" s="18">
        <f t="shared" si="395"/>
        <v>0.60451821475552481</v>
      </c>
    </row>
    <row r="328" spans="1:66" x14ac:dyDescent="0.25">
      <c r="A328" t="s">
        <v>99</v>
      </c>
      <c r="B328" t="s">
        <v>106</v>
      </c>
      <c r="C328" t="s">
        <v>110</v>
      </c>
      <c r="D328" s="15">
        <v>44349</v>
      </c>
      <c r="E328" s="14">
        <f>VLOOKUP(A328,home!$A$2:$E$405,3,FALSE)</f>
        <v>1.3382789319999999</v>
      </c>
      <c r="F328" s="14">
        <f>VLOOKUP(B328,home!$B$2:$E$405,3,FALSE)</f>
        <v>0.96</v>
      </c>
      <c r="G328" s="14">
        <f>VLOOKUP(C328,away!$B$2:$E$405,4,FALSE)</f>
        <v>0.89</v>
      </c>
      <c r="H328" s="14">
        <f>VLOOKUP(A328,away!$A$2:$E$405,3,FALSE)</f>
        <v>1.2937685459999999</v>
      </c>
      <c r="I328" s="14">
        <f>VLOOKUP(C328,away!$B$2:$E$405,3,FALSE)</f>
        <v>1.59</v>
      </c>
      <c r="J328" s="14">
        <f>VLOOKUP(B328,home!$B$2:$E$405,4,FALSE)</f>
        <v>1.71</v>
      </c>
      <c r="K328" s="16">
        <f t="shared" si="396"/>
        <v>1.1434255195007998</v>
      </c>
      <c r="L328" s="16">
        <f t="shared" si="397"/>
        <v>3.5176272997193996</v>
      </c>
      <c r="M328" s="17">
        <f t="shared" si="342"/>
        <v>9.4565011727532674E-3</v>
      </c>
      <c r="N328" s="17">
        <f t="shared" si="343"/>
        <v>1.081280476611533E-2</v>
      </c>
      <c r="O328" s="17">
        <f t="shared" si="344"/>
        <v>3.326444668510542E-2</v>
      </c>
      <c r="P328" s="17">
        <f t="shared" si="345"/>
        <v>3.8035417231823326E-2</v>
      </c>
      <c r="Q328" s="17">
        <f t="shared" si="346"/>
        <v>6.1818184534780732E-3</v>
      </c>
      <c r="R328" s="17">
        <f t="shared" si="347"/>
        <v>5.850596288479365E-2</v>
      </c>
      <c r="S328" s="17">
        <f t="shared" si="348"/>
        <v>3.8245989123524761E-2</v>
      </c>
      <c r="T328" s="17">
        <f t="shared" si="349"/>
        <v>2.1745333353863631E-2</v>
      </c>
      <c r="U328" s="17">
        <f t="shared" si="350"/>
        <v>6.6897211005439702E-2</v>
      </c>
      <c r="V328" s="17">
        <f t="shared" si="351"/>
        <v>1.7092323015343264E-2</v>
      </c>
      <c r="W328" s="17">
        <f t="shared" si="352"/>
        <v>2.3561496588759331E-3</v>
      </c>
      <c r="X328" s="17">
        <f t="shared" si="353"/>
        <v>8.2880563622865326E-3</v>
      </c>
      <c r="Y328" s="17">
        <f t="shared" si="354"/>
        <v>1.4577146660796084E-2</v>
      </c>
      <c r="Z328" s="17">
        <f t="shared" si="355"/>
        <v>6.8600724079973363E-2</v>
      </c>
      <c r="AA328" s="17">
        <f t="shared" si="356"/>
        <v>7.843981856927458E-2</v>
      </c>
      <c r="AB328" s="17">
        <f t="shared" si="357"/>
        <v>4.4845045148560643E-2</v>
      </c>
      <c r="AC328" s="17">
        <f t="shared" si="358"/>
        <v>4.2967374076394033E-3</v>
      </c>
      <c r="AD328" s="17">
        <f t="shared" si="359"/>
        <v>6.7352041193046168E-4</v>
      </c>
      <c r="AE328" s="17">
        <f t="shared" si="360"/>
        <v>2.3691937879248477E-3</v>
      </c>
      <c r="AF328" s="17">
        <f t="shared" si="361"/>
        <v>4.1669703733650289E-3</v>
      </c>
      <c r="AG328" s="17">
        <f t="shared" si="362"/>
        <v>4.8859495808235886E-3</v>
      </c>
      <c r="AH328" s="17">
        <f t="shared" si="363"/>
        <v>6.0327944951058088E-2</v>
      </c>
      <c r="AI328" s="17">
        <f t="shared" si="364"/>
        <v>6.8980511796079252E-2</v>
      </c>
      <c r="AJ328" s="17">
        <f t="shared" si="365"/>
        <v>3.943703876793149E-2</v>
      </c>
      <c r="AK328" s="17">
        <f t="shared" si="366"/>
        <v>1.503110551359842E-2</v>
      </c>
      <c r="AL328" s="17">
        <f t="shared" si="367"/>
        <v>6.912840047269414E-4</v>
      </c>
      <c r="AM328" s="17">
        <f t="shared" si="368"/>
        <v>1.5402408538119601E-4</v>
      </c>
      <c r="AN328" s="17">
        <f t="shared" si="369"/>
        <v>5.417993275512069E-4</v>
      </c>
      <c r="AO328" s="17">
        <f t="shared" si="370"/>
        <v>9.5292405278186911E-4</v>
      </c>
      <c r="AP328" s="17">
        <f t="shared" si="371"/>
        <v>1.1173438875415843E-3</v>
      </c>
      <c r="AQ328" s="17">
        <f t="shared" si="372"/>
        <v>9.8259984049772005E-4</v>
      </c>
      <c r="AR328" s="17">
        <f t="shared" si="373"/>
        <v>4.2442245219162199E-2</v>
      </c>
      <c r="AS328" s="17">
        <f t="shared" si="374"/>
        <v>4.8529546288500876E-2</v>
      </c>
      <c r="AT328" s="17">
        <f t="shared" si="375"/>
        <v>2.7744960838033617E-2</v>
      </c>
      <c r="AU328" s="17">
        <f t="shared" si="376"/>
        <v>1.0574765419919314E-2</v>
      </c>
      <c r="AV328" s="17">
        <f t="shared" si="377"/>
        <v>3.0228641609675849E-3</v>
      </c>
      <c r="AW328" s="17">
        <f t="shared" si="378"/>
        <v>7.7234566126472998E-5</v>
      </c>
      <c r="AX328" s="17">
        <f t="shared" si="379"/>
        <v>2.9352511640438282E-5</v>
      </c>
      <c r="AY328" s="17">
        <f t="shared" si="380"/>
        <v>1.0325119626173716E-4</v>
      </c>
      <c r="AZ328" s="17">
        <f t="shared" si="381"/>
        <v>1.8159961334948612E-4</v>
      </c>
      <c r="BA328" s="17">
        <f t="shared" si="382"/>
        <v>2.1293325251221329E-4</v>
      </c>
      <c r="BB328" s="17">
        <f t="shared" si="383"/>
        <v>1.8725495551375152E-4</v>
      </c>
      <c r="BC328" s="17">
        <f t="shared" si="384"/>
        <v>1.3173862870458278E-4</v>
      </c>
      <c r="BD328" s="17">
        <f t="shared" si="385"/>
        <v>2.4882666740718345E-2</v>
      </c>
      <c r="BE328" s="17">
        <f t="shared" si="386"/>
        <v>2.8451476144571154E-2</v>
      </c>
      <c r="BF328" s="17">
        <f t="shared" si="387"/>
        <v>1.6266071945585443E-2</v>
      </c>
      <c r="BG328" s="17">
        <f t="shared" si="388"/>
        <v>6.1996805882061426E-3</v>
      </c>
      <c r="BH328" s="17">
        <f t="shared" si="389"/>
        <v>1.7722182493271586E-3</v>
      </c>
      <c r="BI328" s="17">
        <f t="shared" si="390"/>
        <v>4.0527991448114048E-4</v>
      </c>
      <c r="BJ328" s="18">
        <f t="shared" si="391"/>
        <v>8.0651764761195274E-2</v>
      </c>
      <c r="BK328" s="18">
        <f t="shared" si="392"/>
        <v>0.1079215031520727</v>
      </c>
      <c r="BL328" s="18">
        <f t="shared" si="393"/>
        <v>0.67602086083131419</v>
      </c>
      <c r="BM328" s="18">
        <f t="shared" si="394"/>
        <v>0.77691188500035158</v>
      </c>
      <c r="BN328" s="18">
        <f t="shared" si="395"/>
        <v>0.15625695119406907</v>
      </c>
    </row>
    <row r="329" spans="1:66" x14ac:dyDescent="0.25">
      <c r="A329" t="s">
        <v>99</v>
      </c>
      <c r="B329" t="s">
        <v>121</v>
      </c>
      <c r="C329" t="s">
        <v>113</v>
      </c>
      <c r="D329" s="15">
        <v>44349</v>
      </c>
      <c r="E329" s="14">
        <f>VLOOKUP(A329,home!$A$2:$E$405,3,FALSE)</f>
        <v>1.3382789319999999</v>
      </c>
      <c r="F329" s="14">
        <f>VLOOKUP(B329,home!$B$2:$E$405,3,FALSE)</f>
        <v>1.39</v>
      </c>
      <c r="G329" s="14">
        <f>VLOOKUP(C329,away!$B$2:$E$405,4,FALSE)</f>
        <v>1.1499999999999999</v>
      </c>
      <c r="H329" s="14">
        <f>VLOOKUP(A329,away!$A$2:$E$405,3,FALSE)</f>
        <v>1.2937685459999999</v>
      </c>
      <c r="I329" s="14">
        <f>VLOOKUP(C329,away!$B$2:$E$405,3,FALSE)</f>
        <v>1.2</v>
      </c>
      <c r="J329" s="14">
        <f>VLOOKUP(B329,home!$B$2:$E$405,4,FALSE)</f>
        <v>0.88</v>
      </c>
      <c r="K329" s="16">
        <f t="shared" si="396"/>
        <v>2.1392388728019998</v>
      </c>
      <c r="L329" s="16">
        <f t="shared" si="397"/>
        <v>1.3662195845759999</v>
      </c>
      <c r="M329" s="17">
        <f t="shared" si="342"/>
        <v>3.003300133642892E-2</v>
      </c>
      <c r="N329" s="17">
        <f t="shared" si="343"/>
        <v>6.4247763925803156E-2</v>
      </c>
      <c r="O329" s="17">
        <f t="shared" si="344"/>
        <v>4.1031674609426368E-2</v>
      </c>
      <c r="P329" s="17">
        <f t="shared" si="345"/>
        <v>8.7776553340647712E-2</v>
      </c>
      <c r="Q329" s="17">
        <f t="shared" si="346"/>
        <v>6.8720657040342067E-2</v>
      </c>
      <c r="R329" s="17">
        <f t="shared" si="347"/>
        <v>2.8029138719674052E-2</v>
      </c>
      <c r="S329" s="17">
        <f t="shared" si="348"/>
        <v>6.4135475755948079E-2</v>
      </c>
      <c r="T329" s="17">
        <f t="shared" si="349"/>
        <v>9.3887507513445906E-2</v>
      </c>
      <c r="U329" s="17">
        <f t="shared" si="350"/>
        <v>5.9961023120286408E-2</v>
      </c>
      <c r="V329" s="17">
        <f t="shared" si="351"/>
        <v>2.0827425972949842E-2</v>
      </c>
      <c r="W329" s="17">
        <f t="shared" si="352"/>
        <v>4.9003300301731383E-2</v>
      </c>
      <c r="X329" s="17">
        <f t="shared" si="353"/>
        <v>6.6949268581084423E-2</v>
      </c>
      <c r="Y329" s="17">
        <f t="shared" si="354"/>
        <v>4.5733700954258105E-2</v>
      </c>
      <c r="Z329" s="17">
        <f t="shared" si="355"/>
        <v>1.276465275253872E-2</v>
      </c>
      <c r="AA329" s="17">
        <f t="shared" si="356"/>
        <v>2.7306641366049877E-2</v>
      </c>
      <c r="AB329" s="17">
        <f t="shared" si="357"/>
        <v>2.9207714347958501E-2</v>
      </c>
      <c r="AC329" s="17">
        <f t="shared" si="358"/>
        <v>3.8044808741890829E-3</v>
      </c>
      <c r="AD329" s="17">
        <f t="shared" si="359"/>
        <v>2.6207441225263448E-2</v>
      </c>
      <c r="AE329" s="17">
        <f t="shared" si="360"/>
        <v>3.5805119463579359E-2</v>
      </c>
      <c r="AF329" s="17">
        <f t="shared" si="361"/>
        <v>2.4458827719612726E-2</v>
      </c>
      <c r="AG329" s="17">
        <f t="shared" si="362"/>
        <v>1.1138709815435084E-2</v>
      </c>
      <c r="AH329" s="17">
        <f t="shared" si="363"/>
        <v>4.3598296452075852E-3</v>
      </c>
      <c r="AI329" s="17">
        <f t="shared" si="364"/>
        <v>9.3267170558226191E-3</v>
      </c>
      <c r="AJ329" s="17">
        <f t="shared" si="365"/>
        <v>9.9760378407205835E-3</v>
      </c>
      <c r="AK329" s="17">
        <f t="shared" si="366"/>
        <v>7.1137093151377303E-3</v>
      </c>
      <c r="AL329" s="17">
        <f t="shared" si="367"/>
        <v>4.447696913750267E-4</v>
      </c>
      <c r="AM329" s="17">
        <f t="shared" si="368"/>
        <v>1.1212795405151441E-2</v>
      </c>
      <c r="AN329" s="17">
        <f t="shared" si="369"/>
        <v>1.5319140680361682E-2</v>
      </c>
      <c r="AO329" s="17">
        <f t="shared" si="370"/>
        <v>1.0464655008192521E-2</v>
      </c>
      <c r="AP329" s="17">
        <f t="shared" si="371"/>
        <v>4.7656722060079818E-3</v>
      </c>
      <c r="AQ329" s="17">
        <f t="shared" si="372"/>
        <v>1.6277386753794031E-3</v>
      </c>
      <c r="AR329" s="17">
        <f t="shared" si="373"/>
        <v>1.1912969293395258E-3</v>
      </c>
      <c r="AS329" s="17">
        <f t="shared" si="374"/>
        <v>2.5484687002927707E-3</v>
      </c>
      <c r="AT329" s="17">
        <f t="shared" si="375"/>
        <v>2.7258916548927423E-3</v>
      </c>
      <c r="AU329" s="17">
        <f t="shared" si="376"/>
        <v>1.9437777970643755E-3</v>
      </c>
      <c r="AV329" s="17">
        <f t="shared" si="377"/>
        <v>1.0395512558923877E-3</v>
      </c>
      <c r="AW329" s="17">
        <f t="shared" si="378"/>
        <v>3.610875148636445E-5</v>
      </c>
      <c r="AX329" s="17">
        <f t="shared" si="379"/>
        <v>3.9978079672459369E-3</v>
      </c>
      <c r="AY329" s="17">
        <f t="shared" si="380"/>
        <v>5.461883540225366E-3</v>
      </c>
      <c r="AZ329" s="17">
        <f t="shared" si="381"/>
        <v>3.7310661306645962E-3</v>
      </c>
      <c r="BA329" s="17">
        <f t="shared" si="382"/>
        <v>1.6991518730207229E-3</v>
      </c>
      <c r="BB329" s="17">
        <f t="shared" si="383"/>
        <v>5.8035364152247602E-4</v>
      </c>
      <c r="BC329" s="17">
        <f t="shared" si="384"/>
        <v>1.5857810220560096E-4</v>
      </c>
      <c r="BD329" s="17">
        <f t="shared" si="385"/>
        <v>2.7126219931815197E-4</v>
      </c>
      <c r="BE329" s="17">
        <f t="shared" si="386"/>
        <v>5.8029464150315482E-4</v>
      </c>
      <c r="BF329" s="17">
        <f t="shared" si="387"/>
        <v>6.2069442739112475E-4</v>
      </c>
      <c r="BG329" s="17">
        <f t="shared" si="388"/>
        <v>4.4260454906889076E-4</v>
      </c>
      <c r="BH329" s="17">
        <f t="shared" si="389"/>
        <v>2.3670921416179291E-4</v>
      </c>
      <c r="BI329" s="17">
        <f t="shared" si="390"/>
        <v>1.0127551049706416E-4</v>
      </c>
      <c r="BJ329" s="18">
        <f t="shared" si="391"/>
        <v>0.54517113977053333</v>
      </c>
      <c r="BK329" s="18">
        <f t="shared" si="392"/>
        <v>0.21248359051176402</v>
      </c>
      <c r="BL329" s="18">
        <f t="shared" si="393"/>
        <v>0.22801431289970567</v>
      </c>
      <c r="BM329" s="18">
        <f t="shared" si="394"/>
        <v>0.67316913217348051</v>
      </c>
      <c r="BN329" s="18">
        <f t="shared" si="395"/>
        <v>0.31983878897232226</v>
      </c>
    </row>
    <row r="330" spans="1:66" x14ac:dyDescent="0.25">
      <c r="A330" t="s">
        <v>99</v>
      </c>
      <c r="B330" t="s">
        <v>108</v>
      </c>
      <c r="C330" t="s">
        <v>104</v>
      </c>
      <c r="D330" s="15">
        <v>44349</v>
      </c>
      <c r="E330" s="14">
        <f>VLOOKUP(A330,home!$A$2:$E$405,3,FALSE)</f>
        <v>1.3382789319999999</v>
      </c>
      <c r="F330" s="14">
        <f>VLOOKUP(B330,home!$B$2:$E$405,3,FALSE)</f>
        <v>1</v>
      </c>
      <c r="G330" s="14">
        <f>VLOOKUP(C330,away!$B$2:$E$405,4,FALSE)</f>
        <v>1.25</v>
      </c>
      <c r="H330" s="14">
        <f>VLOOKUP(A330,away!$A$2:$E$405,3,FALSE)</f>
        <v>1.2937685459999999</v>
      </c>
      <c r="I330" s="14">
        <f>VLOOKUP(C330,away!$B$2:$E$405,3,FALSE)</f>
        <v>0.65</v>
      </c>
      <c r="J330" s="14">
        <f>VLOOKUP(B330,home!$B$2:$E$405,4,FALSE)</f>
        <v>0.52</v>
      </c>
      <c r="K330" s="16">
        <f t="shared" si="396"/>
        <v>1.6728486649999998</v>
      </c>
      <c r="L330" s="16">
        <f t="shared" si="397"/>
        <v>0.43729376854800001</v>
      </c>
      <c r="M330" s="17">
        <f t="shared" si="342"/>
        <v>0.12122069930940833</v>
      </c>
      <c r="N330" s="17">
        <f t="shared" si="343"/>
        <v>0.20278388501011013</v>
      </c>
      <c r="O330" s="17">
        <f t="shared" si="344"/>
        <v>5.3009056427035108E-2</v>
      </c>
      <c r="P330" s="17">
        <f t="shared" si="345"/>
        <v>8.8676129276875348E-2</v>
      </c>
      <c r="Q330" s="17">
        <f t="shared" si="346"/>
        <v>0.16961337566133816</v>
      </c>
      <c r="R330" s="17">
        <f t="shared" si="347"/>
        <v>1.159026502607588E-2</v>
      </c>
      <c r="S330" s="17">
        <f t="shared" si="348"/>
        <v>1.6217230118962863E-2</v>
      </c>
      <c r="T330" s="17">
        <f t="shared" si="349"/>
        <v>7.4170872239094174E-2</v>
      </c>
      <c r="U330" s="17">
        <f t="shared" si="350"/>
        <v>1.9388759375867225E-2</v>
      </c>
      <c r="V330" s="17">
        <f t="shared" si="351"/>
        <v>1.318147810595518E-3</v>
      </c>
      <c r="W330" s="17">
        <f t="shared" si="352"/>
        <v>9.4579169680404321E-2</v>
      </c>
      <c r="X330" s="17">
        <f t="shared" si="353"/>
        <v>4.1358881535684747E-2</v>
      </c>
      <c r="Y330" s="17">
        <f t="shared" si="354"/>
        <v>9.0429905848349364E-3</v>
      </c>
      <c r="Z330" s="17">
        <f t="shared" si="355"/>
        <v>1.6894502239076024E-3</v>
      </c>
      <c r="AA330" s="17">
        <f t="shared" si="356"/>
        <v>2.8261945516477836E-3</v>
      </c>
      <c r="AB330" s="17">
        <f t="shared" si="357"/>
        <v>2.3638978913771347E-3</v>
      </c>
      <c r="AC330" s="17">
        <f t="shared" si="358"/>
        <v>6.0266236668071156E-5</v>
      </c>
      <c r="AD330" s="17">
        <f t="shared" si="359"/>
        <v>3.95541594341682E-2</v>
      </c>
      <c r="AE330" s="17">
        <f t="shared" si="360"/>
        <v>1.729678744071584E-2</v>
      </c>
      <c r="AF330" s="17">
        <f t="shared" si="361"/>
        <v>3.7818886818621719E-3</v>
      </c>
      <c r="AG330" s="17">
        <f t="shared" si="362"/>
        <v>5.5126545130684606E-4</v>
      </c>
      <c r="AH330" s="17">
        <f t="shared" si="363"/>
        <v>1.8469651379670441E-4</v>
      </c>
      <c r="AI330" s="17">
        <f t="shared" si="364"/>
        <v>3.0896931653497101E-4</v>
      </c>
      <c r="AJ330" s="17">
        <f t="shared" si="365"/>
        <v>2.5842945434574437E-4</v>
      </c>
      <c r="AK330" s="17">
        <f t="shared" si="366"/>
        <v>1.441044558996523E-4</v>
      </c>
      <c r="AL330" s="17">
        <f t="shared" si="367"/>
        <v>1.7634534775840415E-6</v>
      </c>
      <c r="AM330" s="17">
        <f t="shared" si="368"/>
        <v>1.3233624560929072E-2</v>
      </c>
      <c r="AN330" s="17">
        <f t="shared" si="369"/>
        <v>5.7869815557980457E-3</v>
      </c>
      <c r="AO330" s="17">
        <f t="shared" si="370"/>
        <v>1.2653054865263474E-3</v>
      </c>
      <c r="AP330" s="17">
        <f t="shared" si="371"/>
        <v>1.8443673485585581E-4</v>
      </c>
      <c r="AQ330" s="17">
        <f t="shared" si="372"/>
        <v>2.0163258710951354E-5</v>
      </c>
      <c r="AR330" s="17">
        <f t="shared" si="373"/>
        <v>1.6153326911167712E-5</v>
      </c>
      <c r="AS330" s="17">
        <f t="shared" si="374"/>
        <v>2.7022071358655479E-5</v>
      </c>
      <c r="AT330" s="17">
        <f t="shared" si="375"/>
        <v>2.2601917998930781E-5</v>
      </c>
      <c r="AU330" s="17">
        <f t="shared" si="376"/>
        <v>1.2603196116983607E-5</v>
      </c>
      <c r="AV330" s="17">
        <f t="shared" si="377"/>
        <v>5.2708099497573008E-6</v>
      </c>
      <c r="AW330" s="17">
        <f t="shared" si="378"/>
        <v>3.5833683118401624E-8</v>
      </c>
      <c r="AX330" s="17">
        <f t="shared" si="379"/>
        <v>3.6896418633102332E-3</v>
      </c>
      <c r="AY330" s="17">
        <f t="shared" si="380"/>
        <v>1.6134573949993965E-3</v>
      </c>
      <c r="AZ330" s="17">
        <f t="shared" si="381"/>
        <v>3.5277743232546251E-4</v>
      </c>
      <c r="BA330" s="17">
        <f t="shared" si="382"/>
        <v>5.1422457613429534E-5</v>
      </c>
      <c r="BB330" s="17">
        <f t="shared" si="383"/>
        <v>5.6216800694440972E-6</v>
      </c>
      <c r="BC330" s="17">
        <f t="shared" si="384"/>
        <v>4.9166513262767834E-7</v>
      </c>
      <c r="BD330" s="17">
        <f t="shared" si="385"/>
        <v>1.1772915332620589E-6</v>
      </c>
      <c r="BE330" s="17">
        <f t="shared" si="386"/>
        <v>1.9694305697332383E-6</v>
      </c>
      <c r="BF330" s="17">
        <f t="shared" si="387"/>
        <v>1.6472796496942187E-6</v>
      </c>
      <c r="BG330" s="17">
        <f t="shared" si="388"/>
        <v>9.1854985429088041E-7</v>
      </c>
      <c r="BH330" s="17">
        <f t="shared" si="389"/>
        <v>3.8414872437161081E-7</v>
      </c>
      <c r="BI330" s="17">
        <f t="shared" si="390"/>
        <v>1.2852453614530028E-7</v>
      </c>
      <c r="BJ330" s="18">
        <f t="shared" si="391"/>
        <v>0.67893719980979028</v>
      </c>
      <c r="BK330" s="18">
        <f t="shared" si="392"/>
        <v>0.22910769360098712</v>
      </c>
      <c r="BL330" s="18">
        <f t="shared" si="393"/>
        <v>9.0164249559783194E-2</v>
      </c>
      <c r="BM330" s="18">
        <f t="shared" si="394"/>
        <v>0.35139176092230895</v>
      </c>
      <c r="BN330" s="18">
        <f t="shared" si="395"/>
        <v>0.64689341071084294</v>
      </c>
    </row>
    <row r="331" spans="1:66" x14ac:dyDescent="0.25">
      <c r="A331" t="s">
        <v>99</v>
      </c>
      <c r="B331" t="s">
        <v>107</v>
      </c>
      <c r="C331" t="s">
        <v>111</v>
      </c>
      <c r="D331" s="15">
        <v>44349</v>
      </c>
      <c r="E331" s="14">
        <f>VLOOKUP(A331,home!$A$2:$E$405,3,FALSE)</f>
        <v>1.3382789319999999</v>
      </c>
      <c r="F331" s="14">
        <f>VLOOKUP(B331,home!$B$2:$E$405,3,FALSE)</f>
        <v>0.75</v>
      </c>
      <c r="G331" s="14">
        <f>VLOOKUP(C331,away!$B$2:$E$405,4,FALSE)</f>
        <v>0.8</v>
      </c>
      <c r="H331" s="14">
        <f>VLOOKUP(A331,away!$A$2:$E$405,3,FALSE)</f>
        <v>1.2937685459999999</v>
      </c>
      <c r="I331" s="14">
        <f>VLOOKUP(C331,away!$B$2:$E$405,3,FALSE)</f>
        <v>0.8</v>
      </c>
      <c r="J331" s="14">
        <f>VLOOKUP(B331,home!$B$2:$E$405,4,FALSE)</f>
        <v>0.68</v>
      </c>
      <c r="K331" s="16">
        <f t="shared" si="396"/>
        <v>0.80296735920000006</v>
      </c>
      <c r="L331" s="16">
        <f t="shared" si="397"/>
        <v>0.70381008902400011</v>
      </c>
      <c r="M331" s="17">
        <f t="shared" si="342"/>
        <v>0.22162302009171331</v>
      </c>
      <c r="N331" s="17">
        <f t="shared" si="343"/>
        <v>0.17795605118097158</v>
      </c>
      <c r="O331" s="17">
        <f t="shared" si="344"/>
        <v>0.1559805175005165</v>
      </c>
      <c r="P331" s="17">
        <f t="shared" si="345"/>
        <v>0.12524726422403912</v>
      </c>
      <c r="Q331" s="17">
        <f t="shared" si="346"/>
        <v>7.1446450235222392E-2</v>
      </c>
      <c r="R331" s="17">
        <f t="shared" si="347"/>
        <v>5.4890330954024055E-2</v>
      </c>
      <c r="S331" s="17">
        <f t="shared" si="348"/>
        <v>1.7695451028862698E-2</v>
      </c>
      <c r="T331" s="17">
        <f t="shared" si="349"/>
        <v>5.028473250050066E-2</v>
      </c>
      <c r="U331" s="17">
        <f t="shared" si="350"/>
        <v>4.4075144091766709E-2</v>
      </c>
      <c r="V331" s="17">
        <f t="shared" si="351"/>
        <v>1.1111495295320992E-3</v>
      </c>
      <c r="W331" s="17">
        <f t="shared" si="352"/>
        <v>1.912305582319692E-2</v>
      </c>
      <c r="X331" s="17">
        <f t="shared" si="353"/>
        <v>1.3458999621335146E-2</v>
      </c>
      <c r="Y331" s="17">
        <f t="shared" si="354"/>
        <v>4.7362898608329365E-3</v>
      </c>
      <c r="Z331" s="17">
        <f t="shared" si="355"/>
        <v>1.2877456238436166E-2</v>
      </c>
      <c r="AA331" s="17">
        <f t="shared" si="356"/>
        <v>1.0340177028990654E-2</v>
      </c>
      <c r="AB331" s="17">
        <f t="shared" si="357"/>
        <v>4.1514123213145637E-3</v>
      </c>
      <c r="AC331" s="17">
        <f t="shared" si="358"/>
        <v>3.9246949239561191E-5</v>
      </c>
      <c r="AD331" s="17">
        <f t="shared" si="359"/>
        <v>3.8387974085466524E-3</v>
      </c>
      <c r="AE331" s="17">
        <f t="shared" si="360"/>
        <v>2.7017843458543201E-3</v>
      </c>
      <c r="AF331" s="17">
        <f t="shared" si="361"/>
        <v>9.5077154048968935E-4</v>
      </c>
      <c r="AG331" s="17">
        <f t="shared" si="362"/>
        <v>2.2305420085117798E-4</v>
      </c>
      <c r="AH331" s="17">
        <f t="shared" si="363"/>
        <v>2.2658209053941056E-3</v>
      </c>
      <c r="AI331" s="17">
        <f t="shared" si="364"/>
        <v>1.8193802288244581E-3</v>
      </c>
      <c r="AJ331" s="17">
        <f t="shared" si="365"/>
        <v>7.3045146885993343E-4</v>
      </c>
      <c r="AK331" s="17">
        <f t="shared" si="366"/>
        <v>1.9550956232474063E-4</v>
      </c>
      <c r="AL331" s="17">
        <f t="shared" si="367"/>
        <v>8.8719538599565795E-7</v>
      </c>
      <c r="AM331" s="17">
        <f t="shared" si="368"/>
        <v>6.1648580352890211E-4</v>
      </c>
      <c r="AN331" s="17">
        <f t="shared" si="369"/>
        <v>4.3388892826370874E-4</v>
      </c>
      <c r="AO331" s="17">
        <f t="shared" si="370"/>
        <v>1.5268770261390441E-4</v>
      </c>
      <c r="AP331" s="17">
        <f t="shared" si="371"/>
        <v>3.5821048523187375E-5</v>
      </c>
      <c r="AQ331" s="17">
        <f t="shared" si="372"/>
        <v>6.302803837509383E-6</v>
      </c>
      <c r="AR331" s="17">
        <f t="shared" si="373"/>
        <v>3.1894152262757332E-4</v>
      </c>
      <c r="AS331" s="17">
        <f t="shared" si="374"/>
        <v>2.5609963216348961E-4</v>
      </c>
      <c r="AT331" s="17">
        <f t="shared" si="375"/>
        <v>1.0281982266520432E-4</v>
      </c>
      <c r="AU331" s="17">
        <f t="shared" si="376"/>
        <v>2.752032049296381E-5</v>
      </c>
      <c r="AV331" s="17">
        <f t="shared" si="377"/>
        <v>5.5244797676431972E-6</v>
      </c>
      <c r="AW331" s="17">
        <f t="shared" si="378"/>
        <v>1.3927403349937131E-8</v>
      </c>
      <c r="AX331" s="17">
        <f t="shared" si="379"/>
        <v>8.2502996273982058E-5</v>
      </c>
      <c r="AY331" s="17">
        <f t="shared" si="380"/>
        <v>5.8066441152338058E-5</v>
      </c>
      <c r="AZ331" s="17">
        <f t="shared" si="381"/>
        <v>2.0433873558366952E-5</v>
      </c>
      <c r="BA331" s="17">
        <f t="shared" si="382"/>
        <v>4.7938554560731355E-6</v>
      </c>
      <c r="BB331" s="17">
        <f t="shared" si="383"/>
        <v>8.4349095882675548E-7</v>
      </c>
      <c r="BC331" s="17">
        <f t="shared" si="384"/>
        <v>1.1873148936455964E-7</v>
      </c>
      <c r="BD331" s="17">
        <f t="shared" si="385"/>
        <v>3.7412376905660396E-5</v>
      </c>
      <c r="BE331" s="17">
        <f t="shared" si="386"/>
        <v>3.0040917485333194E-5</v>
      </c>
      <c r="BF331" s="17">
        <f t="shared" si="387"/>
        <v>1.206093809057155E-5</v>
      </c>
      <c r="BG331" s="17">
        <f t="shared" si="388"/>
        <v>3.2281798693536434E-6</v>
      </c>
      <c r="BH331" s="17">
        <f t="shared" si="389"/>
        <v>6.4803076617937393E-7</v>
      </c>
      <c r="BI331" s="17">
        <f t="shared" si="390"/>
        <v>1.0406951059988095E-7</v>
      </c>
      <c r="BJ331" s="18">
        <f t="shared" si="391"/>
        <v>0.34613193239345752</v>
      </c>
      <c r="BK331" s="18">
        <f t="shared" si="392"/>
        <v>0.36577508545992515</v>
      </c>
      <c r="BL331" s="18">
        <f t="shared" si="393"/>
        <v>0.2752431443523603</v>
      </c>
      <c r="BM331" s="18">
        <f t="shared" si="394"/>
        <v>0.19282593174394333</v>
      </c>
      <c r="BN331" s="18">
        <f t="shared" si="395"/>
        <v>0.80714363418648705</v>
      </c>
    </row>
    <row r="332" spans="1:66" x14ac:dyDescent="0.25">
      <c r="A332" t="s">
        <v>99</v>
      </c>
      <c r="B332" t="s">
        <v>115</v>
      </c>
      <c r="C332" t="s">
        <v>101</v>
      </c>
      <c r="D332" s="15">
        <v>44349</v>
      </c>
      <c r="E332" s="14">
        <f>VLOOKUP(A332,home!$A$2:$E$405,3,FALSE)</f>
        <v>1.3382789319999999</v>
      </c>
      <c r="F332" s="14">
        <f>VLOOKUP(B332,home!$B$2:$E$405,3,FALSE)</f>
        <v>1.23</v>
      </c>
      <c r="G332" s="14">
        <f>VLOOKUP(C332,away!$B$2:$E$405,4,FALSE)</f>
        <v>0.43</v>
      </c>
      <c r="H332" s="14">
        <f>VLOOKUP(A332,away!$A$2:$E$405,3,FALSE)</f>
        <v>1.2937685459999999</v>
      </c>
      <c r="I332" s="14">
        <f>VLOOKUP(C332,away!$B$2:$E$405,3,FALSE)</f>
        <v>1.28</v>
      </c>
      <c r="J332" s="14">
        <f>VLOOKUP(B332,home!$B$2:$E$405,4,FALSE)</f>
        <v>0.99</v>
      </c>
      <c r="K332" s="16">
        <f t="shared" si="396"/>
        <v>0.7078157271347999</v>
      </c>
      <c r="L332" s="16">
        <f t="shared" si="397"/>
        <v>1.6394635014911998</v>
      </c>
      <c r="M332" s="17">
        <f t="shared" si="342"/>
        <v>9.5628993212151583E-2</v>
      </c>
      <c r="N332" s="17">
        <f t="shared" si="343"/>
        <v>6.7687705365627904E-2</v>
      </c>
      <c r="O332" s="17">
        <f t="shared" si="344"/>
        <v>0.1567802440556722</v>
      </c>
      <c r="P332" s="17">
        <f t="shared" si="345"/>
        <v>0.11097152244663699</v>
      </c>
      <c r="Q332" s="17">
        <f t="shared" si="346"/>
        <v>2.395521119572901E-2</v>
      </c>
      <c r="R332" s="17">
        <f t="shared" si="347"/>
        <v>0.12851774394207863</v>
      </c>
      <c r="S332" s="17">
        <f t="shared" si="348"/>
        <v>3.2193894289999796E-2</v>
      </c>
      <c r="T332" s="17">
        <f t="shared" si="349"/>
        <v>3.9273694425911068E-2</v>
      </c>
      <c r="U332" s="17">
        <f t="shared" si="350"/>
        <v>9.0966880378086409E-2</v>
      </c>
      <c r="V332" s="17">
        <f t="shared" si="351"/>
        <v>4.1510022139201559E-3</v>
      </c>
      <c r="W332" s="17">
        <f t="shared" si="352"/>
        <v>5.6519584103908753E-3</v>
      </c>
      <c r="X332" s="17">
        <f t="shared" si="353"/>
        <v>9.2661795257820596E-3</v>
      </c>
      <c r="Y332" s="17">
        <f t="shared" si="354"/>
        <v>7.5957815653923616E-3</v>
      </c>
      <c r="Z332" s="17">
        <f t="shared" si="355"/>
        <v>7.0233383495676552E-2</v>
      </c>
      <c r="AA332" s="17">
        <f t="shared" si="356"/>
        <v>4.9712293408129549E-2</v>
      </c>
      <c r="AB332" s="17">
        <f t="shared" si="357"/>
        <v>1.7593571553106868E-2</v>
      </c>
      <c r="AC332" s="17">
        <f t="shared" si="358"/>
        <v>3.0106130727539288E-4</v>
      </c>
      <c r="AD332" s="17">
        <f t="shared" si="359"/>
        <v>1.0001362629966162E-3</v>
      </c>
      <c r="AE332" s="17">
        <f t="shared" si="360"/>
        <v>1.6396868997007557E-3</v>
      </c>
      <c r="AF332" s="17">
        <f t="shared" si="361"/>
        <v>1.3441034129663256E-3</v>
      </c>
      <c r="AG332" s="17">
        <f t="shared" si="362"/>
        <v>7.3453616259601471E-4</v>
      </c>
      <c r="AH332" s="17">
        <f t="shared" si="363"/>
        <v>2.8786267206849028E-2</v>
      </c>
      <c r="AI332" s="17">
        <f t="shared" si="364"/>
        <v>2.0375372654512489E-2</v>
      </c>
      <c r="AJ332" s="17">
        <f t="shared" si="365"/>
        <v>7.2110046055481377E-3</v>
      </c>
      <c r="AK332" s="17">
        <f t="shared" si="366"/>
        <v>1.701354156082815E-3</v>
      </c>
      <c r="AL332" s="17">
        <f t="shared" si="367"/>
        <v>1.3974519858849601E-5</v>
      </c>
      <c r="AM332" s="17">
        <f t="shared" si="368"/>
        <v>1.4158243524536635E-4</v>
      </c>
      <c r="AN332" s="17">
        <f t="shared" si="369"/>
        <v>2.3211923503701934E-4</v>
      </c>
      <c r="AO332" s="17">
        <f t="shared" si="370"/>
        <v>1.902755069186253E-4</v>
      </c>
      <c r="AP332" s="17">
        <f t="shared" si="371"/>
        <v>1.0398324960694081E-4</v>
      </c>
      <c r="AQ332" s="17">
        <f t="shared" si="372"/>
        <v>4.2619185624257149E-5</v>
      </c>
      <c r="AR332" s="17">
        <f t="shared" si="373"/>
        <v>9.438806885960398E-3</v>
      </c>
      <c r="AS332" s="17">
        <f t="shared" si="374"/>
        <v>6.6809359592710149E-3</v>
      </c>
      <c r="AT332" s="17">
        <f t="shared" si="375"/>
        <v>2.3644357719762228E-3</v>
      </c>
      <c r="AU332" s="17">
        <f t="shared" si="376"/>
        <v>5.5786160840162735E-4</v>
      </c>
      <c r="AV332" s="17">
        <f t="shared" si="377"/>
        <v>9.8715804997846695E-5</v>
      </c>
      <c r="AW332" s="17">
        <f t="shared" si="378"/>
        <v>4.5046012723734573E-7</v>
      </c>
      <c r="AX332" s="17">
        <f t="shared" si="379"/>
        <v>1.6702379058785771E-5</v>
      </c>
      <c r="AY332" s="17">
        <f t="shared" si="380"/>
        <v>2.7382940854950209E-5</v>
      </c>
      <c r="AZ332" s="17">
        <f t="shared" si="381"/>
        <v>2.2446666047591552E-5</v>
      </c>
      <c r="BA332" s="17">
        <f t="shared" si="382"/>
        <v>1.2266829905062694E-5</v>
      </c>
      <c r="BB332" s="17">
        <f t="shared" si="383"/>
        <v>5.0277549770877602E-6</v>
      </c>
      <c r="BC332" s="17">
        <f t="shared" si="384"/>
        <v>1.6485641558752208E-6</v>
      </c>
      <c r="BD332" s="17">
        <f t="shared" si="385"/>
        <v>2.579096564525981E-3</v>
      </c>
      <c r="BE332" s="17">
        <f t="shared" si="386"/>
        <v>1.8255251101708216E-3</v>
      </c>
      <c r="BF332" s="17">
        <f t="shared" si="387"/>
        <v>6.4606769162919788E-4</v>
      </c>
      <c r="BG332" s="17">
        <f t="shared" si="388"/>
        <v>1.5243229097627412E-4</v>
      </c>
      <c r="BH332" s="17">
        <f t="shared" si="389"/>
        <v>2.697349321904871E-5</v>
      </c>
      <c r="BI332" s="17">
        <f t="shared" si="390"/>
        <v>3.8184525432413132E-6</v>
      </c>
      <c r="BJ332" s="18">
        <f t="shared" si="391"/>
        <v>0.15894504797452461</v>
      </c>
      <c r="BK332" s="18">
        <f t="shared" si="392"/>
        <v>0.2432878309306977</v>
      </c>
      <c r="BL332" s="18">
        <f t="shared" si="393"/>
        <v>0.52601940159373795</v>
      </c>
      <c r="BM332" s="18">
        <f t="shared" si="394"/>
        <v>0.41491731129601245</v>
      </c>
      <c r="BN332" s="18">
        <f t="shared" si="395"/>
        <v>0.58354142021789634</v>
      </c>
    </row>
    <row r="333" spans="1:66" x14ac:dyDescent="0.25">
      <c r="A333" t="s">
        <v>99</v>
      </c>
      <c r="B333" t="s">
        <v>114</v>
      </c>
      <c r="C333" t="s">
        <v>117</v>
      </c>
      <c r="D333" s="15">
        <v>44349</v>
      </c>
      <c r="E333" s="14">
        <f>VLOOKUP(A333,home!$A$2:$E$405,3,FALSE)</f>
        <v>1.3382789319999999</v>
      </c>
      <c r="F333" s="14">
        <f>VLOOKUP(B333,home!$B$2:$E$405,3,FALSE)</f>
        <v>1.71</v>
      </c>
      <c r="G333" s="14">
        <f>VLOOKUP(C333,away!$B$2:$E$405,4,FALSE)</f>
        <v>1.1499999999999999</v>
      </c>
      <c r="H333" s="14">
        <f>VLOOKUP(A333,away!$A$2:$E$405,3,FALSE)</f>
        <v>1.2937685459999999</v>
      </c>
      <c r="I333" s="14">
        <f>VLOOKUP(C333,away!$B$2:$E$405,3,FALSE)</f>
        <v>0.75</v>
      </c>
      <c r="J333" s="14">
        <f>VLOOKUP(B333,home!$B$2:$E$405,4,FALSE)</f>
        <v>0.55000000000000004</v>
      </c>
      <c r="K333" s="16">
        <f t="shared" si="396"/>
        <v>2.6317255197779996</v>
      </c>
      <c r="L333" s="16">
        <f t="shared" si="397"/>
        <v>0.53367952522499995</v>
      </c>
      <c r="M333" s="17">
        <f t="shared" si="342"/>
        <v>4.2197046649298006E-2</v>
      </c>
      <c r="N333" s="17">
        <f t="shared" si="343"/>
        <v>0.1110510445262203</v>
      </c>
      <c r="O333" s="17">
        <f t="shared" si="344"/>
        <v>2.2519699821694533E-2</v>
      </c>
      <c r="P333" s="17">
        <f t="shared" si="345"/>
        <v>5.9265668718493578E-2</v>
      </c>
      <c r="Q333" s="17">
        <f t="shared" si="346"/>
        <v>0.14612793393882845</v>
      </c>
      <c r="R333" s="17">
        <f t="shared" si="347"/>
        <v>6.0091513545257273E-3</v>
      </c>
      <c r="S333" s="17">
        <f t="shared" si="348"/>
        <v>2.080962867995325E-2</v>
      </c>
      <c r="T333" s="17">
        <f t="shared" si="349"/>
        <v>7.798548640658412E-2</v>
      </c>
      <c r="U333" s="17">
        <f t="shared" si="350"/>
        <v>1.5814436971913891E-2</v>
      </c>
      <c r="V333" s="17">
        <f t="shared" si="351"/>
        <v>3.2474536001192698E-3</v>
      </c>
      <c r="W333" s="17">
        <f t="shared" si="352"/>
        <v>0.12818953763308283</v>
      </c>
      <c r="X333" s="17">
        <f t="shared" si="353"/>
        <v>6.8412131582835906E-2</v>
      </c>
      <c r="Y333" s="17">
        <f t="shared" si="354"/>
        <v>1.8255076951379047E-2</v>
      </c>
      <c r="Z333" s="17">
        <f t="shared" si="355"/>
        <v>1.0689870139628185E-3</v>
      </c>
      <c r="AA333" s="17">
        <f t="shared" si="356"/>
        <v>2.8132804049572305E-3</v>
      </c>
      <c r="AB333" s="17">
        <f t="shared" si="357"/>
        <v>3.701890918008665E-3</v>
      </c>
      <c r="AC333" s="17">
        <f t="shared" si="358"/>
        <v>2.8506513566416532E-4</v>
      </c>
      <c r="AD333" s="17">
        <f t="shared" si="359"/>
        <v>8.4339919389381623E-2</v>
      </c>
      <c r="AE333" s="17">
        <f t="shared" si="360"/>
        <v>4.501048813723995E-2</v>
      </c>
      <c r="AF333" s="17">
        <f t="shared" si="361"/>
        <v>1.2010587969613854E-2</v>
      </c>
      <c r="AG333" s="17">
        <f t="shared" si="362"/>
        <v>2.1366016284322061E-3</v>
      </c>
      <c r="AH333" s="17">
        <f t="shared" si="363"/>
        <v>1.4262412052084181E-4</v>
      </c>
      <c r="AI333" s="17">
        <f t="shared" si="364"/>
        <v>3.7534753771059252E-4</v>
      </c>
      <c r="AJ333" s="17">
        <f t="shared" si="365"/>
        <v>4.9390584688940072E-4</v>
      </c>
      <c r="AK333" s="17">
        <f t="shared" si="366"/>
        <v>4.3327487387546709E-4</v>
      </c>
      <c r="AL333" s="17">
        <f t="shared" si="367"/>
        <v>1.6014936811930567E-5</v>
      </c>
      <c r="AM333" s="17">
        <f t="shared" si="368"/>
        <v>4.4391903638610973E-2</v>
      </c>
      <c r="AN333" s="17">
        <f t="shared" si="369"/>
        <v>2.3691050057687853E-2</v>
      </c>
      <c r="AO333" s="17">
        <f t="shared" si="370"/>
        <v>6.3217141734342799E-3</v>
      </c>
      <c r="AP333" s="17">
        <f t="shared" si="371"/>
        <v>1.1245898062288533E-3</v>
      </c>
      <c r="AQ333" s="17">
        <f t="shared" si="372"/>
        <v>1.5004263846527224E-4</v>
      </c>
      <c r="AR333" s="17">
        <f t="shared" si="373"/>
        <v>1.5223114585039212E-5</v>
      </c>
      <c r="AS333" s="17">
        <f t="shared" si="374"/>
        <v>4.0063059143952369E-5</v>
      </c>
      <c r="AT333" s="17">
        <f t="shared" si="375"/>
        <v>5.27174875747574E-5</v>
      </c>
      <c r="AU333" s="17">
        <f t="shared" si="376"/>
        <v>4.6245985796356216E-5</v>
      </c>
      <c r="AV333" s="17">
        <f t="shared" si="377"/>
        <v>3.0426685251890397E-5</v>
      </c>
      <c r="AW333" s="17">
        <f t="shared" si="378"/>
        <v>6.2480408715422759E-7</v>
      </c>
      <c r="AX333" s="17">
        <f t="shared" si="379"/>
        <v>1.9471217612876388E-2</v>
      </c>
      <c r="AY333" s="17">
        <f t="shared" si="380"/>
        <v>1.0391390171192526E-2</v>
      </c>
      <c r="AZ333" s="17">
        <f t="shared" si="381"/>
        <v>2.7728360864948788E-3</v>
      </c>
      <c r="BA333" s="17">
        <f t="shared" si="382"/>
        <v>4.9326861538911135E-4</v>
      </c>
      <c r="BB333" s="17">
        <f t="shared" si="383"/>
        <v>6.5811840117313496E-5</v>
      </c>
      <c r="BC333" s="17">
        <f t="shared" si="384"/>
        <v>7.0244863175982971E-6</v>
      </c>
      <c r="BD333" s="17">
        <f t="shared" si="385"/>
        <v>1.3540440940315826E-6</v>
      </c>
      <c r="BE333" s="17">
        <f t="shared" si="386"/>
        <v>3.5634723971675973E-6</v>
      </c>
      <c r="BF333" s="17">
        <f t="shared" si="387"/>
        <v>4.6890406233252251E-6</v>
      </c>
      <c r="BG333" s="17">
        <f t="shared" si="388"/>
        <v>4.1134226238935781E-6</v>
      </c>
      <c r="BH333" s="17">
        <f t="shared" si="389"/>
        <v>2.7063498232332282E-6</v>
      </c>
      <c r="BI333" s="17">
        <f t="shared" si="390"/>
        <v>1.4244739790499125E-6</v>
      </c>
      <c r="BJ333" s="18">
        <f t="shared" si="391"/>
        <v>0.80239965729041363</v>
      </c>
      <c r="BK333" s="18">
        <f t="shared" si="392"/>
        <v>0.13621226789153276</v>
      </c>
      <c r="BL333" s="18">
        <f t="shared" si="393"/>
        <v>5.2506138985989041E-2</v>
      </c>
      <c r="BM333" s="18">
        <f t="shared" si="394"/>
        <v>0.59462574080573205</v>
      </c>
      <c r="BN333" s="18">
        <f t="shared" si="395"/>
        <v>0.38717054500906056</v>
      </c>
    </row>
    <row r="334" spans="1:66" x14ac:dyDescent="0.25">
      <c r="A334" t="s">
        <v>99</v>
      </c>
      <c r="B334" t="s">
        <v>109</v>
      </c>
      <c r="C334" t="s">
        <v>116</v>
      </c>
      <c r="D334" s="15">
        <v>44349</v>
      </c>
      <c r="E334" s="14">
        <f>VLOOKUP(A334,home!$A$2:$E$405,3,FALSE)</f>
        <v>1.3382789319999999</v>
      </c>
      <c r="F334" s="14">
        <f>VLOOKUP(B334,home!$B$2:$E$405,3,FALSE)</f>
        <v>1.03</v>
      </c>
      <c r="G334" s="14">
        <f>VLOOKUP(C334,away!$B$2:$E$405,4,FALSE)</f>
        <v>1.28</v>
      </c>
      <c r="H334" s="14">
        <f>VLOOKUP(A334,away!$A$2:$E$405,3,FALSE)</f>
        <v>1.2937685459999999</v>
      </c>
      <c r="I334" s="14">
        <f>VLOOKUP(C334,away!$B$2:$E$405,3,FALSE)</f>
        <v>0.85</v>
      </c>
      <c r="J334" s="14">
        <f>VLOOKUP(B334,home!$B$2:$E$405,4,FALSE)</f>
        <v>0.77</v>
      </c>
      <c r="K334" s="16">
        <f t="shared" si="396"/>
        <v>1.7643869439488</v>
      </c>
      <c r="L334" s="16">
        <f t="shared" si="397"/>
        <v>0.84677151335699996</v>
      </c>
      <c r="M334" s="17">
        <f t="shared" si="342"/>
        <v>7.3449406457094496E-2</v>
      </c>
      <c r="N334" s="17">
        <f t="shared" si="343"/>
        <v>0.12959317379368623</v>
      </c>
      <c r="O334" s="17">
        <f t="shared" si="344"/>
        <v>6.2194865060847315E-2</v>
      </c>
      <c r="P334" s="17">
        <f t="shared" si="345"/>
        <v>0.10973580789401641</v>
      </c>
      <c r="Q334" s="17">
        <f t="shared" si="346"/>
        <v>0.1143262519332339</v>
      </c>
      <c r="R334" s="17">
        <f t="shared" si="347"/>
        <v>2.6332420005304037E-2</v>
      </c>
      <c r="S334" s="17">
        <f t="shared" si="348"/>
        <v>4.0987218668631378E-2</v>
      </c>
      <c r="T334" s="17">
        <f t="shared" si="349"/>
        <v>9.6808213365938103E-2</v>
      </c>
      <c r="U334" s="17">
        <f t="shared" si="350"/>
        <v>4.6460578059934643E-2</v>
      </c>
      <c r="V334" s="17">
        <f t="shared" si="351"/>
        <v>6.8040267759887614E-3</v>
      </c>
      <c r="W334" s="17">
        <f t="shared" si="352"/>
        <v>6.7238582087199711E-2</v>
      </c>
      <c r="X334" s="17">
        <f t="shared" si="353"/>
        <v>5.6935715909956969E-2</v>
      </c>
      <c r="Y334" s="17">
        <f t="shared" si="354"/>
        <v>2.4105771162569237E-2</v>
      </c>
      <c r="Z334" s="17">
        <f t="shared" si="355"/>
        <v>7.432514379414481E-3</v>
      </c>
      <c r="AA334" s="17">
        <f t="shared" si="356"/>
        <v>1.311383133175063E-2</v>
      </c>
      <c r="AB334" s="17">
        <f t="shared" si="357"/>
        <v>1.1568936393443759E-2</v>
      </c>
      <c r="AC334" s="17">
        <f t="shared" si="358"/>
        <v>6.3533986454999448E-4</v>
      </c>
      <c r="AD334" s="17">
        <f t="shared" si="359"/>
        <v>2.9658719091071213E-2</v>
      </c>
      <c r="AE334" s="17">
        <f t="shared" si="360"/>
        <v>2.5114158448976517E-2</v>
      </c>
      <c r="AF334" s="17">
        <f t="shared" si="361"/>
        <v>1.0632976978263665E-2</v>
      </c>
      <c r="AG334" s="17">
        <f t="shared" si="362"/>
        <v>3.001234002458155E-3</v>
      </c>
      <c r="AH334" s="17">
        <f t="shared" si="363"/>
        <v>1.5734103622761157E-3</v>
      </c>
      <c r="AI334" s="17">
        <f t="shared" si="364"/>
        <v>2.7761047006737306E-3</v>
      </c>
      <c r="AJ334" s="17">
        <f t="shared" si="365"/>
        <v>2.4490614444518111E-3</v>
      </c>
      <c r="AK334" s="17">
        <f t="shared" si="366"/>
        <v>1.440364012506388E-3</v>
      </c>
      <c r="AL334" s="17">
        <f t="shared" si="367"/>
        <v>3.796873885666882E-5</v>
      </c>
      <c r="AM334" s="17">
        <f t="shared" si="368"/>
        <v>1.0465891347706219E-2</v>
      </c>
      <c r="AN334" s="17">
        <f t="shared" si="369"/>
        <v>8.8622186551271277E-3</v>
      </c>
      <c r="AO334" s="17">
        <f t="shared" si="370"/>
        <v>3.7521371511513172E-3</v>
      </c>
      <c r="AP334" s="17">
        <f t="shared" si="371"/>
        <v>1.0590676179344745E-3</v>
      </c>
      <c r="AQ334" s="17">
        <f t="shared" si="372"/>
        <v>2.2419707239644199E-4</v>
      </c>
      <c r="AR334" s="17">
        <f t="shared" si="373"/>
        <v>2.6646381471922648E-4</v>
      </c>
      <c r="AS334" s="17">
        <f t="shared" si="374"/>
        <v>4.7014527572539536E-4</v>
      </c>
      <c r="AT334" s="17">
        <f t="shared" si="375"/>
        <v>4.1475909312454817E-4</v>
      </c>
      <c r="AU334" s="17">
        <f t="shared" si="376"/>
        <v>2.4393184293099908E-4</v>
      </c>
      <c r="AV334" s="17">
        <f t="shared" si="377"/>
        <v>1.0759753972020606E-4</v>
      </c>
      <c r="AW334" s="17">
        <f t="shared" si="378"/>
        <v>1.5757370481753004E-6</v>
      </c>
      <c r="AX334" s="17">
        <f t="shared" si="379"/>
        <v>3.0776470084465895E-3</v>
      </c>
      <c r="AY334" s="17">
        <f t="shared" si="380"/>
        <v>2.6060638149209624E-3</v>
      </c>
      <c r="AZ334" s="17">
        <f t="shared" si="381"/>
        <v>1.1033703002327699E-3</v>
      </c>
      <c r="BA334" s="17">
        <f t="shared" si="382"/>
        <v>3.1143417964042333E-4</v>
      </c>
      <c r="BB334" s="17">
        <f t="shared" si="383"/>
        <v>6.5928397901304255E-5</v>
      </c>
      <c r="BC334" s="17">
        <f t="shared" si="384"/>
        <v>1.1165257852817976E-5</v>
      </c>
      <c r="BD334" s="17">
        <f t="shared" si="385"/>
        <v>3.7605661274113094E-5</v>
      </c>
      <c r="BE334" s="17">
        <f t="shared" si="386"/>
        <v>6.635093777060615E-5</v>
      </c>
      <c r="BF334" s="17">
        <f t="shared" si="387"/>
        <v>5.8534364160608399E-5</v>
      </c>
      <c r="BG334" s="17">
        <f t="shared" si="388"/>
        <v>3.4425755965774005E-5</v>
      </c>
      <c r="BH334" s="17">
        <f t="shared" si="389"/>
        <v>1.5185088590394794E-5</v>
      </c>
      <c r="BI334" s="17">
        <f t="shared" si="390"/>
        <v>5.3584744103196954E-6</v>
      </c>
      <c r="BJ334" s="18">
        <f t="shared" si="391"/>
        <v>0.58895391757666427</v>
      </c>
      <c r="BK334" s="18">
        <f t="shared" si="392"/>
        <v>0.23425583221405866</v>
      </c>
      <c r="BL334" s="18">
        <f t="shared" si="393"/>
        <v>0.16962992921958062</v>
      </c>
      <c r="BM334" s="18">
        <f t="shared" si="394"/>
        <v>0.48203578016766274</v>
      </c>
      <c r="BN334" s="18">
        <f t="shared" si="395"/>
        <v>0.51563192514418232</v>
      </c>
    </row>
    <row r="335" spans="1:66" x14ac:dyDescent="0.25">
      <c r="A335" t="s">
        <v>99</v>
      </c>
      <c r="B335" t="s">
        <v>118</v>
      </c>
      <c r="C335" t="s">
        <v>105</v>
      </c>
      <c r="D335" s="15">
        <v>44349</v>
      </c>
      <c r="E335" s="14">
        <f>VLOOKUP(A335,home!$A$2:$E$405,3,FALSE)</f>
        <v>1.3382789319999999</v>
      </c>
      <c r="F335" s="14">
        <f>VLOOKUP(B335,home!$B$2:$E$405,3,FALSE)</f>
        <v>0.85</v>
      </c>
      <c r="G335" s="14">
        <f>VLOOKUP(C335,away!$B$2:$E$405,4,FALSE)</f>
        <v>0.7</v>
      </c>
      <c r="H335" s="14">
        <f>VLOOKUP(A335,away!$A$2:$E$405,3,FALSE)</f>
        <v>1.2937685459999999</v>
      </c>
      <c r="I335" s="14">
        <f>VLOOKUP(C335,away!$B$2:$E$405,3,FALSE)</f>
        <v>0.98</v>
      </c>
      <c r="J335" s="14">
        <f>VLOOKUP(B335,home!$B$2:$E$405,4,FALSE)</f>
        <v>1.6</v>
      </c>
      <c r="K335" s="16">
        <f t="shared" si="396"/>
        <v>0.79627596453999983</v>
      </c>
      <c r="L335" s="16">
        <f t="shared" si="397"/>
        <v>2.0286290801280003</v>
      </c>
      <c r="M335" s="17">
        <f t="shared" si="342"/>
        <v>5.9314288770025606E-2</v>
      </c>
      <c r="N335" s="17">
        <f t="shared" si="343"/>
        <v>4.7230542501356221E-2</v>
      </c>
      <c r="O335" s="17">
        <f t="shared" si="344"/>
        <v>0.12032669106598361</v>
      </c>
      <c r="P335" s="17">
        <f t="shared" si="345"/>
        <v>9.5813251988472667E-2</v>
      </c>
      <c r="Q335" s="17">
        <f t="shared" si="346"/>
        <v>1.8804272893007436E-2</v>
      </c>
      <c r="R335" s="17">
        <f t="shared" si="347"/>
        <v>0.12204911230601624</v>
      </c>
      <c r="S335" s="17">
        <f t="shared" si="348"/>
        <v>3.8692950075655957E-2</v>
      </c>
      <c r="T335" s="17">
        <f t="shared" si="349"/>
        <v>3.814689482141756E-2</v>
      </c>
      <c r="U335" s="17">
        <f t="shared" si="350"/>
        <v>9.7184774622723846E-2</v>
      </c>
      <c r="V335" s="17">
        <f t="shared" si="351"/>
        <v>6.9447335403263945E-3</v>
      </c>
      <c r="W335" s="17">
        <f t="shared" si="352"/>
        <v>4.9911301784509579E-3</v>
      </c>
      <c r="X335" s="17">
        <f t="shared" si="353"/>
        <v>1.0125151822710066E-2</v>
      </c>
      <c r="Y335" s="17">
        <f t="shared" si="354"/>
        <v>1.0270088714130337E-2</v>
      </c>
      <c r="Z335" s="17">
        <f t="shared" si="355"/>
        <v>8.2530792809264245E-2</v>
      </c>
      <c r="AA335" s="17">
        <f t="shared" si="356"/>
        <v>6.5717286648447767E-2</v>
      </c>
      <c r="AB335" s="17">
        <f t="shared" si="357"/>
        <v>2.6164547906472192E-2</v>
      </c>
      <c r="AC335" s="17">
        <f t="shared" si="358"/>
        <v>7.0113534033087468E-4</v>
      </c>
      <c r="AD335" s="17">
        <f t="shared" si="359"/>
        <v>9.935792492476842E-4</v>
      </c>
      <c r="AE335" s="17">
        <f t="shared" si="360"/>
        <v>2.0156037584355985E-3</v>
      </c>
      <c r="AF335" s="17">
        <f t="shared" si="361"/>
        <v>2.0444561991888751E-3</v>
      </c>
      <c r="AG335" s="17">
        <f t="shared" si="362"/>
        <v>1.3824810995741717E-3</v>
      </c>
      <c r="AH335" s="17">
        <f t="shared" si="363"/>
        <v>4.185609157472308E-2</v>
      </c>
      <c r="AI335" s="17">
        <f t="shared" si="364"/>
        <v>3.3328999690537181E-2</v>
      </c>
      <c r="AJ335" s="17">
        <f t="shared" si="365"/>
        <v>1.3269540687867922E-2</v>
      </c>
      <c r="AK335" s="17">
        <f t="shared" si="366"/>
        <v>3.5220721034116016E-3</v>
      </c>
      <c r="AL335" s="17">
        <f t="shared" si="367"/>
        <v>4.5303118984775886E-5</v>
      </c>
      <c r="AM335" s="17">
        <f t="shared" si="368"/>
        <v>1.5823265500832578E-4</v>
      </c>
      <c r="AN335" s="17">
        <f t="shared" si="369"/>
        <v>3.2099536537575111E-4</v>
      </c>
      <c r="AO335" s="17">
        <f t="shared" si="370"/>
        <v>3.2559026639378079E-4</v>
      </c>
      <c r="AP335" s="17">
        <f t="shared" si="371"/>
        <v>2.2016729420434866E-4</v>
      </c>
      <c r="AQ335" s="17">
        <f t="shared" si="372"/>
        <v>1.1165944387900969E-4</v>
      </c>
      <c r="AR335" s="17">
        <f t="shared" si="373"/>
        <v>1.6982096909796761E-2</v>
      </c>
      <c r="AS335" s="17">
        <f t="shared" si="374"/>
        <v>1.3522435596760165E-2</v>
      </c>
      <c r="AT335" s="17">
        <f t="shared" si="375"/>
        <v>5.3837952238701137E-3</v>
      </c>
      <c r="AU335" s="17">
        <f t="shared" si="376"/>
        <v>1.4289955782576733E-3</v>
      </c>
      <c r="AV335" s="17">
        <f t="shared" si="377"/>
        <v>2.844687081001309E-4</v>
      </c>
      <c r="AW335" s="17">
        <f t="shared" si="378"/>
        <v>2.032786911309427E-6</v>
      </c>
      <c r="AX335" s="17">
        <f t="shared" si="379"/>
        <v>2.0999476664746597E-5</v>
      </c>
      <c r="AY335" s="17">
        <f t="shared" si="380"/>
        <v>4.2600149029574291E-5</v>
      </c>
      <c r="AZ335" s="17">
        <f t="shared" si="381"/>
        <v>4.3209950569590522E-5</v>
      </c>
      <c r="BA335" s="17">
        <f t="shared" si="382"/>
        <v>2.9218987425454926E-5</v>
      </c>
      <c r="BB335" s="17">
        <f t="shared" si="383"/>
        <v>1.4818621895793061E-5</v>
      </c>
      <c r="BC335" s="17">
        <f t="shared" si="384"/>
        <v>6.0122974610454628E-6</v>
      </c>
      <c r="BD335" s="17">
        <f t="shared" si="385"/>
        <v>5.7417292721275897E-3</v>
      </c>
      <c r="BE335" s="17">
        <f t="shared" si="386"/>
        <v>4.5720010142909469E-3</v>
      </c>
      <c r="BF335" s="17">
        <f t="shared" si="387"/>
        <v>1.8202872587661906E-3</v>
      </c>
      <c r="BG335" s="17">
        <f t="shared" si="388"/>
        <v>4.8315033090464028E-4</v>
      </c>
      <c r="BH335" s="17">
        <f t="shared" si="389"/>
        <v>9.6180248939728116E-5</v>
      </c>
      <c r="BI335" s="17">
        <f t="shared" si="390"/>
        <v>1.5317204098835864E-5</v>
      </c>
      <c r="BJ335" s="18">
        <f t="shared" si="391"/>
        <v>0.13729770574542632</v>
      </c>
      <c r="BK335" s="18">
        <f t="shared" si="392"/>
        <v>0.20155426298282583</v>
      </c>
      <c r="BL335" s="18">
        <f t="shared" si="393"/>
        <v>0.57374957395209625</v>
      </c>
      <c r="BM335" s="18">
        <f t="shared" si="394"/>
        <v>0.53155360860263279</v>
      </c>
      <c r="BN335" s="18">
        <f t="shared" si="395"/>
        <v>0.46353815952486177</v>
      </c>
    </row>
    <row r="336" spans="1:66" x14ac:dyDescent="0.25">
      <c r="A336" t="s">
        <v>99</v>
      </c>
      <c r="B336" t="s">
        <v>120</v>
      </c>
      <c r="C336" t="s">
        <v>417</v>
      </c>
      <c r="D336" s="15">
        <v>44349</v>
      </c>
      <c r="E336" s="14">
        <f>VLOOKUP(A336,home!$A$2:$E$405,3,FALSE)</f>
        <v>1.3382789319999999</v>
      </c>
      <c r="F336" s="14">
        <f>VLOOKUP(B336,home!$B$2:$E$405,3,FALSE)</f>
        <v>0.79</v>
      </c>
      <c r="G336" s="14">
        <f>VLOOKUP(C336,away!$B$2:$E$405,4,FALSE)</f>
        <v>0.75</v>
      </c>
      <c r="H336" s="14">
        <f>VLOOKUP(A336,away!$A$2:$E$405,3,FALSE)</f>
        <v>1.2937685459999999</v>
      </c>
      <c r="I336" s="14">
        <f>VLOOKUP(C336,away!$B$2:$E$405,3,FALSE)</f>
        <v>0.64</v>
      </c>
      <c r="J336" s="14">
        <f>VLOOKUP(B336,home!$B$2:$E$405,4,FALSE)</f>
        <v>1.1599999999999999</v>
      </c>
      <c r="K336" s="16">
        <f t="shared" si="396"/>
        <v>0.79293026720999993</v>
      </c>
      <c r="L336" s="16">
        <f t="shared" si="397"/>
        <v>0.96049376855039981</v>
      </c>
      <c r="M336" s="17">
        <f t="shared" si="342"/>
        <v>0.17317995275686301</v>
      </c>
      <c r="N336" s="17">
        <f t="shared" si="343"/>
        <v>0.13731962621491453</v>
      </c>
      <c r="O336" s="17">
        <f t="shared" si="344"/>
        <v>0.16633826546081956</v>
      </c>
      <c r="P336" s="17">
        <f t="shared" si="345"/>
        <v>0.13189464527909556</v>
      </c>
      <c r="Q336" s="17">
        <f t="shared" si="346"/>
        <v>5.4442443953884749E-2</v>
      </c>
      <c r="R336" s="17">
        <f t="shared" si="347"/>
        <v>7.9883433723299688E-2</v>
      </c>
      <c r="S336" s="17">
        <f t="shared" si="348"/>
        <v>2.5112891498651018E-2</v>
      </c>
      <c r="T336" s="17">
        <f t="shared" si="349"/>
        <v>5.2291628162360687E-2</v>
      </c>
      <c r="U336" s="17">
        <f t="shared" si="350"/>
        <v>6.3341992447868339E-2</v>
      </c>
      <c r="V336" s="17">
        <f t="shared" si="351"/>
        <v>2.1251214662481119E-3</v>
      </c>
      <c r="W336" s="17">
        <f t="shared" si="352"/>
        <v>1.4389687210639761E-2</v>
      </c>
      <c r="X336" s="17">
        <f t="shared" si="353"/>
        <v>1.3821204897208875E-2</v>
      </c>
      <c r="Y336" s="17">
        <f t="shared" si="354"/>
        <v>6.6375905888136962E-3</v>
      </c>
      <c r="Z336" s="17">
        <f t="shared" si="355"/>
        <v>2.5575846767212744E-2</v>
      </c>
      <c r="AA336" s="17">
        <f t="shared" si="356"/>
        <v>2.0279863011248012E-2</v>
      </c>
      <c r="AB336" s="17">
        <f t="shared" si="357"/>
        <v>8.0402585982455397E-3</v>
      </c>
      <c r="AC336" s="17">
        <f t="shared" si="358"/>
        <v>1.0115639018250854E-4</v>
      </c>
      <c r="AD336" s="17">
        <f t="shared" si="359"/>
        <v>2.8525046312502258E-3</v>
      </c>
      <c r="AE336" s="17">
        <f t="shared" si="360"/>
        <v>2.739812923076998E-3</v>
      </c>
      <c r="AF336" s="17">
        <f t="shared" si="361"/>
        <v>1.3157866198046562E-3</v>
      </c>
      <c r="AG336" s="17">
        <f t="shared" si="362"/>
        <v>4.2126828302145553E-4</v>
      </c>
      <c r="AH336" s="17">
        <f t="shared" si="363"/>
        <v>6.1413603613269313E-3</v>
      </c>
      <c r="AI336" s="17">
        <f t="shared" si="364"/>
        <v>4.8696705123398645E-3</v>
      </c>
      <c r="AJ336" s="17">
        <f t="shared" si="365"/>
        <v>1.930654570287153E-3</v>
      </c>
      <c r="AK336" s="17">
        <f t="shared" si="366"/>
        <v>5.1029148143599996E-4</v>
      </c>
      <c r="AL336" s="17">
        <f t="shared" si="367"/>
        <v>3.0816468045969056E-6</v>
      </c>
      <c r="AM336" s="17">
        <f t="shared" si="368"/>
        <v>4.5236745189500071E-4</v>
      </c>
      <c r="AN336" s="17">
        <f t="shared" si="369"/>
        <v>4.3449611864017097E-4</v>
      </c>
      <c r="AO336" s="17">
        <f t="shared" si="370"/>
        <v>2.0866540720660971E-4</v>
      </c>
      <c r="AP336" s="17">
        <f t="shared" si="371"/>
        <v>6.6807274444660112E-5</v>
      </c>
      <c r="AQ336" s="17">
        <f t="shared" si="372"/>
        <v>1.6041992699483102E-5</v>
      </c>
      <c r="AR336" s="17">
        <f t="shared" si="373"/>
        <v>1.1797476714953902E-3</v>
      </c>
      <c r="AS336" s="17">
        <f t="shared" si="374"/>
        <v>9.3545763639921479E-4</v>
      </c>
      <c r="AT336" s="17">
        <f t="shared" si="375"/>
        <v>3.7087633679683214E-4</v>
      </c>
      <c r="AU336" s="17">
        <f t="shared" si="376"/>
        <v>9.8026357612726025E-5</v>
      </c>
      <c r="AV336" s="17">
        <f t="shared" si="377"/>
        <v>1.9432016483870465E-5</v>
      </c>
      <c r="AW336" s="17">
        <f t="shared" si="378"/>
        <v>6.5194342278303201E-8</v>
      </c>
      <c r="AX336" s="17">
        <f t="shared" si="379"/>
        <v>5.9782640751368282E-5</v>
      </c>
      <c r="AY336" s="17">
        <f t="shared" si="380"/>
        <v>5.742085390917643E-5</v>
      </c>
      <c r="AZ336" s="17">
        <f t="shared" si="381"/>
        <v>2.7576186182303412E-5</v>
      </c>
      <c r="BA336" s="17">
        <f t="shared" si="382"/>
        <v>8.8289183294960235E-6</v>
      </c>
      <c r="BB336" s="17">
        <f t="shared" si="383"/>
        <v>2.1200302596303338E-6</v>
      </c>
      <c r="BC336" s="17">
        <f t="shared" si="384"/>
        <v>4.0725517070264444E-7</v>
      </c>
      <c r="BD336" s="17">
        <f t="shared" si="385"/>
        <v>1.88856714488861E-4</v>
      </c>
      <c r="BE336" s="17">
        <f t="shared" si="386"/>
        <v>1.4975020508405519E-4</v>
      </c>
      <c r="BF336" s="17">
        <f t="shared" si="387"/>
        <v>5.9370735066026082E-5</v>
      </c>
      <c r="BG336" s="17">
        <f t="shared" si="388"/>
        <v>1.5692284273452727E-5</v>
      </c>
      <c r="BH336" s="17">
        <f t="shared" si="389"/>
        <v>3.1107217905210373E-6</v>
      </c>
      <c r="BI336" s="17">
        <f t="shared" si="390"/>
        <v>4.9331709211476308E-7</v>
      </c>
      <c r="BJ336" s="18">
        <f t="shared" si="391"/>
        <v>0.28756606761446424</v>
      </c>
      <c r="BK336" s="18">
        <f t="shared" si="392"/>
        <v>0.33247426989175399</v>
      </c>
      <c r="BL336" s="18">
        <f t="shared" si="393"/>
        <v>0.35435660416345421</v>
      </c>
      <c r="BM336" s="18">
        <f t="shared" si="394"/>
        <v>0.256857065388441</v>
      </c>
      <c r="BN336" s="18">
        <f t="shared" si="395"/>
        <v>0.74305836738887709</v>
      </c>
    </row>
    <row r="337" spans="1:66" x14ac:dyDescent="0.25">
      <c r="A337" t="s">
        <v>99</v>
      </c>
      <c r="B337" t="s">
        <v>119</v>
      </c>
      <c r="C337" t="s">
        <v>100</v>
      </c>
      <c r="D337" s="15">
        <v>44349</v>
      </c>
      <c r="E337" s="14">
        <f>VLOOKUP(A337,home!$A$2:$E$405,3,FALSE)</f>
        <v>1.3382789319999999</v>
      </c>
      <c r="F337" s="14">
        <f>VLOOKUP(B337,home!$B$2:$E$405,3,FALSE)</f>
        <v>0.75</v>
      </c>
      <c r="G337" s="14">
        <f>VLOOKUP(C337,away!$B$2:$E$405,4,FALSE)</f>
        <v>1.26</v>
      </c>
      <c r="H337" s="14">
        <f>VLOOKUP(A337,away!$A$2:$E$405,3,FALSE)</f>
        <v>1.2937685459999999</v>
      </c>
      <c r="I337" s="14">
        <f>VLOOKUP(C337,away!$B$2:$E$405,3,FALSE)</f>
        <v>0.7</v>
      </c>
      <c r="J337" s="14">
        <f>VLOOKUP(B337,home!$B$2:$E$405,4,FALSE)</f>
        <v>1.75</v>
      </c>
      <c r="K337" s="16">
        <f t="shared" si="396"/>
        <v>1.26467359074</v>
      </c>
      <c r="L337" s="16">
        <f t="shared" si="397"/>
        <v>1.5848664688499998</v>
      </c>
      <c r="M337" s="17">
        <f t="shared" ref="M337:M400" si="398">_xlfn.POISSON.DIST(0,K337,FALSE) * _xlfn.POISSON.DIST(0,L337,FALSE)</f>
        <v>5.7870931934779615E-2</v>
      </c>
      <c r="N337" s="17">
        <f t="shared" ref="N337:N400" si="399">_xlfn.POISSON.DIST(1,K337,FALSE) * _xlfn.POISSON.DIST(0,L337,FALSE)</f>
        <v>7.3187839289427847E-2</v>
      </c>
      <c r="O337" s="17">
        <f t="shared" ref="O337:O400" si="400">_xlfn.POISSON.DIST(0,K337,FALSE) * _xlfn.POISSON.DIST(1,L337,FALSE)</f>
        <v>9.1717699544532849E-2</v>
      </c>
      <c r="P337" s="17">
        <f t="shared" ref="P337:P400" si="401">_xlfn.POISSON.DIST(1,K337,FALSE) * _xlfn.POISSON.DIST(1,L337,FALSE)</f>
        <v>0.11599295241739678</v>
      </c>
      <c r="Q337" s="17">
        <f t="shared" ref="Q337:Q400" si="402">_xlfn.POISSON.DIST(2,K337,FALSE) * _xlfn.POISSON.DIST(0,L337,FALSE)</f>
        <v>4.6279363756331397E-2</v>
      </c>
      <c r="R337" s="17">
        <f t="shared" ref="R337:R400" si="403">_xlfn.POISSON.DIST(0,K337,FALSE) * _xlfn.POISSON.DIST(2,L337,FALSE)</f>
        <v>7.2680153304094525E-2</v>
      </c>
      <c r="S337" s="17">
        <f t="shared" ref="S337:S400" si="404">_xlfn.POISSON.DIST(2,K337,FALSE) * _xlfn.POISSON.DIST(2,L337,FALSE)</f>
        <v>5.8122292836356608E-2</v>
      </c>
      <c r="T337" s="17">
        <f t="shared" ref="T337:T400" si="405">_xlfn.POISSON.DIST(2,K337,FALSE) * _xlfn.POISSON.DIST(1,L337,FALSE)</f>
        <v>7.3346611817121599E-2</v>
      </c>
      <c r="U337" s="17">
        <f t="shared" ref="U337:U400" si="406">_xlfn.POISSON.DIST(1,K337,FALSE) * _xlfn.POISSON.DIST(2,L337,FALSE)</f>
        <v>9.1916670454622887E-2</v>
      </c>
      <c r="V337" s="17">
        <f t="shared" ref="V337:V400" si="407">_xlfn.POISSON.DIST(3,K337,FALSE) * _xlfn.POISSON.DIST(3,L337,FALSE)</f>
        <v>1.294408497968756E-2</v>
      </c>
      <c r="W337" s="17">
        <f t="shared" ref="W337:W400" si="408">_xlfn.POISSON.DIST(3,K337,FALSE) * _xlfn.POISSON.DIST(0,L337,FALSE)</f>
        <v>1.9509429712960755E-2</v>
      </c>
      <c r="X337" s="17">
        <f t="shared" ref="X337:X400" si="409">_xlfn.POISSON.DIST(3,K337,FALSE) * _xlfn.POISSON.DIST(1,L337,FALSE)</f>
        <v>3.0919840978457375E-2</v>
      </c>
      <c r="Y337" s="17">
        <f t="shared" ref="Y337:Y400" si="410">_xlfn.POISSON.DIST(3,K337,FALSE) * _xlfn.POISSON.DIST(2,L337,FALSE)</f>
        <v>2.4501909594465639E-2</v>
      </c>
      <c r="Z337" s="17">
        <f t="shared" ref="Z337:Z400" si="411">_xlfn.POISSON.DIST(0,K337,FALSE) * _xlfn.POISSON.DIST(3,L337,FALSE)</f>
        <v>3.8396112640845637E-2</v>
      </c>
      <c r="AA337" s="17">
        <f t="shared" ref="AA337:AA400" si="412">_xlfn.POISSON.DIST(1,K337,FALSE) * _xlfn.POISSON.DIST(3,L337,FALSE)</f>
        <v>4.8558549643955749E-2</v>
      </c>
      <c r="AB337" s="17">
        <f t="shared" ref="AB337:AB400" si="413">_xlfn.POISSON.DIST(2,K337,FALSE) * _xlfn.POISSON.DIST(3,L337,FALSE)</f>
        <v>3.0705357669674038E-2</v>
      </c>
      <c r="AC337" s="17">
        <f t="shared" ref="AC337:AC400" si="414">_xlfn.POISSON.DIST(4,K337,FALSE) * _xlfn.POISSON.DIST(4,L337,FALSE)</f>
        <v>1.6215207088203401E-3</v>
      </c>
      <c r="AD337" s="17">
        <f t="shared" ref="AD337:AD400" si="415">_xlfn.POISSON.DIST(4,K337,FALSE) * _xlfn.POISSON.DIST(0,L337,FALSE)</f>
        <v>6.168265132094927E-3</v>
      </c>
      <c r="AE337" s="17">
        <f t="shared" ref="AE337:AE400" si="416">_xlfn.POISSON.DIST(4,K337,FALSE) * _xlfn.POISSON.DIST(1,L337,FALSE)</f>
        <v>9.7758765788338638E-3</v>
      </c>
      <c r="AF337" s="17">
        <f t="shared" ref="AF337:AF400" si="417">_xlfn.POISSON.DIST(4,K337,FALSE) * _xlfn.POISSON.DIST(2,L337,FALSE)</f>
        <v>7.7467294967049245E-3</v>
      </c>
      <c r="AG337" s="17">
        <f t="shared" ref="AG337:AG400" si="418">_xlfn.POISSON.DIST(4,K337,FALSE) * _xlfn.POISSON.DIST(3,L337,FALSE)</f>
        <v>4.0925106075262885E-3</v>
      </c>
      <c r="AH337" s="17">
        <f t="shared" ref="AH337:AH400" si="419">_xlfn.POISSON.DIST(0,K337,FALSE) * _xlfn.POISSON.DIST(4,L337,FALSE)</f>
        <v>1.5213177864665976E-2</v>
      </c>
      <c r="AI337" s="17">
        <f t="shared" ref="AI337:AI400" si="420">_xlfn.POISSON.DIST(1,K337,FALSE) * _xlfn.POISSON.DIST(4,L337,FALSE)</f>
        <v>1.9239704276673399E-2</v>
      </c>
      <c r="AJ337" s="17">
        <f t="shared" ref="AJ337:AJ400" si="421">_xlfn.POISSON.DIST(2,K337,FALSE) * _xlfn.POISSON.DIST(4,L337,FALSE)</f>
        <v>1.2165972946178145E-2</v>
      </c>
      <c r="AK337" s="17">
        <f t="shared" ref="AK337:AK400" si="422">_xlfn.POISSON.DIST(3,K337,FALSE) * _xlfn.POISSON.DIST(4,L337,FALSE)</f>
        <v>5.128661563562939E-3</v>
      </c>
      <c r="AL337" s="17">
        <f t="shared" ref="AL337:AL400" si="423">_xlfn.POISSON.DIST(5,K337,FALSE) * _xlfn.POISSON.DIST(5,L337,FALSE)</f>
        <v>1.3000307279239427E-4</v>
      </c>
      <c r="AM337" s="17">
        <f t="shared" ref="AM337:AM400" si="424">_xlfn.POISSON.DIST(5,K337,FALSE) * _xlfn.POISSON.DIST(0,L337,FALSE)</f>
        <v>1.560168402648566E-3</v>
      </c>
      <c r="AN337" s="17">
        <f t="shared" ref="AN337:AN400" si="425">_xlfn.POISSON.DIST(5,K337,FALSE) * _xlfn.POISSON.DIST(1,L337,FALSE)</f>
        <v>2.4726585871169774E-3</v>
      </c>
      <c r="AO337" s="17">
        <f t="shared" ref="AO337:AO400" si="426">_xlfn.POISSON.DIST(5,K337,FALSE) * _xlfn.POISSON.DIST(2,L337,FALSE)</f>
        <v>1.9594168418178575E-3</v>
      </c>
      <c r="AP337" s="17">
        <f t="shared" ref="AP337:AP400" si="427">_xlfn.POISSON.DIST(5,K337,FALSE) * _xlfn.POISSON.DIST(3,L337,FALSE)</f>
        <v>1.035138017032362E-3</v>
      </c>
      <c r="AQ337" s="17">
        <f t="shared" ref="AQ337:AQ400" si="428">_xlfn.POISSON.DIST(5,K337,FALSE) * _xlfn.POISSON.DIST(4,L337,FALSE)</f>
        <v>4.1013888345661781E-4</v>
      </c>
      <c r="AR337" s="17">
        <f t="shared" ref="AR337:AR400" si="429">_xlfn.POISSON.DIST(0,K337,FALSE) * _xlfn.POISSON.DIST(5,L337,FALSE)</f>
        <v>4.8221710964720284E-3</v>
      </c>
      <c r="AS337" s="17">
        <f t="shared" ref="AS337:AS400" si="430">_xlfn.POISSON.DIST(1,K337,FALSE) * _xlfn.POISSON.DIST(5,L337,FALSE)</f>
        <v>6.0984724357379221E-3</v>
      </c>
      <c r="AT337" s="17">
        <f t="shared" ref="AT337:AT400" si="431">_xlfn.POISSON.DIST(2,K337,FALSE) * _xlfn.POISSON.DIST(5,L337,FALSE)</f>
        <v>3.8562885166667964E-3</v>
      </c>
      <c r="AU337" s="17">
        <f t="shared" ref="AU337:AU400" si="432">_xlfn.POISSON.DIST(3,K337,FALSE) * _xlfn.POISSON.DIST(5,L337,FALSE)</f>
        <v>1.6256487484341427E-3</v>
      </c>
      <c r="AV337" s="17">
        <f t="shared" ref="AV337:AV400" si="433">_xlfn.POISSON.DIST(4,K337,FALSE) * _xlfn.POISSON.DIST(5,L337,FALSE)</f>
        <v>5.1397875999104818E-4</v>
      </c>
      <c r="AW337" s="17">
        <f t="shared" ref="AW337:AW400" si="434">_xlfn.POISSON.DIST(6,K337,FALSE) * _xlfn.POISSON.DIST(6,L337,FALSE)</f>
        <v>7.2380610765954388E-6</v>
      </c>
      <c r="AX337" s="17">
        <f t="shared" ref="AX337:AX400" si="435">_xlfn.POISSON.DIST(6,K337,FALSE) * _xlfn.POISSON.DIST(0,L337,FALSE)</f>
        <v>3.2885062932277531E-4</v>
      </c>
      <c r="AY337" s="17">
        <f t="shared" ref="AY337:AY400" si="436">_xlfn.POISSON.DIST(6,K337,FALSE) * _xlfn.POISSON.DIST(1,L337,FALSE)</f>
        <v>5.2118433567388707E-4</v>
      </c>
      <c r="AZ337" s="17">
        <f t="shared" ref="AZ337:AZ400" si="437">_xlfn.POISSON.DIST(6,K337,FALSE) * _xlfn.POISSON.DIST(2,L337,FALSE)</f>
        <v>4.1300378884970334E-4</v>
      </c>
      <c r="BA337" s="17">
        <f t="shared" ref="BA337:BA400" si="438">_xlfn.POISSON.DIST(6,K337,FALSE) * _xlfn.POISSON.DIST(3,L337,FALSE)</f>
        <v>2.1818528548530006E-4</v>
      </c>
      <c r="BB337" s="17">
        <f t="shared" ref="BB337:BB400" si="439">_xlfn.POISSON.DIST(6,K337,FALSE) * _xlfn.POISSON.DIST(4,L337,FALSE)</f>
        <v>8.64486357405292E-5</v>
      </c>
      <c r="BC337" s="17">
        <f t="shared" ref="BC337:BC400" si="440">_xlfn.POISSON.DIST(6,K337,FALSE) * _xlfn.POISSON.DIST(5,L337,FALSE)</f>
        <v>2.7401908812598477E-5</v>
      </c>
      <c r="BD337" s="17">
        <f t="shared" ref="BD337:BD400" si="441">_xlfn.POISSON.DIST(0,K337,FALSE) * _xlfn.POISSON.DIST(6,L337,FALSE)</f>
        <v>1.2737495463093591E-3</v>
      </c>
      <c r="BE337" s="17">
        <f t="shared" ref="BE337:BE400" si="442">_xlfn.POISSON.DIST(1,K337,FALSE) * _xlfn.POISSON.DIST(6,L337,FALSE)</f>
        <v>1.6108774124345027E-3</v>
      </c>
      <c r="BF337" s="17">
        <f t="shared" ref="BF337:BF400" si="443">_xlfn.POISSON.DIST(2,K337,FALSE) * _xlfn.POISSON.DIST(6,L337,FALSE)</f>
        <v>1.0186170607127513E-3</v>
      </c>
      <c r="BG337" s="17">
        <f t="shared" ref="BG337:BG400" si="444">_xlfn.POISSON.DIST(3,K337,FALSE) * _xlfn.POISSON.DIST(6,L337,FALSE)</f>
        <v>4.2940603192020684E-4</v>
      </c>
      <c r="BH337" s="17">
        <f t="shared" ref="BH337:BH400" si="445">_xlfn.POISSON.DIST(4,K337,FALSE) * _xlfn.POISSON.DIST(6,L337,FALSE)</f>
        <v>1.3576461706848566E-4</v>
      </c>
      <c r="BI337" s="17">
        <f t="shared" ref="BI337:BI400" si="446">_xlfn.POISSON.DIST(5,K337,FALSE) * _xlfn.POISSON.DIST(6,L337,FALSE)</f>
        <v>3.4339585152688563E-5</v>
      </c>
      <c r="BJ337" s="18">
        <f t="shared" ref="BJ337:BJ400" si="447">SUM(N337,Q337,T337,W337,X337,Y337,AD337,AE337,AF337,AG337,AM337,AN337,AO337,AP337,AQ337,AX337,AY337,AZ337,BA337,BB337,BC337)</f>
        <v>0.30456097227988194</v>
      </c>
      <c r="BK337" s="18">
        <f t="shared" ref="BK337:BK400" si="448">SUM(M337,P337,S337,V337,AC337,AL337,AY337)</f>
        <v>0.2472029702855072</v>
      </c>
      <c r="BL337" s="18">
        <f t="shared" ref="BL337:BL400" si="449">SUM(O337,R337,U337,AA337,AB337,AH337,AI337,AJ337,AK337,AR337,AS337,AT337,AU337,AV337,BD337,BE337,BF337,BG337,BH337,BI337)</f>
        <v>0.40874526107886044</v>
      </c>
      <c r="BM337" s="18">
        <f t="shared" ref="BM337:BM400" si="450">SUM(S337:BI337)</f>
        <v>0.54066242976393453</v>
      </c>
      <c r="BN337" s="18">
        <f t="shared" ref="BN337:BN400" si="451">SUM(M337:R337)</f>
        <v>0.45772894024656297</v>
      </c>
    </row>
    <row r="338" spans="1:66" x14ac:dyDescent="0.25">
      <c r="A338" t="s">
        <v>122</v>
      </c>
      <c r="B338" t="s">
        <v>136</v>
      </c>
      <c r="C338" t="s">
        <v>127</v>
      </c>
      <c r="D338" s="15">
        <v>44349</v>
      </c>
      <c r="E338" s="14">
        <f>VLOOKUP(A338,home!$A$2:$E$405,3,FALSE)</f>
        <v>1.3392857140000001</v>
      </c>
      <c r="F338" s="14">
        <f>VLOOKUP(B338,home!$B$2:$E$405,3,FALSE)</f>
        <v>1.55</v>
      </c>
      <c r="G338" s="14">
        <f>VLOOKUP(C338,away!$B$2:$E$405,4,FALSE)</f>
        <v>0.96</v>
      </c>
      <c r="H338" s="14">
        <f>VLOOKUP(A338,away!$A$2:$E$405,3,FALSE)</f>
        <v>1.1726190480000001</v>
      </c>
      <c r="I338" s="14">
        <f>VLOOKUP(C338,away!$B$2:$E$405,3,FALSE)</f>
        <v>0.91</v>
      </c>
      <c r="J338" s="14">
        <f>VLOOKUP(B338,home!$B$2:$E$405,4,FALSE)</f>
        <v>0.97</v>
      </c>
      <c r="K338" s="16">
        <f t="shared" si="396"/>
        <v>1.9928571424320003</v>
      </c>
      <c r="L338" s="16">
        <f t="shared" si="397"/>
        <v>1.0350708336696</v>
      </c>
      <c r="M338" s="17">
        <f t="shared" si="398"/>
        <v>4.8415853070957561E-2</v>
      </c>
      <c r="N338" s="17">
        <f t="shared" si="399"/>
        <v>9.6485878599396072E-2</v>
      </c>
      <c r="O338" s="17">
        <f t="shared" si="400"/>
        <v>5.011383740098091E-2</v>
      </c>
      <c r="P338" s="17">
        <f t="shared" si="401"/>
        <v>9.98697187992207E-2</v>
      </c>
      <c r="Q338" s="17">
        <f t="shared" si="402"/>
        <v>9.6141286155316683E-2</v>
      </c>
      <c r="R338" s="17">
        <f t="shared" si="403"/>
        <v>2.5935685728508035E-2</v>
      </c>
      <c r="S338" s="17">
        <f t="shared" si="404"/>
        <v>5.1501523263556497E-2</v>
      </c>
      <c r="T338" s="17">
        <f t="shared" si="405"/>
        <v>9.9513041210851208E-2</v>
      </c>
      <c r="U338" s="17">
        <f t="shared" si="406"/>
        <v>5.1686116547928936E-2</v>
      </c>
      <c r="V338" s="17">
        <f t="shared" si="407"/>
        <v>1.1803853306121673E-2</v>
      </c>
      <c r="W338" s="17">
        <f t="shared" si="408"/>
        <v>6.3865282932407216E-2</v>
      </c>
      <c r="X338" s="17">
        <f t="shared" si="409"/>
        <v>6.6105091647391617E-2</v>
      </c>
      <c r="Y338" s="17">
        <f t="shared" si="410"/>
        <v>3.4211726160635461E-2</v>
      </c>
      <c r="Z338" s="17">
        <f t="shared" si="411"/>
        <v>8.9484239495998541E-3</v>
      </c>
      <c r="AA338" s="17">
        <f t="shared" si="412"/>
        <v>1.783293058146964E-2</v>
      </c>
      <c r="AB338" s="17">
        <f t="shared" si="413"/>
        <v>1.776924153988791E-2</v>
      </c>
      <c r="AC338" s="17">
        <f t="shared" si="414"/>
        <v>1.5217736490952688E-3</v>
      </c>
      <c r="AD338" s="17">
        <f t="shared" si="415"/>
        <v>3.181859631132207E-2</v>
      </c>
      <c r="AE338" s="17">
        <f t="shared" si="416"/>
        <v>3.2934501010156596E-2</v>
      </c>
      <c r="AF338" s="17">
        <f t="shared" si="417"/>
        <v>1.7044770708537531E-2</v>
      </c>
      <c r="AG338" s="17">
        <f t="shared" si="418"/>
        <v>5.8808483423310413E-3</v>
      </c>
      <c r="AH338" s="17">
        <f t="shared" si="419"/>
        <v>2.3155631593853336E-3</v>
      </c>
      <c r="AI338" s="17">
        <f t="shared" si="420"/>
        <v>4.6145865809334701E-3</v>
      </c>
      <c r="AJ338" s="17">
        <f t="shared" si="421"/>
        <v>4.5981059135920656E-3</v>
      </c>
      <c r="AK338" s="17">
        <f t="shared" si="422"/>
        <v>3.0544560705202555E-3</v>
      </c>
      <c r="AL338" s="17">
        <f t="shared" si="423"/>
        <v>1.2556144053764391E-4</v>
      </c>
      <c r="AM338" s="17">
        <f t="shared" si="424"/>
        <v>1.268198338423574E-2</v>
      </c>
      <c r="AN338" s="17">
        <f t="shared" si="425"/>
        <v>1.3126751114104903E-2</v>
      </c>
      <c r="AO338" s="17">
        <f t="shared" si="426"/>
        <v>6.7935586095249538E-3</v>
      </c>
      <c r="AP338" s="17">
        <f t="shared" si="427"/>
        <v>2.3439381245147612E-3</v>
      </c>
      <c r="AQ338" s="17">
        <f t="shared" si="428"/>
        <v>6.065354971528631E-4</v>
      </c>
      <c r="AR338" s="17">
        <f t="shared" si="429"/>
        <v>4.7935437795991822E-4</v>
      </c>
      <c r="AS338" s="17">
        <f t="shared" si="430"/>
        <v>9.5528479587347155E-4</v>
      </c>
      <c r="AT338" s="17">
        <f t="shared" si="431"/>
        <v>9.5187306425657185E-4</v>
      </c>
      <c r="AU338" s="17">
        <f t="shared" si="432"/>
        <v>6.3231567826411452E-4</v>
      </c>
      <c r="AV338" s="17">
        <f t="shared" si="433"/>
        <v>3.1502870392509391E-4</v>
      </c>
      <c r="AW338" s="17">
        <f t="shared" si="434"/>
        <v>7.1944902358860724E-6</v>
      </c>
      <c r="AX338" s="17">
        <f t="shared" si="435"/>
        <v>4.21223019457969E-3</v>
      </c>
      <c r="AY338" s="17">
        <f t="shared" si="436"/>
        <v>4.3599566191118615E-3</v>
      </c>
      <c r="AZ338" s="17">
        <f t="shared" si="437"/>
        <v>2.2564319662537018E-3</v>
      </c>
      <c r="BA338" s="17">
        <f t="shared" si="438"/>
        <v>7.7852230547631809E-4</v>
      </c>
      <c r="BB338" s="17">
        <f t="shared" si="439"/>
        <v>2.0145643293993786E-4</v>
      </c>
      <c r="BC338" s="17">
        <f t="shared" si="440"/>
        <v>4.1704335598249087E-5</v>
      </c>
      <c r="BD338" s="17">
        <f t="shared" si="441"/>
        <v>8.2694289269690807E-5</v>
      </c>
      <c r="BE338" s="17">
        <f t="shared" si="442"/>
        <v>1.6479790500944125E-4</v>
      </c>
      <c r="BF338" s="17">
        <f t="shared" si="443"/>
        <v>1.6420934102794767E-4</v>
      </c>
      <c r="BG338" s="17">
        <f t="shared" si="444"/>
        <v>1.0908191937386588E-4</v>
      </c>
      <c r="BH338" s="17">
        <f t="shared" si="445"/>
        <v>5.434617053360007E-5</v>
      </c>
      <c r="BI338" s="17">
        <f t="shared" si="446"/>
        <v>2.1660830822342485E-5</v>
      </c>
      <c r="BJ338" s="18">
        <f t="shared" si="447"/>
        <v>0.59140409166183827</v>
      </c>
      <c r="BK338" s="18">
        <f t="shared" si="448"/>
        <v>0.21759824014860121</v>
      </c>
      <c r="BL338" s="18">
        <f t="shared" si="449"/>
        <v>0.18185117059952263</v>
      </c>
      <c r="BM338" s="18">
        <f t="shared" si="450"/>
        <v>0.57848690447630602</v>
      </c>
      <c r="BN338" s="18">
        <f t="shared" si="451"/>
        <v>0.41696225975437995</v>
      </c>
    </row>
    <row r="339" spans="1:66" x14ac:dyDescent="0.25">
      <c r="A339" t="s">
        <v>122</v>
      </c>
      <c r="B339" t="s">
        <v>123</v>
      </c>
      <c r="C339" t="s">
        <v>130</v>
      </c>
      <c r="D339" s="15">
        <v>44349</v>
      </c>
      <c r="E339" s="14">
        <f>VLOOKUP(A339,home!$A$2:$E$405,3,FALSE)</f>
        <v>1.3392857140000001</v>
      </c>
      <c r="F339" s="14">
        <f>VLOOKUP(B339,home!$B$2:$E$405,3,FALSE)</f>
        <v>1.07</v>
      </c>
      <c r="G339" s="14">
        <f>VLOOKUP(C339,away!$B$2:$E$405,4,FALSE)</f>
        <v>0.8</v>
      </c>
      <c r="H339" s="14">
        <f>VLOOKUP(A339,away!$A$2:$E$405,3,FALSE)</f>
        <v>1.1726190480000001</v>
      </c>
      <c r="I339" s="14">
        <f>VLOOKUP(C339,away!$B$2:$E$405,3,FALSE)</f>
        <v>1.24</v>
      </c>
      <c r="J339" s="14">
        <f>VLOOKUP(B339,home!$B$2:$E$405,4,FALSE)</f>
        <v>1.22</v>
      </c>
      <c r="K339" s="16">
        <f t="shared" si="396"/>
        <v>1.1464285711840001</v>
      </c>
      <c r="L339" s="16">
        <f t="shared" si="397"/>
        <v>1.7739380958144</v>
      </c>
      <c r="M339" s="17">
        <f t="shared" si="398"/>
        <v>5.391391522222673E-2</v>
      </c>
      <c r="N339" s="17">
        <f t="shared" si="399"/>
        <v>6.1808452795152707E-2</v>
      </c>
      <c r="O339" s="17">
        <f t="shared" si="400"/>
        <v>9.5639948107215891E-2</v>
      </c>
      <c r="P339" s="17">
        <f t="shared" si="401"/>
        <v>0.10964436905666744</v>
      </c>
      <c r="Q339" s="17">
        <f t="shared" si="402"/>
        <v>3.5429488112520335E-2</v>
      </c>
      <c r="R339" s="17">
        <f t="shared" si="403"/>
        <v>8.4829673714551301E-2</v>
      </c>
      <c r="S339" s="17">
        <f t="shared" si="404"/>
        <v>5.5745755137063903E-2</v>
      </c>
      <c r="T339" s="17">
        <f t="shared" si="405"/>
        <v>6.284971867800325E-2</v>
      </c>
      <c r="U339" s="17">
        <f t="shared" si="406"/>
        <v>9.7251161630577981E-2</v>
      </c>
      <c r="V339" s="17">
        <f t="shared" si="407"/>
        <v>1.2596641072051943E-2</v>
      </c>
      <c r="W339" s="17">
        <f t="shared" si="408"/>
        <v>1.3539125811539069E-2</v>
      </c>
      <c r="X339" s="17">
        <f t="shared" si="409"/>
        <v>2.4017571061113213E-2</v>
      </c>
      <c r="Y339" s="17">
        <f t="shared" si="410"/>
        <v>2.1302842137119107E-2</v>
      </c>
      <c r="Z339" s="17">
        <f t="shared" si="411"/>
        <v>5.0160863285915992E-2</v>
      </c>
      <c r="AA339" s="17">
        <f t="shared" si="412"/>
        <v>5.7505846826228647E-2</v>
      </c>
      <c r="AB339" s="17">
        <f t="shared" si="413"/>
        <v>3.296317290585965E-2</v>
      </c>
      <c r="AC339" s="17">
        <f t="shared" si="414"/>
        <v>1.6011065474533558E-3</v>
      </c>
      <c r="AD339" s="17">
        <f t="shared" si="415"/>
        <v>3.8804101648007875E-3</v>
      </c>
      <c r="AE339" s="17">
        <f t="shared" si="416"/>
        <v>6.8836074187255524E-3</v>
      </c>
      <c r="AF339" s="17">
        <f t="shared" si="417"/>
        <v>6.1055467183539413E-3</v>
      </c>
      <c r="AG339" s="17">
        <f t="shared" si="418"/>
        <v>3.61028730648755E-3</v>
      </c>
      <c r="AH339" s="17">
        <f t="shared" si="419"/>
        <v>2.2245566575456066E-2</v>
      </c>
      <c r="AI339" s="17">
        <f t="shared" si="420"/>
        <v>2.5502953104278647E-2</v>
      </c>
      <c r="AJ339" s="17">
        <f t="shared" si="421"/>
        <v>1.4618657044155371E-2</v>
      </c>
      <c r="AK339" s="17">
        <f t="shared" si="422"/>
        <v>5.5864153692533206E-3</v>
      </c>
      <c r="AL339" s="17">
        <f t="shared" si="423"/>
        <v>1.3024638738582902E-4</v>
      </c>
      <c r="AM339" s="17">
        <f t="shared" si="424"/>
        <v>8.8972261616808727E-4</v>
      </c>
      <c r="AN339" s="17">
        <f t="shared" si="425"/>
        <v>1.5783128435282231E-3</v>
      </c>
      <c r="AO339" s="17">
        <f t="shared" si="426"/>
        <v>1.3999146401239336E-3</v>
      </c>
      <c r="AP339" s="17">
        <f t="shared" si="427"/>
        <v>8.2778730366805063E-4</v>
      </c>
      <c r="AQ339" s="17">
        <f t="shared" si="428"/>
        <v>3.671108583020595E-4</v>
      </c>
      <c r="AR339" s="17">
        <f t="shared" si="429"/>
        <v>7.8924516022353935E-3</v>
      </c>
      <c r="AS339" s="17">
        <f t="shared" si="430"/>
        <v>9.0481320134895953E-3</v>
      </c>
      <c r="AT339" s="17">
        <f t="shared" si="431"/>
        <v>5.1865185280545456E-3</v>
      </c>
      <c r="AU339" s="17">
        <f t="shared" si="432"/>
        <v>1.9819910085123057E-3</v>
      </c>
      <c r="AV339" s="17">
        <f t="shared" si="433"/>
        <v>5.6805277999707451E-4</v>
      </c>
      <c r="AW339" s="17">
        <f t="shared" si="434"/>
        <v>7.3578113203272686E-6</v>
      </c>
      <c r="AX339" s="17">
        <f t="shared" si="435"/>
        <v>1.7000057126727848E-4</v>
      </c>
      <c r="AY339" s="17">
        <f t="shared" si="436"/>
        <v>3.0157048968123618E-4</v>
      </c>
      <c r="AZ339" s="17">
        <f t="shared" si="437"/>
        <v>2.6748369010947412E-4</v>
      </c>
      <c r="BA339" s="17">
        <f t="shared" si="438"/>
        <v>1.5816650263140322E-4</v>
      </c>
      <c r="BB339" s="17">
        <f t="shared" si="439"/>
        <v>7.0144396124893668E-5</v>
      </c>
      <c r="BC339" s="17">
        <f t="shared" si="440"/>
        <v>2.4886363298768953E-5</v>
      </c>
      <c r="BD339" s="17">
        <f t="shared" si="441"/>
        <v>2.3334534277627966E-3</v>
      </c>
      <c r="BE339" s="17">
        <f t="shared" si="442"/>
        <v>2.6751376791145105E-3</v>
      </c>
      <c r="BF339" s="17">
        <f t="shared" si="443"/>
        <v>1.5334271335938658E-3</v>
      </c>
      <c r="BG339" s="17">
        <f t="shared" si="444"/>
        <v>5.8598822592693088E-4</v>
      </c>
      <c r="BH339" s="17">
        <f t="shared" si="445"/>
        <v>1.6794841114501458E-4</v>
      </c>
      <c r="BI339" s="17">
        <f t="shared" si="446"/>
        <v>3.8508171404320409E-5</v>
      </c>
      <c r="BJ339" s="18">
        <f t="shared" si="447"/>
        <v>0.24548215047871896</v>
      </c>
      <c r="BK339" s="18">
        <f t="shared" si="448"/>
        <v>0.23393360391253043</v>
      </c>
      <c r="BL339" s="18">
        <f t="shared" si="449"/>
        <v>0.46815500425881329</v>
      </c>
      <c r="BM339" s="18">
        <f t="shared" si="450"/>
        <v>0.5561715622492831</v>
      </c>
      <c r="BN339" s="18">
        <f t="shared" si="451"/>
        <v>0.44126584700833438</v>
      </c>
    </row>
    <row r="340" spans="1:66" x14ac:dyDescent="0.25">
      <c r="A340" t="s">
        <v>122</v>
      </c>
      <c r="B340" t="s">
        <v>128</v>
      </c>
      <c r="C340" t="s">
        <v>135</v>
      </c>
      <c r="D340" s="15">
        <v>44349</v>
      </c>
      <c r="E340" s="14">
        <f>VLOOKUP(A340,home!$A$2:$E$405,3,FALSE)</f>
        <v>1.3392857140000001</v>
      </c>
      <c r="F340" s="14">
        <f>VLOOKUP(B340,home!$B$2:$E$405,3,FALSE)</f>
        <v>1.1200000000000001</v>
      </c>
      <c r="G340" s="14">
        <f>VLOOKUP(C340,away!$B$2:$E$405,4,FALSE)</f>
        <v>1.03</v>
      </c>
      <c r="H340" s="14">
        <f>VLOOKUP(A340,away!$A$2:$E$405,3,FALSE)</f>
        <v>1.1726190480000001</v>
      </c>
      <c r="I340" s="14">
        <f>VLOOKUP(C340,away!$B$2:$E$405,3,FALSE)</f>
        <v>1.07</v>
      </c>
      <c r="J340" s="14">
        <f>VLOOKUP(B340,home!$B$2:$E$405,4,FALSE)</f>
        <v>0.91</v>
      </c>
      <c r="K340" s="16">
        <f t="shared" si="396"/>
        <v>1.5449999996704002</v>
      </c>
      <c r="L340" s="16">
        <f t="shared" si="397"/>
        <v>1.1417791670376003</v>
      </c>
      <c r="M340" s="17">
        <f t="shared" si="398"/>
        <v>6.8099925030022684E-2</v>
      </c>
      <c r="N340" s="17">
        <f t="shared" si="399"/>
        <v>0.10521438414893933</v>
      </c>
      <c r="O340" s="17">
        <f t="shared" si="400"/>
        <v>7.7755075676102334E-2</v>
      </c>
      <c r="P340" s="17">
        <f t="shared" si="401"/>
        <v>0.12013159189395003</v>
      </c>
      <c r="Q340" s="17">
        <f t="shared" si="402"/>
        <v>8.1278111737716333E-2</v>
      </c>
      <c r="R340" s="17">
        <f t="shared" si="403"/>
        <v>4.4389562769202855E-2</v>
      </c>
      <c r="S340" s="17">
        <f t="shared" si="404"/>
        <v>5.2979498011973665E-2</v>
      </c>
      <c r="T340" s="17">
        <f t="shared" si="405"/>
        <v>9.2801654718278753E-2</v>
      </c>
      <c r="U340" s="17">
        <f t="shared" si="406"/>
        <v>6.858187446378762E-2</v>
      </c>
      <c r="V340" s="17">
        <f t="shared" si="407"/>
        <v>1.038426895169918E-2</v>
      </c>
      <c r="W340" s="17">
        <f t="shared" si="408"/>
        <v>4.1858227535994164E-2</v>
      </c>
      <c r="X340" s="17">
        <f t="shared" si="409"/>
        <v>4.7792852169717764E-2</v>
      </c>
      <c r="Y340" s="17">
        <f t="shared" si="410"/>
        <v>2.7284441470345762E-2</v>
      </c>
      <c r="Z340" s="17">
        <f t="shared" si="411"/>
        <v>1.6894359334594568E-2</v>
      </c>
      <c r="AA340" s="17">
        <f t="shared" si="412"/>
        <v>2.6101785166380228E-2</v>
      </c>
      <c r="AB340" s="17">
        <f t="shared" si="413"/>
        <v>2.0163629036727162E-2</v>
      </c>
      <c r="AC340" s="17">
        <f t="shared" si="414"/>
        <v>1.1448973321855494E-3</v>
      </c>
      <c r="AD340" s="17">
        <f t="shared" si="415"/>
        <v>1.6167740382328624E-2</v>
      </c>
      <c r="AE340" s="17">
        <f t="shared" si="416"/>
        <v>1.8459989146615351E-2</v>
      </c>
      <c r="AF340" s="17">
        <f t="shared" si="417"/>
        <v>1.0538615515672811E-2</v>
      </c>
      <c r="AG340" s="17">
        <f t="shared" si="418"/>
        <v>4.010923881738143E-3</v>
      </c>
      <c r="AH340" s="17">
        <f t="shared" si="419"/>
        <v>4.8224068821718247E-3</v>
      </c>
      <c r="AI340" s="17">
        <f t="shared" si="420"/>
        <v>7.4506186313660046E-3</v>
      </c>
      <c r="AJ340" s="17">
        <f t="shared" si="421"/>
        <v>5.7556028915023792E-3</v>
      </c>
      <c r="AK340" s="17">
        <f t="shared" si="422"/>
        <v>2.9641354884913772E-3</v>
      </c>
      <c r="AL340" s="17">
        <f t="shared" si="423"/>
        <v>8.0786191180064328E-5</v>
      </c>
      <c r="AM340" s="17">
        <f t="shared" si="424"/>
        <v>4.9958317770737656E-3</v>
      </c>
      <c r="AN340" s="17">
        <f t="shared" si="425"/>
        <v>5.7041366450872582E-3</v>
      </c>
      <c r="AO340" s="17">
        <f t="shared" si="426"/>
        <v>3.2564321936481917E-3</v>
      </c>
      <c r="AP340" s="17">
        <f t="shared" si="427"/>
        <v>1.2393754791926858E-3</v>
      </c>
      <c r="AQ340" s="17">
        <f t="shared" si="428"/>
        <v>3.5377327556986298E-4</v>
      </c>
      <c r="AR340" s="17">
        <f t="shared" si="429"/>
        <v>1.1012247426085077E-3</v>
      </c>
      <c r="AS340" s="17">
        <f t="shared" si="430"/>
        <v>1.7013922269671809E-3</v>
      </c>
      <c r="AT340" s="17">
        <f t="shared" si="431"/>
        <v>1.3143254950517584E-3</v>
      </c>
      <c r="AU340" s="17">
        <f t="shared" si="432"/>
        <v>6.7687762980725517E-4</v>
      </c>
      <c r="AV340" s="17">
        <f t="shared" si="433"/>
        <v>2.6144398445727751E-4</v>
      </c>
      <c r="AW340" s="17">
        <f t="shared" si="434"/>
        <v>3.9586329064857237E-6</v>
      </c>
      <c r="AX340" s="17">
        <f t="shared" si="435"/>
        <v>1.2864266823220569E-3</v>
      </c>
      <c r="AY340" s="17">
        <f t="shared" si="436"/>
        <v>1.4688151857966221E-3</v>
      </c>
      <c r="AZ340" s="17">
        <f t="shared" si="437"/>
        <v>8.3853128968552275E-4</v>
      </c>
      <c r="BA340" s="17">
        <f t="shared" si="438"/>
        <v>3.1913918582403359E-4</v>
      </c>
      <c r="BB340" s="17">
        <f t="shared" si="439"/>
        <v>9.1096618439805778E-5</v>
      </c>
      <c r="BC340" s="17">
        <f t="shared" si="440"/>
        <v>2.0802444224428714E-5</v>
      </c>
      <c r="BD340" s="17">
        <f t="shared" si="441"/>
        <v>2.0955924488945618E-4</v>
      </c>
      <c r="BE340" s="17">
        <f t="shared" si="442"/>
        <v>3.2376903328513909E-4</v>
      </c>
      <c r="BF340" s="17">
        <f t="shared" si="443"/>
        <v>2.5011157815941289E-4</v>
      </c>
      <c r="BG340" s="17">
        <f t="shared" si="444"/>
        <v>1.2880746272461876E-4</v>
      </c>
      <c r="BH340" s="17">
        <f t="shared" si="445"/>
        <v>4.975188246677025E-5</v>
      </c>
      <c r="BI340" s="17">
        <f t="shared" si="446"/>
        <v>1.5373331678952356E-5</v>
      </c>
      <c r="BJ340" s="18">
        <f t="shared" si="447"/>
        <v>0.46498130148421118</v>
      </c>
      <c r="BK340" s="18">
        <f t="shared" si="448"/>
        <v>0.25428978259680779</v>
      </c>
      <c r="BL340" s="18">
        <f t="shared" si="449"/>
        <v>0.2640173276178282</v>
      </c>
      <c r="BM340" s="18">
        <f t="shared" si="450"/>
        <v>0.50184926322461787</v>
      </c>
      <c r="BN340" s="18">
        <f t="shared" si="451"/>
        <v>0.4968686512559336</v>
      </c>
    </row>
    <row r="341" spans="1:66" x14ac:dyDescent="0.25">
      <c r="A341" t="s">
        <v>122</v>
      </c>
      <c r="B341" t="s">
        <v>137</v>
      </c>
      <c r="C341" t="s">
        <v>129</v>
      </c>
      <c r="D341" s="15">
        <v>44349</v>
      </c>
      <c r="E341" s="14">
        <f>VLOOKUP(A341,home!$A$2:$E$405,3,FALSE)</f>
        <v>1.3392857140000001</v>
      </c>
      <c r="F341" s="14">
        <f>VLOOKUP(B341,home!$B$2:$E$405,3,FALSE)</f>
        <v>1.1000000000000001</v>
      </c>
      <c r="G341" s="14">
        <f>VLOOKUP(C341,away!$B$2:$E$405,4,FALSE)</f>
        <v>1.1399999999999999</v>
      </c>
      <c r="H341" s="14">
        <f>VLOOKUP(A341,away!$A$2:$E$405,3,FALSE)</f>
        <v>1.1726190480000001</v>
      </c>
      <c r="I341" s="14">
        <f>VLOOKUP(C341,away!$B$2:$E$405,3,FALSE)</f>
        <v>0.5</v>
      </c>
      <c r="J341" s="14">
        <f>VLOOKUP(B341,home!$B$2:$E$405,4,FALSE)</f>
        <v>0.74</v>
      </c>
      <c r="K341" s="16">
        <f t="shared" si="396"/>
        <v>1.679464285356</v>
      </c>
      <c r="L341" s="16">
        <f t="shared" si="397"/>
        <v>0.43386904776000002</v>
      </c>
      <c r="M341" s="17">
        <f t="shared" si="398"/>
        <v>0.12083451270136379</v>
      </c>
      <c r="N341" s="17">
        <f t="shared" si="399"/>
        <v>0.20293724852033643</v>
      </c>
      <c r="O341" s="17">
        <f t="shared" si="400"/>
        <v>5.2426354962284323E-2</v>
      </c>
      <c r="P341" s="17">
        <f t="shared" si="401"/>
        <v>8.8048190770552828E-2</v>
      </c>
      <c r="Q341" s="17">
        <f t="shared" si="402"/>
        <v>0.17041293052915993</v>
      </c>
      <c r="R341" s="17">
        <f t="shared" si="403"/>
        <v>1.1373086352507026E-2</v>
      </c>
      <c r="S341" s="17">
        <f t="shared" si="404"/>
        <v>1.6039465308077022E-2</v>
      </c>
      <c r="T341" s="17">
        <f t="shared" si="405"/>
        <v>7.393689589467764E-2</v>
      </c>
      <c r="U341" s="17">
        <f t="shared" si="406"/>
        <v>1.9100692343305286E-2</v>
      </c>
      <c r="V341" s="17">
        <f t="shared" si="407"/>
        <v>1.2986042459882685E-3</v>
      </c>
      <c r="W341" s="17">
        <f t="shared" si="408"/>
        <v>9.5400810195525737E-2</v>
      </c>
      <c r="X341" s="17">
        <f t="shared" si="409"/>
        <v>4.1391458675065246E-2</v>
      </c>
      <c r="Y341" s="17">
        <f t="shared" si="410"/>
        <v>8.9792363803739752E-3</v>
      </c>
      <c r="Z341" s="17">
        <f t="shared" si="411"/>
        <v>1.6448100486181583E-3</v>
      </c>
      <c r="AA341" s="17">
        <f t="shared" si="412"/>
        <v>2.7623997328488628E-3</v>
      </c>
      <c r="AB341" s="17">
        <f t="shared" si="413"/>
        <v>2.3196758465983108E-3</v>
      </c>
      <c r="AC341" s="17">
        <f t="shared" si="414"/>
        <v>5.9140675038766522E-5</v>
      </c>
      <c r="AD341" s="17">
        <f t="shared" si="415"/>
        <v>4.005556337935301E-2</v>
      </c>
      <c r="AE341" s="17">
        <f t="shared" si="416"/>
        <v>1.7378869140890218E-2</v>
      </c>
      <c r="AF341" s="17">
        <f t="shared" si="417"/>
        <v>3.7700767026518436E-3</v>
      </c>
      <c r="AG341" s="17">
        <f t="shared" si="418"/>
        <v>5.4523986298723873E-4</v>
      </c>
      <c r="AH341" s="17">
        <f t="shared" si="419"/>
        <v>1.7840804238500988E-4</v>
      </c>
      <c r="AI341" s="17">
        <f t="shared" si="420"/>
        <v>2.9962993540590355E-4</v>
      </c>
      <c r="AJ341" s="17">
        <f t="shared" si="421"/>
        <v>2.5160888766887017E-4</v>
      </c>
      <c r="AK341" s="17">
        <f t="shared" si="422"/>
        <v>1.4085604690600569E-4</v>
      </c>
      <c r="AL341" s="17">
        <f t="shared" si="423"/>
        <v>1.7237556793006575E-6</v>
      </c>
      <c r="AM341" s="17">
        <f t="shared" si="424"/>
        <v>1.3454377625087402E-2</v>
      </c>
      <c r="AN341" s="17">
        <f t="shared" si="425"/>
        <v>5.8374380084001204E-3</v>
      </c>
      <c r="AO341" s="17">
        <f t="shared" si="426"/>
        <v>1.2663418350312957E-3</v>
      </c>
      <c r="AP341" s="17">
        <f t="shared" si="427"/>
        <v>1.8314217536789307E-4</v>
      </c>
      <c r="AQ341" s="17">
        <f t="shared" si="428"/>
        <v>1.9864930307890671E-5</v>
      </c>
      <c r="AR341" s="17">
        <f t="shared" si="429"/>
        <v>1.5481145492461987E-5</v>
      </c>
      <c r="AS341" s="17">
        <f t="shared" si="430"/>
        <v>2.6000030950989932E-5</v>
      </c>
      <c r="AT341" s="17">
        <f t="shared" si="431"/>
        <v>2.1833061700169099E-5</v>
      </c>
      <c r="AU341" s="17">
        <f t="shared" si="432"/>
        <v>1.2222615788469314E-5</v>
      </c>
      <c r="AV341" s="17">
        <f t="shared" si="433"/>
        <v>5.1318616725906452E-6</v>
      </c>
      <c r="AW341" s="17">
        <f t="shared" si="434"/>
        <v>3.4890135069823589E-8</v>
      </c>
      <c r="AX341" s="17">
        <f t="shared" si="435"/>
        <v>3.7660244505045301E-3</v>
      </c>
      <c r="AY341" s="17">
        <f t="shared" si="436"/>
        <v>1.6339614421812775E-3</v>
      </c>
      <c r="AZ341" s="17">
        <f t="shared" si="437"/>
        <v>3.5446264749787362E-4</v>
      </c>
      <c r="BA341" s="17">
        <f t="shared" si="438"/>
        <v>5.126345711213032E-5</v>
      </c>
      <c r="BB341" s="17">
        <f t="shared" si="439"/>
        <v>5.5604068305313952E-6</v>
      </c>
      <c r="BC341" s="17">
        <f t="shared" si="440"/>
        <v>4.8249768334417108E-7</v>
      </c>
      <c r="BD341" s="17">
        <f t="shared" si="441"/>
        <v>1.1194649755080833E-6</v>
      </c>
      <c r="BE341" s="17">
        <f t="shared" si="442"/>
        <v>1.8801014450727551E-6</v>
      </c>
      <c r="BF341" s="17">
        <f t="shared" si="443"/>
        <v>1.5787816149229492E-6</v>
      </c>
      <c r="BG341" s="17">
        <f t="shared" si="444"/>
        <v>8.8383577887992058E-7</v>
      </c>
      <c r="BH341" s="17">
        <f t="shared" si="445"/>
        <v>3.710926561871574E-7</v>
      </c>
      <c r="BI341" s="17">
        <f t="shared" si="446"/>
        <v>1.2464737252484471E-7</v>
      </c>
      <c r="BJ341" s="18">
        <f t="shared" si="447"/>
        <v>0.68138124875702555</v>
      </c>
      <c r="BK341" s="18">
        <f t="shared" si="448"/>
        <v>0.22791559889888124</v>
      </c>
      <c r="BL341" s="18">
        <f t="shared" si="449"/>
        <v>8.8939338789357364E-2</v>
      </c>
      <c r="BM341" s="18">
        <f t="shared" si="450"/>
        <v>0.3522147461056318</v>
      </c>
      <c r="BN341" s="18">
        <f t="shared" si="451"/>
        <v>0.64603232383620424</v>
      </c>
    </row>
    <row r="342" spans="1:66" x14ac:dyDescent="0.25">
      <c r="A342" t="s">
        <v>122</v>
      </c>
      <c r="B342" t="s">
        <v>401</v>
      </c>
      <c r="C342" t="s">
        <v>131</v>
      </c>
      <c r="D342" s="15">
        <v>44349</v>
      </c>
      <c r="E342" s="14">
        <f>VLOOKUP(A342,home!$A$2:$E$405,3,FALSE)</f>
        <v>1.3392857140000001</v>
      </c>
      <c r="F342" s="14">
        <f>VLOOKUP(B342,home!$B$2:$E$405,3,FALSE)</f>
        <v>0.96</v>
      </c>
      <c r="G342" s="14">
        <f>VLOOKUP(C342,away!$B$2:$E$405,4,FALSE)</f>
        <v>0.65</v>
      </c>
      <c r="H342" s="14">
        <f>VLOOKUP(A342,away!$A$2:$E$405,3,FALSE)</f>
        <v>1.1726190480000001</v>
      </c>
      <c r="I342" s="14">
        <f>VLOOKUP(C342,away!$B$2:$E$405,3,FALSE)</f>
        <v>1.05</v>
      </c>
      <c r="J342" s="14">
        <f>VLOOKUP(B342,home!$B$2:$E$405,4,FALSE)</f>
        <v>1.4</v>
      </c>
      <c r="K342" s="16">
        <f t="shared" si="396"/>
        <v>0.83571428553600013</v>
      </c>
      <c r="L342" s="16">
        <f t="shared" si="397"/>
        <v>1.7237500005600002</v>
      </c>
      <c r="M342" s="17">
        <f t="shared" si="398"/>
        <v>7.734616476240147E-2</v>
      </c>
      <c r="N342" s="17">
        <f t="shared" si="399"/>
        <v>6.4639294823360088E-2</v>
      </c>
      <c r="O342" s="17">
        <f t="shared" si="400"/>
        <v>0.13332545155250339</v>
      </c>
      <c r="P342" s="17">
        <f t="shared" si="401"/>
        <v>0.11142198448796496</v>
      </c>
      <c r="Q342" s="17">
        <f t="shared" si="402"/>
        <v>2.7009991045427624E-2</v>
      </c>
      <c r="R342" s="17">
        <f t="shared" si="403"/>
        <v>0.11490987359414502</v>
      </c>
      <c r="S342" s="17">
        <f t="shared" si="404"/>
        <v>4.0127583136711845E-2</v>
      </c>
      <c r="T342" s="17">
        <f t="shared" si="405"/>
        <v>4.6558472079681459E-2</v>
      </c>
      <c r="U342" s="17">
        <f t="shared" si="406"/>
        <v>9.6031822911762987E-2</v>
      </c>
      <c r="V342" s="17">
        <f t="shared" si="407"/>
        <v>6.4229212765363536E-3</v>
      </c>
      <c r="W342" s="17">
        <f t="shared" si="408"/>
        <v>7.524211789621104E-3</v>
      </c>
      <c r="X342" s="17">
        <f t="shared" si="409"/>
        <v>1.2969860076572937E-2</v>
      </c>
      <c r="Y342" s="17">
        <f t="shared" si="410"/>
        <v>1.1178398157127864E-2</v>
      </c>
      <c r="Z342" s="17">
        <f t="shared" si="411"/>
        <v>6.6025298224085677E-2</v>
      </c>
      <c r="AA342" s="17">
        <f t="shared" si="412"/>
        <v>5.5178284932643096E-2</v>
      </c>
      <c r="AB342" s="17">
        <f t="shared" si="413"/>
        <v>2.3056640484792831E-2</v>
      </c>
      <c r="AC342" s="17">
        <f t="shared" si="414"/>
        <v>5.7828872077890243E-4</v>
      </c>
      <c r="AD342" s="17">
        <f t="shared" si="415"/>
        <v>1.5720228199961872E-3</v>
      </c>
      <c r="AE342" s="17">
        <f t="shared" si="416"/>
        <v>2.7097743368487606E-3</v>
      </c>
      <c r="AF342" s="17">
        <f t="shared" si="417"/>
        <v>2.3354867573302631E-3</v>
      </c>
      <c r="AG342" s="17">
        <f t="shared" si="418"/>
        <v>1.341931766418638E-3</v>
      </c>
      <c r="AH342" s="17">
        <f t="shared" si="419"/>
        <v>2.8452776962685472E-2</v>
      </c>
      <c r="AI342" s="17">
        <f t="shared" si="420"/>
        <v>2.3778392170885849E-2</v>
      </c>
      <c r="AJ342" s="17">
        <f t="shared" si="421"/>
        <v>9.9359710121433437E-3</v>
      </c>
      <c r="AK342" s="17">
        <f t="shared" si="422"/>
        <v>2.7678776385065946E-3</v>
      </c>
      <c r="AL342" s="17">
        <f t="shared" si="423"/>
        <v>3.3322441816799106E-5</v>
      </c>
      <c r="AM342" s="17">
        <f t="shared" si="424"/>
        <v>2.6275238557188041E-4</v>
      </c>
      <c r="AN342" s="17">
        <f t="shared" si="425"/>
        <v>4.529194247766702E-4</v>
      </c>
      <c r="AO342" s="17">
        <f t="shared" si="426"/>
        <v>3.9035992935621021E-4</v>
      </c>
      <c r="AP342" s="17">
        <f t="shared" si="427"/>
        <v>2.24294309482123E-4</v>
      </c>
      <c r="AQ342" s="17">
        <f t="shared" si="428"/>
        <v>9.6656829023853612E-5</v>
      </c>
      <c r="AR342" s="17">
        <f t="shared" si="429"/>
        <v>9.8090948610725301E-3</v>
      </c>
      <c r="AS342" s="17">
        <f t="shared" si="430"/>
        <v>8.1976007035760804E-3</v>
      </c>
      <c r="AT342" s="17">
        <f t="shared" si="431"/>
        <v>3.4254260075492478E-3</v>
      </c>
      <c r="AU342" s="17">
        <f t="shared" si="432"/>
        <v>9.542258161851511E-4</v>
      </c>
      <c r="AV342" s="17">
        <f t="shared" si="433"/>
        <v>1.9936503655329502E-4</v>
      </c>
      <c r="AW342" s="17">
        <f t="shared" si="434"/>
        <v>1.3334183359740791E-6</v>
      </c>
      <c r="AX342" s="17">
        <f t="shared" si="435"/>
        <v>3.6597653696847265E-5</v>
      </c>
      <c r="AY342" s="17">
        <f t="shared" si="436"/>
        <v>6.3085205580435159E-5</v>
      </c>
      <c r="AZ342" s="17">
        <f t="shared" si="437"/>
        <v>5.4371561577301424E-5</v>
      </c>
      <c r="BA342" s="17">
        <f t="shared" si="438"/>
        <v>3.1240993099773802E-5</v>
      </c>
      <c r="BB342" s="17">
        <f t="shared" si="439"/>
        <v>1.3462915468307517E-5</v>
      </c>
      <c r="BC342" s="17">
        <f t="shared" si="440"/>
        <v>4.6413401092068646E-6</v>
      </c>
      <c r="BD342" s="17">
        <f t="shared" si="441"/>
        <v>2.8180712120444754E-3</v>
      </c>
      <c r="BE342" s="17">
        <f t="shared" si="442"/>
        <v>2.3551023695633183E-3</v>
      </c>
      <c r="BF342" s="17">
        <f t="shared" si="443"/>
        <v>9.8409634707187477E-4</v>
      </c>
      <c r="BG342" s="17">
        <f t="shared" si="444"/>
        <v>2.7414112519725316E-4</v>
      </c>
      <c r="BH342" s="17">
        <f t="shared" si="445"/>
        <v>5.7275913645064392E-5</v>
      </c>
      <c r="BI342" s="17">
        <f t="shared" si="446"/>
        <v>9.5732598500613287E-6</v>
      </c>
      <c r="BJ342" s="18">
        <f t="shared" si="447"/>
        <v>0.17946982620012758</v>
      </c>
      <c r="BK342" s="18">
        <f t="shared" si="448"/>
        <v>0.23599335003179076</v>
      </c>
      <c r="BL342" s="18">
        <f t="shared" si="449"/>
        <v>0.51652106391237684</v>
      </c>
      <c r="BM342" s="18">
        <f t="shared" si="450"/>
        <v>0.46929502631533387</v>
      </c>
      <c r="BN342" s="18">
        <f t="shared" si="451"/>
        <v>0.52865276026580255</v>
      </c>
    </row>
    <row r="343" spans="1:66" x14ac:dyDescent="0.25">
      <c r="A343" t="s">
        <v>122</v>
      </c>
      <c r="B343" t="s">
        <v>139</v>
      </c>
      <c r="C343" t="s">
        <v>133</v>
      </c>
      <c r="D343" s="15">
        <v>44349</v>
      </c>
      <c r="E343" s="14">
        <f>VLOOKUP(A343,home!$A$2:$E$405,3,FALSE)</f>
        <v>1.3392857140000001</v>
      </c>
      <c r="F343" s="14">
        <f>VLOOKUP(B343,home!$B$2:$E$405,3,FALSE)</f>
        <v>0.91</v>
      </c>
      <c r="G343" s="14">
        <f>VLOOKUP(C343,away!$B$2:$E$405,4,FALSE)</f>
        <v>1.39</v>
      </c>
      <c r="H343" s="14">
        <f>VLOOKUP(A343,away!$A$2:$E$405,3,FALSE)</f>
        <v>1.1726190480000001</v>
      </c>
      <c r="I343" s="14">
        <f>VLOOKUP(C343,away!$B$2:$E$405,3,FALSE)</f>
        <v>0.59</v>
      </c>
      <c r="J343" s="14">
        <f>VLOOKUP(B343,home!$B$2:$E$405,4,FALSE)</f>
        <v>0.85</v>
      </c>
      <c r="K343" s="16">
        <f t="shared" si="396"/>
        <v>1.6940624996386002</v>
      </c>
      <c r="L343" s="16">
        <f t="shared" si="397"/>
        <v>0.58806845257200002</v>
      </c>
      <c r="M343" s="17">
        <f t="shared" si="398"/>
        <v>0.1020664760283642</v>
      </c>
      <c r="N343" s="17">
        <f t="shared" si="399"/>
        <v>0.17290698950991393</v>
      </c>
      <c r="O343" s="17">
        <f t="shared" si="400"/>
        <v>6.0022074617477279E-2</v>
      </c>
      <c r="P343" s="17">
        <f t="shared" si="401"/>
        <v>0.10168114575997812</v>
      </c>
      <c r="Q343" s="17">
        <f t="shared" si="402"/>
        <v>0.14645762342707505</v>
      </c>
      <c r="R343" s="17">
        <f t="shared" si="403"/>
        <v>1.7648544270230489E-2</v>
      </c>
      <c r="S343" s="17">
        <f t="shared" si="404"/>
        <v>2.5324317556012964E-2</v>
      </c>
      <c r="T343" s="17">
        <f t="shared" si="405"/>
        <v>8.6127107976132725E-2</v>
      </c>
      <c r="U343" s="17">
        <f t="shared" si="406"/>
        <v>2.9897737021409153E-2</v>
      </c>
      <c r="V343" s="17">
        <f t="shared" si="407"/>
        <v>2.8031901091264554E-3</v>
      </c>
      <c r="W343" s="17">
        <f t="shared" si="408"/>
        <v>8.27027892113332E-2</v>
      </c>
      <c r="X343" s="17">
        <f t="shared" si="409"/>
        <v>4.8634901274897016E-2</v>
      </c>
      <c r="Y343" s="17">
        <f t="shared" si="410"/>
        <v>1.4300325566860337E-2</v>
      </c>
      <c r="Z343" s="17">
        <f t="shared" si="411"/>
        <v>3.4595173730476263E-3</v>
      </c>
      <c r="AA343" s="17">
        <f t="shared" si="412"/>
        <v>5.8606386485282255E-3</v>
      </c>
      <c r="AB343" s="17">
        <f t="shared" si="413"/>
        <v>4.964144079202158E-3</v>
      </c>
      <c r="AC343" s="17">
        <f t="shared" si="414"/>
        <v>1.7453795382323063E-4</v>
      </c>
      <c r="AD343" s="17">
        <f t="shared" si="415"/>
        <v>3.5025923454608844E-2</v>
      </c>
      <c r="AE343" s="17">
        <f t="shared" si="416"/>
        <v>2.0597640605857146E-2</v>
      </c>
      <c r="AF343" s="17">
        <f t="shared" si="417"/>
        <v>6.0564113188603013E-3</v>
      </c>
      <c r="AG343" s="17">
        <f t="shared" si="418"/>
        <v>1.1871948108072409E-3</v>
      </c>
      <c r="AH343" s="17">
        <f t="shared" si="419"/>
        <v>5.0860825705351706E-4</v>
      </c>
      <c r="AI343" s="17">
        <f t="shared" si="420"/>
        <v>8.6161417528091274E-4</v>
      </c>
      <c r="AJ343" s="17">
        <f t="shared" si="421"/>
        <v>7.2981413175021725E-4</v>
      </c>
      <c r="AK343" s="17">
        <f t="shared" si="422"/>
        <v>4.1211691743478263E-4</v>
      </c>
      <c r="AL343" s="17">
        <f t="shared" si="423"/>
        <v>6.9551609162704136E-6</v>
      </c>
      <c r="AM343" s="17">
        <f t="shared" si="424"/>
        <v>1.1867220687932983E-2</v>
      </c>
      <c r="AN343" s="17">
        <f t="shared" si="425"/>
        <v>6.9787381062831749E-3</v>
      </c>
      <c r="AO343" s="17">
        <f t="shared" si="426"/>
        <v>2.0519878595335979E-3</v>
      </c>
      <c r="AP343" s="17">
        <f t="shared" si="427"/>
        <v>4.0223644175081777E-4</v>
      </c>
      <c r="AQ343" s="17">
        <f t="shared" si="428"/>
        <v>5.9135640467117704E-5</v>
      </c>
      <c r="AR343" s="17">
        <f t="shared" si="429"/>
        <v>5.9819294138160779E-5</v>
      </c>
      <c r="AS343" s="17">
        <f t="shared" si="430"/>
        <v>1.0133762295430931E-4</v>
      </c>
      <c r="AT343" s="17">
        <f t="shared" si="431"/>
        <v>8.5836133424705633E-5</v>
      </c>
      <c r="AU343" s="17">
        <f t="shared" si="432"/>
        <v>4.8470591582923085E-5</v>
      </c>
      <c r="AV343" s="17">
        <f t="shared" si="433"/>
        <v>2.0528052883982093E-5</v>
      </c>
      <c r="AW343" s="17">
        <f t="shared" si="434"/>
        <v>1.9246953293755046E-7</v>
      </c>
      <c r="AX343" s="17">
        <f t="shared" si="435"/>
        <v>3.3506355903937749E-3</v>
      </c>
      <c r="AY343" s="17">
        <f t="shared" si="436"/>
        <v>1.9704030867755368E-3</v>
      </c>
      <c r="AZ343" s="17">
        <f t="shared" si="437"/>
        <v>5.79365947091591E-4</v>
      </c>
      <c r="BA343" s="17">
        <f t="shared" si="438"/>
        <v>1.1356894532635438E-4</v>
      </c>
      <c r="BB343" s="17">
        <f t="shared" si="439"/>
        <v>1.6696578484575825E-5</v>
      </c>
      <c r="BC343" s="17">
        <f t="shared" si="440"/>
        <v>1.9637462145342915E-6</v>
      </c>
      <c r="BD343" s="17">
        <f t="shared" si="441"/>
        <v>5.8629732896295822E-6</v>
      </c>
      <c r="BE343" s="17">
        <f t="shared" si="442"/>
        <v>9.9322431863442369E-6</v>
      </c>
      <c r="BF343" s="17">
        <f t="shared" si="443"/>
        <v>8.4129203596383886E-6</v>
      </c>
      <c r="BG343" s="17">
        <f t="shared" si="444"/>
        <v>4.7506709645698281E-6</v>
      </c>
      <c r="BH343" s="17">
        <f t="shared" si="445"/>
        <v>2.0119833822999204E-6</v>
      </c>
      <c r="BI343" s="17">
        <f t="shared" si="446"/>
        <v>6.8168511957006544E-7</v>
      </c>
      <c r="BJ343" s="18">
        <f t="shared" si="447"/>
        <v>0.64138885978659976</v>
      </c>
      <c r="BK343" s="18">
        <f t="shared" si="448"/>
        <v>0.23402702565499681</v>
      </c>
      <c r="BL343" s="18">
        <f t="shared" si="449"/>
        <v>0.12125293628965288</v>
      </c>
      <c r="BM343" s="18">
        <f t="shared" si="450"/>
        <v>0.39737527487401547</v>
      </c>
      <c r="BN343" s="18">
        <f t="shared" si="451"/>
        <v>0.60078285361303896</v>
      </c>
    </row>
    <row r="344" spans="1:66" x14ac:dyDescent="0.25">
      <c r="A344" t="s">
        <v>122</v>
      </c>
      <c r="B344" t="s">
        <v>140</v>
      </c>
      <c r="C344" t="s">
        <v>125</v>
      </c>
      <c r="D344" s="15">
        <v>44349</v>
      </c>
      <c r="E344" s="14">
        <f>VLOOKUP(A344,home!$A$2:$E$405,3,FALSE)</f>
        <v>1.3392857140000001</v>
      </c>
      <c r="F344" s="14">
        <f>VLOOKUP(B344,home!$B$2:$E$405,3,FALSE)</f>
        <v>1.29</v>
      </c>
      <c r="G344" s="14">
        <f>VLOOKUP(C344,away!$B$2:$E$405,4,FALSE)</f>
        <v>1.17</v>
      </c>
      <c r="H344" s="14">
        <f>VLOOKUP(A344,away!$A$2:$E$405,3,FALSE)</f>
        <v>1.1726190480000001</v>
      </c>
      <c r="I344" s="14">
        <f>VLOOKUP(C344,away!$B$2:$E$405,3,FALSE)</f>
        <v>1.07</v>
      </c>
      <c r="J344" s="14">
        <f>VLOOKUP(B344,home!$B$2:$E$405,4,FALSE)</f>
        <v>0.63</v>
      </c>
      <c r="K344" s="16">
        <f t="shared" si="396"/>
        <v>2.0213839281402</v>
      </c>
      <c r="L344" s="16">
        <f t="shared" si="397"/>
        <v>0.7904625002568002</v>
      </c>
      <c r="M344" s="17">
        <f t="shared" si="398"/>
        <v>6.0093930750017732E-2</v>
      </c>
      <c r="N344" s="17">
        <f t="shared" si="399"/>
        <v>0.12147290579685599</v>
      </c>
      <c r="O344" s="17">
        <f t="shared" si="400"/>
        <v>4.7501998750918019E-2</v>
      </c>
      <c r="P344" s="17">
        <f t="shared" si="401"/>
        <v>9.6019776829641537E-2</v>
      </c>
      <c r="Q344" s="17">
        <f t="shared" si="402"/>
        <v>0.12277168974112665</v>
      </c>
      <c r="R344" s="17">
        <f t="shared" si="403"/>
        <v>1.8774274349923029E-2</v>
      </c>
      <c r="S344" s="17">
        <f t="shared" si="404"/>
        <v>3.8355776645595155E-2</v>
      </c>
      <c r="T344" s="17">
        <f t="shared" si="405"/>
        <v>9.7046416833523108E-2</v>
      </c>
      <c r="U344" s="17">
        <f t="shared" si="406"/>
        <v>3.7950016433429212E-2</v>
      </c>
      <c r="V344" s="17">
        <f t="shared" si="407"/>
        <v>6.8095490355627548E-3</v>
      </c>
      <c r="W344" s="17">
        <f t="shared" si="408"/>
        <v>8.2722906824442832E-2</v>
      </c>
      <c r="X344" s="17">
        <f t="shared" si="409"/>
        <v>6.5389355756959394E-2</v>
      </c>
      <c r="Y344" s="17">
        <f t="shared" si="410"/>
        <v>2.5843916820913755E-2</v>
      </c>
      <c r="Z344" s="17">
        <f t="shared" si="411"/>
        <v>4.9467866143824233E-3</v>
      </c>
      <c r="AA344" s="17">
        <f t="shared" si="412"/>
        <v>9.9993549582517039E-3</v>
      </c>
      <c r="AB344" s="17">
        <f t="shared" si="413"/>
        <v>1.010626770218951E-2</v>
      </c>
      <c r="AC344" s="17">
        <f t="shared" si="414"/>
        <v>6.8003058976243158E-4</v>
      </c>
      <c r="AD344" s="17">
        <f t="shared" si="415"/>
        <v>4.1803688585992003E-2</v>
      </c>
      <c r="AE344" s="17">
        <f t="shared" si="416"/>
        <v>3.3044248199639893E-2</v>
      </c>
      <c r="AF344" s="17">
        <f t="shared" si="417"/>
        <v>1.3060119525496811E-2</v>
      </c>
      <c r="AG344" s="17">
        <f t="shared" si="418"/>
        <v>3.4411782445922883E-3</v>
      </c>
      <c r="AH344" s="17">
        <f t="shared" si="419"/>
        <v>9.7756232886040046E-4</v>
      </c>
      <c r="AI344" s="17">
        <f t="shared" si="420"/>
        <v>1.9760287803137181E-3</v>
      </c>
      <c r="AJ344" s="17">
        <f t="shared" si="421"/>
        <v>1.9971564090343163E-3</v>
      </c>
      <c r="AK344" s="17">
        <f t="shared" si="422"/>
        <v>1.3456732890680541E-3</v>
      </c>
      <c r="AL344" s="17">
        <f t="shared" si="423"/>
        <v>4.3462881959206112E-5</v>
      </c>
      <c r="AM344" s="17">
        <f t="shared" si="424"/>
        <v>1.6900260848940418E-2</v>
      </c>
      <c r="AN344" s="17">
        <f t="shared" si="425"/>
        <v>1.3359022445645553E-2</v>
      </c>
      <c r="AO344" s="17">
        <f t="shared" si="426"/>
        <v>5.2799031416858487E-3</v>
      </c>
      <c r="AP344" s="17">
        <f t="shared" si="427"/>
        <v>1.3911884794969103E-3</v>
      </c>
      <c r="AQ344" s="17">
        <f t="shared" si="428"/>
        <v>2.7492058095789594E-4</v>
      </c>
      <c r="AR344" s="17">
        <f t="shared" si="429"/>
        <v>1.5454527252557054E-4</v>
      </c>
      <c r="AS344" s="17">
        <f t="shared" si="430"/>
        <v>3.1239533005323548E-4</v>
      </c>
      <c r="AT344" s="17">
        <f t="shared" si="431"/>
        <v>3.157354496978318E-4</v>
      </c>
      <c r="AU344" s="17">
        <f t="shared" si="432"/>
        <v>2.1274085452110527E-4</v>
      </c>
      <c r="AV344" s="17">
        <f t="shared" si="433"/>
        <v>1.0750773604694365E-4</v>
      </c>
      <c r="AW344" s="17">
        <f t="shared" si="434"/>
        <v>1.9290616160817526E-6</v>
      </c>
      <c r="AX344" s="17">
        <f t="shared" si="435"/>
        <v>5.6936526102375424E-3</v>
      </c>
      <c r="AY344" s="17">
        <f t="shared" si="436"/>
        <v>4.5006188778820237E-3</v>
      </c>
      <c r="AZ344" s="17">
        <f t="shared" si="437"/>
        <v>1.7787852254567897E-3</v>
      </c>
      <c r="BA344" s="17">
        <f t="shared" si="438"/>
        <v>4.6868767224481002E-4</v>
      </c>
      <c r="BB344" s="17">
        <f t="shared" si="439"/>
        <v>9.2620007310543044E-5</v>
      </c>
      <c r="BC344" s="17">
        <f t="shared" si="440"/>
        <v>1.4642528510498998E-5</v>
      </c>
      <c r="BD344" s="17">
        <f t="shared" si="441"/>
        <v>2.036037375390517E-5</v>
      </c>
      <c r="BE344" s="17">
        <f t="shared" si="442"/>
        <v>4.1156132277071461E-5</v>
      </c>
      <c r="BF344" s="17">
        <f t="shared" si="443"/>
        <v>4.1596172164642209E-5</v>
      </c>
      <c r="BG344" s="17">
        <f t="shared" si="444"/>
        <v>2.8027277961920168E-5</v>
      </c>
      <c r="BH344" s="17">
        <f t="shared" si="445"/>
        <v>1.4163472305435863E-5</v>
      </c>
      <c r="BI344" s="17">
        <f t="shared" si="446"/>
        <v>5.725963056973371E-6</v>
      </c>
      <c r="BJ344" s="18">
        <f t="shared" si="447"/>
        <v>0.65635072874791178</v>
      </c>
      <c r="BK344" s="18">
        <f t="shared" si="448"/>
        <v>0.2065031456104208</v>
      </c>
      <c r="BL344" s="18">
        <f t="shared" si="449"/>
        <v>0.1318822870363526</v>
      </c>
      <c r="BM344" s="18">
        <f t="shared" si="450"/>
        <v>0.52854968197431851</v>
      </c>
      <c r="BN344" s="18">
        <f t="shared" si="451"/>
        <v>0.46663457621848298</v>
      </c>
    </row>
    <row r="345" spans="1:66" x14ac:dyDescent="0.25">
      <c r="A345" t="s">
        <v>122</v>
      </c>
      <c r="B345" t="s">
        <v>124</v>
      </c>
      <c r="C345" t="s">
        <v>144</v>
      </c>
      <c r="D345" s="15">
        <v>44349</v>
      </c>
      <c r="E345" s="14">
        <f>VLOOKUP(A345,home!$A$2:$E$405,3,FALSE)</f>
        <v>1.3392857140000001</v>
      </c>
      <c r="F345" s="14">
        <f>VLOOKUP(B345,home!$B$2:$E$405,3,FALSE)</f>
        <v>0.96</v>
      </c>
      <c r="G345" s="14">
        <f>VLOOKUP(C345,away!$B$2:$E$405,4,FALSE)</f>
        <v>1.39</v>
      </c>
      <c r="H345" s="14">
        <f>VLOOKUP(A345,away!$A$2:$E$405,3,FALSE)</f>
        <v>1.1726190480000001</v>
      </c>
      <c r="I345" s="14">
        <f>VLOOKUP(C345,away!$B$2:$E$405,3,FALSE)</f>
        <v>1.33</v>
      </c>
      <c r="J345" s="14">
        <f>VLOOKUP(B345,home!$B$2:$E$405,4,FALSE)</f>
        <v>1.1599999999999999</v>
      </c>
      <c r="K345" s="16">
        <f t="shared" si="396"/>
        <v>1.7871428567616001</v>
      </c>
      <c r="L345" s="16">
        <f t="shared" si="397"/>
        <v>1.8091166672544001</v>
      </c>
      <c r="M345" s="17">
        <f t="shared" si="398"/>
        <v>2.742611755874225E-2</v>
      </c>
      <c r="N345" s="17">
        <f t="shared" si="399"/>
        <v>4.9014390083810103E-2</v>
      </c>
      <c r="O345" s="17">
        <f t="shared" si="400"/>
        <v>4.9617046393599172E-2</v>
      </c>
      <c r="P345" s="17">
        <f t="shared" si="401"/>
        <v>8.8672750035929657E-2</v>
      </c>
      <c r="Q345" s="17">
        <f t="shared" si="402"/>
        <v>4.3797858558403929E-2</v>
      </c>
      <c r="R345" s="17">
        <f t="shared" si="403"/>
        <v>4.4881512805297542E-2</v>
      </c>
      <c r="S345" s="17">
        <f t="shared" si="404"/>
        <v>7.1673073869218965E-2</v>
      </c>
      <c r="T345" s="17">
        <f t="shared" si="405"/>
        <v>7.9235435908059329E-2</v>
      </c>
      <c r="U345" s="17">
        <f t="shared" si="406"/>
        <v>8.0209675010641787E-2</v>
      </c>
      <c r="V345" s="17">
        <f t="shared" si="407"/>
        <v>2.5747754854067471E-2</v>
      </c>
      <c r="W345" s="17">
        <f t="shared" si="408"/>
        <v>2.6091010021368835E-2</v>
      </c>
      <c r="X345" s="17">
        <f t="shared" si="409"/>
        <v>4.7201681095159945E-2</v>
      </c>
      <c r="Y345" s="17">
        <f t="shared" si="410"/>
        <v>4.2696673995840394E-2</v>
      </c>
      <c r="Z345" s="17">
        <f t="shared" si="411"/>
        <v>2.706529762255187E-2</v>
      </c>
      <c r="AA345" s="17">
        <f t="shared" si="412"/>
        <v>4.8369553312270289E-2</v>
      </c>
      <c r="AB345" s="17">
        <f t="shared" si="413"/>
        <v>4.3221650843386632E-2</v>
      </c>
      <c r="AC345" s="17">
        <f t="shared" si="414"/>
        <v>5.202896986036762E-3</v>
      </c>
      <c r="AD345" s="17">
        <f t="shared" si="415"/>
        <v>1.1657090546346163E-2</v>
      </c>
      <c r="AE345" s="17">
        <f t="shared" si="416"/>
        <v>2.1089036799088544E-2</v>
      </c>
      <c r="AF345" s="17">
        <f t="shared" si="417"/>
        <v>1.9076263984786238E-2</v>
      </c>
      <c r="AG345" s="17">
        <f t="shared" si="418"/>
        <v>1.1503729041273877E-2</v>
      </c>
      <c r="AH345" s="17">
        <f t="shared" si="419"/>
        <v>1.2241070258289865E-2</v>
      </c>
      <c r="AI345" s="17">
        <f t="shared" si="420"/>
        <v>2.1876541271219605E-2</v>
      </c>
      <c r="AJ345" s="17">
        <f t="shared" si="421"/>
        <v>1.9548252231755232E-2</v>
      </c>
      <c r="AK345" s="17">
        <f t="shared" si="422"/>
        <v>1.1645173112718458E-2</v>
      </c>
      <c r="AL345" s="17">
        <f t="shared" si="423"/>
        <v>6.7286984082582193E-4</v>
      </c>
      <c r="AM345" s="17">
        <f t="shared" si="424"/>
        <v>4.1665772201051445E-3</v>
      </c>
      <c r="AN345" s="17">
        <f t="shared" si="425"/>
        <v>7.5378242942947225E-3</v>
      </c>
      <c r="AO345" s="17">
        <f t="shared" si="426"/>
        <v>6.8184017828218603E-3</v>
      </c>
      <c r="AP345" s="17">
        <f t="shared" si="427"/>
        <v>4.1117614364467158E-3</v>
      </c>
      <c r="AQ345" s="17">
        <f t="shared" si="428"/>
        <v>1.8596640366124115E-3</v>
      </c>
      <c r="AR345" s="17">
        <f t="shared" si="429"/>
        <v>4.4291048458608628E-3</v>
      </c>
      <c r="AS345" s="17">
        <f t="shared" si="430"/>
        <v>7.9154430871284289E-3</v>
      </c>
      <c r="AT345" s="17">
        <f t="shared" si="431"/>
        <v>7.073013785632281E-3</v>
      </c>
      <c r="AU345" s="17">
        <f t="shared" si="432"/>
        <v>4.2134953542563519E-3</v>
      </c>
      <c r="AV345" s="17">
        <f t="shared" si="433"/>
        <v>1.8825295310893574E-3</v>
      </c>
      <c r="AW345" s="17">
        <f t="shared" si="434"/>
        <v>6.0430252167959117E-5</v>
      </c>
      <c r="AX345" s="17">
        <f t="shared" si="435"/>
        <v>1.2410447860094181E-3</v>
      </c>
      <c r="AY345" s="17">
        <f t="shared" si="436"/>
        <v>2.2451948071788089E-3</v>
      </c>
      <c r="AZ345" s="17">
        <f t="shared" si="437"/>
        <v>2.0309096734501065E-3</v>
      </c>
      <c r="BA345" s="17">
        <f t="shared" si="438"/>
        <v>1.2247175133089266E-3</v>
      </c>
      <c r="BB345" s="17">
        <f t="shared" si="439"/>
        <v>5.5391421650138526E-4</v>
      </c>
      <c r="BC345" s="17">
        <f t="shared" si="440"/>
        <v>2.0041908826036361E-4</v>
      </c>
      <c r="BD345" s="17">
        <f t="shared" si="441"/>
        <v>1.3354612329440204E-3</v>
      </c>
      <c r="BE345" s="17">
        <f t="shared" si="442"/>
        <v>2.3866600029379451E-3</v>
      </c>
      <c r="BF345" s="17">
        <f t="shared" si="443"/>
        <v>2.1326511878845848E-3</v>
      </c>
      <c r="BG345" s="17">
        <f t="shared" si="444"/>
        <v>1.2704507787973591E-3</v>
      </c>
      <c r="BH345" s="17">
        <f t="shared" si="445"/>
        <v>5.6761925854872811E-4</v>
      </c>
      <c r="BI345" s="17">
        <f t="shared" si="446"/>
        <v>2.0288334065513507E-4</v>
      </c>
      <c r="BJ345" s="18">
        <f t="shared" si="447"/>
        <v>0.38335359888912712</v>
      </c>
      <c r="BK345" s="18">
        <f t="shared" si="448"/>
        <v>0.22164065795199972</v>
      </c>
      <c r="BL345" s="18">
        <f t="shared" si="449"/>
        <v>0.36501978764491366</v>
      </c>
      <c r="BM345" s="18">
        <f t="shared" si="450"/>
        <v>0.69148490211779923</v>
      </c>
      <c r="BN345" s="18">
        <f t="shared" si="451"/>
        <v>0.30340967543578262</v>
      </c>
    </row>
    <row r="346" spans="1:66" x14ac:dyDescent="0.25">
      <c r="A346" t="s">
        <v>122</v>
      </c>
      <c r="B346" t="s">
        <v>134</v>
      </c>
      <c r="C346" t="s">
        <v>143</v>
      </c>
      <c r="D346" s="15">
        <v>44349</v>
      </c>
      <c r="E346" s="14">
        <f>VLOOKUP(A346,home!$A$2:$E$405,3,FALSE)</f>
        <v>1.3392857140000001</v>
      </c>
      <c r="F346" s="14">
        <f>VLOOKUP(B346,home!$B$2:$E$405,3,FALSE)</f>
        <v>0.65</v>
      </c>
      <c r="G346" s="14">
        <f>VLOOKUP(C346,away!$B$2:$E$405,4,FALSE)</f>
        <v>1.0900000000000001</v>
      </c>
      <c r="H346" s="14">
        <f>VLOOKUP(A346,away!$A$2:$E$405,3,FALSE)</f>
        <v>1.1726190480000001</v>
      </c>
      <c r="I346" s="14">
        <f>VLOOKUP(C346,away!$B$2:$E$405,3,FALSE)</f>
        <v>1.0900000000000001</v>
      </c>
      <c r="J346" s="14">
        <f>VLOOKUP(B346,home!$B$2:$E$405,4,FALSE)</f>
        <v>1.31</v>
      </c>
      <c r="K346" s="16">
        <f t="shared" si="396"/>
        <v>0.94888392836900015</v>
      </c>
      <c r="L346" s="16">
        <f t="shared" si="397"/>
        <v>1.6743827386392003</v>
      </c>
      <c r="M346" s="17">
        <f t="shared" si="398"/>
        <v>7.2565428138508137E-2</v>
      </c>
      <c r="N346" s="17">
        <f t="shared" si="399"/>
        <v>6.8856168515845972E-2</v>
      </c>
      <c r="O346" s="17">
        <f t="shared" si="400"/>
        <v>0.12150230029708133</v>
      </c>
      <c r="P346" s="17">
        <f t="shared" si="401"/>
        <v>0.11529158001176446</v>
      </c>
      <c r="Q346" s="17">
        <f t="shared" si="402"/>
        <v>3.2668255836876894E-2</v>
      </c>
      <c r="R346" s="17">
        <f t="shared" si="403"/>
        <v>0.10172067716119479</v>
      </c>
      <c r="S346" s="17">
        <f t="shared" si="404"/>
        <v>4.5793667737472406E-2</v>
      </c>
      <c r="T346" s="17">
        <f t="shared" si="405"/>
        <v>5.4699163674715966E-2</v>
      </c>
      <c r="U346" s="17">
        <f t="shared" si="406"/>
        <v>9.6521115741069349E-2</v>
      </c>
      <c r="V346" s="17">
        <f t="shared" si="407"/>
        <v>8.0840827120864066E-3</v>
      </c>
      <c r="W346" s="17">
        <f t="shared" si="408"/>
        <v>1.0332794310486424E-2</v>
      </c>
      <c r="X346" s="17">
        <f t="shared" si="409"/>
        <v>1.7301052435387806E-2</v>
      </c>
      <c r="Y346" s="17">
        <f t="shared" si="410"/>
        <v>1.4484291779052522E-2</v>
      </c>
      <c r="Z346" s="17">
        <f t="shared" si="411"/>
        <v>5.6773115333798439E-2</v>
      </c>
      <c r="AA346" s="17">
        <f t="shared" si="412"/>
        <v>5.3871096703680982E-2</v>
      </c>
      <c r="AB346" s="17">
        <f t="shared" si="413"/>
        <v>2.5558708932867547E-2</v>
      </c>
      <c r="AC346" s="17">
        <f t="shared" si="414"/>
        <v>8.0274682167109251E-4</v>
      </c>
      <c r="AD346" s="17">
        <f t="shared" si="415"/>
        <v>2.4511556140908025E-3</v>
      </c>
      <c r="AE346" s="17">
        <f t="shared" si="416"/>
        <v>4.1041726499522081E-3</v>
      </c>
      <c r="AF346" s="17">
        <f t="shared" si="417"/>
        <v>3.435977920737542E-3</v>
      </c>
      <c r="AG346" s="17">
        <f t="shared" si="418"/>
        <v>1.9177140402761169E-3</v>
      </c>
      <c r="AH346" s="17">
        <f t="shared" si="419"/>
        <v>2.3764981083421146E-2</v>
      </c>
      <c r="AI346" s="17">
        <f t="shared" si="420"/>
        <v>2.2550208608051635E-2</v>
      </c>
      <c r="AJ346" s="17">
        <f t="shared" si="421"/>
        <v>1.0698765264774236E-2</v>
      </c>
      <c r="AK346" s="17">
        <f t="shared" si="422"/>
        <v>3.3839621377122621E-3</v>
      </c>
      <c r="AL346" s="17">
        <f t="shared" si="423"/>
        <v>5.1016001307525751E-5</v>
      </c>
      <c r="AM346" s="17">
        <f t="shared" si="424"/>
        <v>4.6517243362844215E-4</v>
      </c>
      <c r="AN346" s="17">
        <f t="shared" si="425"/>
        <v>7.788766933582525E-4</v>
      </c>
      <c r="AO346" s="17">
        <f t="shared" si="426"/>
        <v>6.5206884544371786E-4</v>
      </c>
      <c r="AP346" s="17">
        <f t="shared" si="427"/>
        <v>3.6393760640511796E-4</v>
      </c>
      <c r="AQ346" s="17">
        <f t="shared" si="428"/>
        <v>1.5234271152659917E-4</v>
      </c>
      <c r="AR346" s="17">
        <f t="shared" si="429"/>
        <v>7.958334822033496E-3</v>
      </c>
      <c r="AS346" s="17">
        <f t="shared" si="430"/>
        <v>7.5515360092069522E-3</v>
      </c>
      <c r="AT346" s="17">
        <f t="shared" si="431"/>
        <v>3.5827655768181266E-3</v>
      </c>
      <c r="AU346" s="17">
        <f t="shared" si="432"/>
        <v>1.133209558318804E-3</v>
      </c>
      <c r="AV346" s="17">
        <f t="shared" si="433"/>
        <v>2.6882108434071148E-4</v>
      </c>
      <c r="AW346" s="17">
        <f t="shared" si="434"/>
        <v>2.2514989221559435E-6</v>
      </c>
      <c r="AX346" s="17">
        <f t="shared" si="435"/>
        <v>7.3565774365054004E-5</v>
      </c>
      <c r="AY346" s="17">
        <f t="shared" si="436"/>
        <v>1.2317726275147257E-4</v>
      </c>
      <c r="AZ346" s="17">
        <f t="shared" si="437"/>
        <v>1.0312294127194553E-4</v>
      </c>
      <c r="BA346" s="17">
        <f t="shared" si="438"/>
        <v>5.7555757607816529E-5</v>
      </c>
      <c r="BB346" s="17">
        <f t="shared" si="439"/>
        <v>2.4092591761957452E-5</v>
      </c>
      <c r="BC346" s="17">
        <f t="shared" si="440"/>
        <v>8.0680439550605095E-6</v>
      </c>
      <c r="BD346" s="17">
        <f t="shared" si="441"/>
        <v>2.2208830757206931E-3</v>
      </c>
      <c r="BE346" s="17">
        <f t="shared" si="442"/>
        <v>2.1073602573380788E-3</v>
      </c>
      <c r="BF346" s="17">
        <f t="shared" si="443"/>
        <v>9.9982013973583142E-4</v>
      </c>
      <c r="BG346" s="17">
        <f t="shared" si="444"/>
        <v>3.1623775395165954E-4</v>
      </c>
      <c r="BH346" s="17">
        <f t="shared" si="445"/>
        <v>7.5018230567059984E-5</v>
      </c>
      <c r="BI346" s="17">
        <f t="shared" si="446"/>
        <v>1.4236718663952662E-5</v>
      </c>
      <c r="BJ346" s="18">
        <f t="shared" si="447"/>
        <v>0.21305272743949771</v>
      </c>
      <c r="BK346" s="18">
        <f t="shared" si="448"/>
        <v>0.24271169868556147</v>
      </c>
      <c r="BL346" s="18">
        <f t="shared" si="449"/>
        <v>0.48580003915654868</v>
      </c>
      <c r="BM346" s="18">
        <f t="shared" si="450"/>
        <v>0.4856122448903053</v>
      </c>
      <c r="BN346" s="18">
        <f t="shared" si="451"/>
        <v>0.51260440996127155</v>
      </c>
    </row>
    <row r="347" spans="1:66" x14ac:dyDescent="0.25">
      <c r="A347" t="s">
        <v>122</v>
      </c>
      <c r="B347" t="s">
        <v>141</v>
      </c>
      <c r="C347" t="s">
        <v>138</v>
      </c>
      <c r="D347" s="15">
        <v>44349</v>
      </c>
      <c r="E347" s="14">
        <f>VLOOKUP(A347,home!$A$2:$E$405,3,FALSE)</f>
        <v>1.3392857140000001</v>
      </c>
      <c r="F347" s="14">
        <f>VLOOKUP(B347,home!$B$2:$E$405,3,FALSE)</f>
        <v>0.65</v>
      </c>
      <c r="G347" s="14">
        <f>VLOOKUP(C347,away!$B$2:$E$405,4,FALSE)</f>
        <v>1.17</v>
      </c>
      <c r="H347" s="14">
        <f>VLOOKUP(A347,away!$A$2:$E$405,3,FALSE)</f>
        <v>1.1726190480000001</v>
      </c>
      <c r="I347" s="14">
        <f>VLOOKUP(C347,away!$B$2:$E$405,3,FALSE)</f>
        <v>1.03</v>
      </c>
      <c r="J347" s="14">
        <f>VLOOKUP(B347,home!$B$2:$E$405,4,FALSE)</f>
        <v>0.68</v>
      </c>
      <c r="K347" s="16">
        <f t="shared" si="396"/>
        <v>1.0185267854969999</v>
      </c>
      <c r="L347" s="16">
        <f t="shared" si="397"/>
        <v>0.82130238121920018</v>
      </c>
      <c r="M347" s="17">
        <f t="shared" si="398"/>
        <v>0.15884455972694389</v>
      </c>
      <c r="N347" s="17">
        <f t="shared" si="399"/>
        <v>0.16178743881237037</v>
      </c>
      <c r="O347" s="17">
        <f t="shared" si="400"/>
        <v>0.13045941514745452</v>
      </c>
      <c r="P347" s="17">
        <f t="shared" si="401"/>
        <v>0.13287640874795545</v>
      </c>
      <c r="Q347" s="17">
        <f t="shared" si="402"/>
        <v>8.2392419993678065E-2</v>
      </c>
      <c r="R347" s="17">
        <f t="shared" si="403"/>
        <v>5.3573314156534275E-2</v>
      </c>
      <c r="S347" s="17">
        <f t="shared" si="404"/>
        <v>2.7788392677887245E-2</v>
      </c>
      <c r="T347" s="17">
        <f t="shared" si="405"/>
        <v>6.7669090735220247E-2</v>
      </c>
      <c r="U347" s="17">
        <f t="shared" si="406"/>
        <v>5.4565855456275777E-2</v>
      </c>
      <c r="V347" s="17">
        <f t="shared" si="407"/>
        <v>2.5828337605734849E-3</v>
      </c>
      <c r="W347" s="17">
        <f t="shared" si="408"/>
        <v>2.7972962228493225E-2</v>
      </c>
      <c r="X347" s="17">
        <f t="shared" si="409"/>
        <v>2.2974260488016231E-2</v>
      </c>
      <c r="Y347" s="17">
        <f t="shared" si="410"/>
        <v>9.4344074227789548E-3</v>
      </c>
      <c r="Z347" s="17">
        <f t="shared" si="411"/>
        <v>1.4666630162188632E-2</v>
      </c>
      <c r="AA347" s="17">
        <f t="shared" si="412"/>
        <v>1.493835567316733E-2</v>
      </c>
      <c r="AB347" s="17">
        <f t="shared" si="413"/>
        <v>7.6075576922009953E-3</v>
      </c>
      <c r="AC347" s="17">
        <f t="shared" si="414"/>
        <v>1.3503675979206615E-4</v>
      </c>
      <c r="AD347" s="17">
        <f t="shared" si="415"/>
        <v>7.1228028248540506E-3</v>
      </c>
      <c r="AE347" s="17">
        <f t="shared" si="416"/>
        <v>5.8499749210074777E-3</v>
      </c>
      <c r="AF347" s="17">
        <f t="shared" si="417"/>
        <v>2.4022991663480214E-3</v>
      </c>
      <c r="AG347" s="17">
        <f t="shared" si="418"/>
        <v>6.5767134190750998E-4</v>
      </c>
      <c r="AH347" s="17">
        <f t="shared" si="419"/>
        <v>3.0114345691667167E-3</v>
      </c>
      <c r="AI347" s="17">
        <f t="shared" si="420"/>
        <v>3.0672267714679188E-3</v>
      </c>
      <c r="AJ347" s="17">
        <f t="shared" si="421"/>
        <v>1.5620263119667799E-3</v>
      </c>
      <c r="AK347" s="17">
        <f t="shared" si="422"/>
        <v>5.3032187946308617E-4</v>
      </c>
      <c r="AL347" s="17">
        <f t="shared" si="423"/>
        <v>4.5184297708337481E-6</v>
      </c>
      <c r="AM347" s="17">
        <f t="shared" si="424"/>
        <v>1.4509530929855098E-3</v>
      </c>
      <c r="AN347" s="17">
        <f t="shared" si="425"/>
        <v>1.1916712303063628E-3</v>
      </c>
      <c r="AO347" s="17">
        <f t="shared" si="426"/>
        <v>4.8936120954051472E-4</v>
      </c>
      <c r="AP347" s="17">
        <f t="shared" si="427"/>
        <v>1.3397117555731094E-4</v>
      </c>
      <c r="AQ347" s="17">
        <f t="shared" si="428"/>
        <v>2.7507711374988741E-5</v>
      </c>
      <c r="AR347" s="17">
        <f t="shared" si="429"/>
        <v>4.9465967650848828E-4</v>
      </c>
      <c r="AS347" s="17">
        <f t="shared" si="430"/>
        <v>5.0382413022917634E-4</v>
      </c>
      <c r="AT347" s="17">
        <f t="shared" si="431"/>
        <v>2.5657918590907242E-4</v>
      </c>
      <c r="AU347" s="17">
        <f t="shared" si="432"/>
        <v>8.7110924483134886E-5</v>
      </c>
      <c r="AV347" s="17">
        <f t="shared" si="433"/>
        <v>2.2181202473869824E-5</v>
      </c>
      <c r="AW347" s="17">
        <f t="shared" si="434"/>
        <v>1.0499305494355246E-7</v>
      </c>
      <c r="AX347" s="17">
        <f t="shared" si="435"/>
        <v>2.4630576495091001E-4</v>
      </c>
      <c r="AY347" s="17">
        <f t="shared" si="436"/>
        <v>2.0229151126219903E-4</v>
      </c>
      <c r="AZ347" s="17">
        <f t="shared" si="437"/>
        <v>8.3071249950037343E-5</v>
      </c>
      <c r="BA347" s="17">
        <f t="shared" si="438"/>
        <v>2.2742205131607017E-5</v>
      </c>
      <c r="BB347" s="17">
        <f t="shared" si="439"/>
        <v>4.6695568071910888E-6</v>
      </c>
      <c r="BC347" s="17">
        <f t="shared" si="440"/>
        <v>7.6702362499687356E-7</v>
      </c>
      <c r="BD347" s="17">
        <f t="shared" si="441"/>
        <v>6.7710861701590074E-5</v>
      </c>
      <c r="BE347" s="17">
        <f t="shared" si="442"/>
        <v>6.8965326312152457E-5</v>
      </c>
      <c r="BF347" s="17">
        <f t="shared" si="443"/>
        <v>3.5121516059734149E-5</v>
      </c>
      <c r="BG347" s="17">
        <f t="shared" si="444"/>
        <v>1.1924068284700761E-5</v>
      </c>
      <c r="BH347" s="17">
        <f t="shared" si="445"/>
        <v>3.0362457350157483E-6</v>
      </c>
      <c r="BI347" s="17">
        <f t="shared" si="446"/>
        <v>6.1849952169291345E-7</v>
      </c>
      <c r="BJ347" s="18">
        <f t="shared" si="447"/>
        <v>0.39211663966616578</v>
      </c>
      <c r="BK347" s="18">
        <f t="shared" si="448"/>
        <v>0.32243404161418521</v>
      </c>
      <c r="BL347" s="18">
        <f t="shared" si="449"/>
        <v>0.27086723929491607</v>
      </c>
      <c r="BM347" s="18">
        <f t="shared" si="450"/>
        <v>0.27994880763431179</v>
      </c>
      <c r="BN347" s="18">
        <f t="shared" si="451"/>
        <v>0.71993355658493663</v>
      </c>
    </row>
    <row r="348" spans="1:66" x14ac:dyDescent="0.25">
      <c r="A348" t="s">
        <v>122</v>
      </c>
      <c r="B348" t="s">
        <v>142</v>
      </c>
      <c r="C348" t="s">
        <v>132</v>
      </c>
      <c r="D348" s="15">
        <v>44349</v>
      </c>
      <c r="E348" s="14">
        <f>VLOOKUP(A348,home!$A$2:$E$405,3,FALSE)</f>
        <v>1.3392857140000001</v>
      </c>
      <c r="F348" s="14">
        <f>VLOOKUP(B348,home!$B$2:$E$405,3,FALSE)</f>
        <v>1.19</v>
      </c>
      <c r="G348" s="14">
        <f>VLOOKUP(C348,away!$B$2:$E$405,4,FALSE)</f>
        <v>1.29</v>
      </c>
      <c r="H348" s="14">
        <f>VLOOKUP(A348,away!$A$2:$E$405,3,FALSE)</f>
        <v>1.1726190480000001</v>
      </c>
      <c r="I348" s="14">
        <f>VLOOKUP(C348,away!$B$2:$E$405,3,FALSE)</f>
        <v>1</v>
      </c>
      <c r="J348" s="14">
        <f>VLOOKUP(B348,home!$B$2:$E$405,4,FALSE)</f>
        <v>1.02</v>
      </c>
      <c r="K348" s="16">
        <f t="shared" si="396"/>
        <v>2.0559374995613999</v>
      </c>
      <c r="L348" s="16">
        <f t="shared" si="397"/>
        <v>1.1960714289600001</v>
      </c>
      <c r="M348" s="17">
        <f t="shared" si="398"/>
        <v>3.8696391409699903E-2</v>
      </c>
      <c r="N348" s="17">
        <f t="shared" si="399"/>
        <v>7.9557362196907663E-2</v>
      </c>
      <c r="O348" s="17">
        <f t="shared" si="400"/>
        <v>4.6283648168995238E-2</v>
      </c>
      <c r="P348" s="17">
        <f t="shared" si="401"/>
        <v>9.5156287887143656E-2</v>
      </c>
      <c r="Q348" s="17">
        <f t="shared" si="402"/>
        <v>8.1782482153405486E-2</v>
      </c>
      <c r="R348" s="17">
        <f t="shared" si="403"/>
        <v>2.7679274601486014E-2</v>
      </c>
      <c r="S348" s="17">
        <f t="shared" si="404"/>
        <v>5.8498472303229042E-2</v>
      </c>
      <c r="T348" s="17">
        <f t="shared" si="405"/>
        <v>9.7817690293119416E-2</v>
      </c>
      <c r="U348" s="17">
        <f t="shared" si="406"/>
        <v>5.6906858613852529E-2</v>
      </c>
      <c r="V348" s="17">
        <f t="shared" si="407"/>
        <v>1.5983395260321706E-2</v>
      </c>
      <c r="W348" s="17">
        <f t="shared" si="408"/>
        <v>5.6046557288799106E-2</v>
      </c>
      <c r="X348" s="17">
        <f t="shared" si="409"/>
        <v>6.703568586470246E-2</v>
      </c>
      <c r="Y348" s="17">
        <f t="shared" si="410"/>
        <v>4.0089734291754178E-2</v>
      </c>
      <c r="Z348" s="17">
        <f t="shared" si="411"/>
        <v>1.1035463175058536E-2</v>
      </c>
      <c r="AA348" s="17">
        <f t="shared" si="412"/>
        <v>2.2688222566631756E-2</v>
      </c>
      <c r="AB348" s="17">
        <f t="shared" si="413"/>
        <v>2.3322783786566707E-2</v>
      </c>
      <c r="AC348" s="17">
        <f t="shared" si="414"/>
        <v>2.4564961121024851E-3</v>
      </c>
      <c r="AD348" s="17">
        <f t="shared" si="415"/>
        <v>2.8807054712839598E-2</v>
      </c>
      <c r="AE348" s="17">
        <f t="shared" si="416"/>
        <v>3.4455295094514962E-2</v>
      </c>
      <c r="AF348" s="17">
        <f t="shared" si="417"/>
        <v>2.0605497019467497E-2</v>
      </c>
      <c r="AG348" s="17">
        <f t="shared" si="418"/>
        <v>8.2152154215018348E-3</v>
      </c>
      <c r="AH348" s="17">
        <f t="shared" si="419"/>
        <v>3.2998005522569341E-3</v>
      </c>
      <c r="AI348" s="17">
        <f t="shared" si="420"/>
        <v>6.7841836964584483E-3</v>
      </c>
      <c r="AJ348" s="17">
        <f t="shared" si="421"/>
        <v>6.9739288327309986E-3</v>
      </c>
      <c r="AK348" s="17">
        <f t="shared" si="422"/>
        <v>4.7793206021613747E-3</v>
      </c>
      <c r="AL348" s="17">
        <f t="shared" si="423"/>
        <v>2.41625684175067E-4</v>
      </c>
      <c r="AM348" s="17">
        <f t="shared" si="424"/>
        <v>1.1845100807208773E-2</v>
      </c>
      <c r="AN348" s="17">
        <f t="shared" si="425"/>
        <v>1.416758664865345E-2</v>
      </c>
      <c r="AO348" s="17">
        <f t="shared" si="426"/>
        <v>8.472722803884775E-3</v>
      </c>
      <c r="AP348" s="17">
        <f t="shared" si="427"/>
        <v>3.3779938904081462E-3</v>
      </c>
      <c r="AQ348" s="17">
        <f t="shared" si="428"/>
        <v>1.0100804948796564E-3</v>
      </c>
      <c r="AR348" s="17">
        <f t="shared" si="429"/>
        <v>7.8935943236418992E-4</v>
      </c>
      <c r="AS348" s="17">
        <f t="shared" si="430"/>
        <v>1.6228736576300387E-3</v>
      </c>
      <c r="AT348" s="17">
        <f t="shared" si="431"/>
        <v>1.6682634048859825E-3</v>
      </c>
      <c r="AU348" s="17">
        <f t="shared" si="432"/>
        <v>1.143281764417025E-3</v>
      </c>
      <c r="AV348" s="17">
        <f t="shared" si="433"/>
        <v>5.8762896300742096E-4</v>
      </c>
      <c r="AW348" s="17">
        <f t="shared" si="434"/>
        <v>1.6504699452649496E-5</v>
      </c>
      <c r="AX348" s="17">
        <f t="shared" si="435"/>
        <v>4.0587978226042515E-3</v>
      </c>
      <c r="AY348" s="17">
        <f t="shared" si="436"/>
        <v>4.8546121115420043E-3</v>
      </c>
      <c r="AZ348" s="17">
        <f t="shared" si="437"/>
        <v>2.9032314226492845E-3</v>
      </c>
      <c r="BA348" s="17">
        <f t="shared" si="438"/>
        <v>1.1574907187632342E-3</v>
      </c>
      <c r="BB348" s="17">
        <f t="shared" si="439"/>
        <v>3.4611039449977015E-4</v>
      </c>
      <c r="BC348" s="17">
        <f t="shared" si="440"/>
        <v>8.2794550825449902E-5</v>
      </c>
      <c r="BD348" s="17">
        <f t="shared" si="441"/>
        <v>1.5735504403848147E-4</v>
      </c>
      <c r="BE348" s="17">
        <f t="shared" si="442"/>
        <v>3.2351213578384958E-4</v>
      </c>
      <c r="BF348" s="17">
        <f t="shared" si="443"/>
        <v>3.3256036576060792E-4</v>
      </c>
      <c r="BG348" s="17">
        <f t="shared" si="444"/>
        <v>2.279077756116963E-4</v>
      </c>
      <c r="BH348" s="17">
        <f t="shared" si="445"/>
        <v>1.1714103558042787E-4</v>
      </c>
      <c r="BI348" s="17">
        <f t="shared" si="446"/>
        <v>4.816692955745156E-5</v>
      </c>
      <c r="BJ348" s="18">
        <f t="shared" si="447"/>
        <v>0.56668909600293094</v>
      </c>
      <c r="BK348" s="18">
        <f t="shared" si="448"/>
        <v>0.2158872807682139</v>
      </c>
      <c r="BL348" s="18">
        <f t="shared" si="449"/>
        <v>0.20573607192977714</v>
      </c>
      <c r="BM348" s="18">
        <f t="shared" si="450"/>
        <v>0.62535435804625339</v>
      </c>
      <c r="BN348" s="18">
        <f t="shared" si="451"/>
        <v>0.36915544641763798</v>
      </c>
    </row>
    <row r="349" spans="1:66" x14ac:dyDescent="0.25">
      <c r="A349" t="s">
        <v>145</v>
      </c>
      <c r="B349" t="s">
        <v>149</v>
      </c>
      <c r="C349" t="s">
        <v>389</v>
      </c>
      <c r="D349" s="15">
        <v>44349</v>
      </c>
      <c r="E349" s="14">
        <f>VLOOKUP(A349,home!$A$2:$E$405,3,FALSE)</f>
        <v>1.4398340249999999</v>
      </c>
      <c r="F349" s="14">
        <f>VLOOKUP(B349,home!$B$2:$E$405,3,FALSE)</f>
        <v>0.69</v>
      </c>
      <c r="G349" s="14">
        <f>VLOOKUP(C349,away!$B$2:$E$405,4,FALSE)</f>
        <v>0.77</v>
      </c>
      <c r="H349" s="14">
        <f>VLOOKUP(A349,away!$A$2:$E$405,3,FALSE)</f>
        <v>1.2406638999999999</v>
      </c>
      <c r="I349" s="14">
        <f>VLOOKUP(C349,away!$B$2:$E$405,3,FALSE)</f>
        <v>0.85</v>
      </c>
      <c r="J349" s="14">
        <f>VLOOKUP(B349,home!$B$2:$E$405,4,FALSE)</f>
        <v>1.61</v>
      </c>
      <c r="K349" s="16">
        <f t="shared" si="396"/>
        <v>0.76498381748249988</v>
      </c>
      <c r="L349" s="16">
        <f t="shared" si="397"/>
        <v>1.69784854715</v>
      </c>
      <c r="M349" s="17">
        <f t="shared" si="398"/>
        <v>8.5193310402459407E-2</v>
      </c>
      <c r="N349" s="17">
        <f t="shared" si="399"/>
        <v>6.517150381564496E-2</v>
      </c>
      <c r="O349" s="17">
        <f t="shared" si="400"/>
        <v>0.14464533829371468</v>
      </c>
      <c r="P349" s="17">
        <f t="shared" si="401"/>
        <v>0.11065134306897347</v>
      </c>
      <c r="Q349" s="17">
        <f t="shared" si="402"/>
        <v>2.4927572889983693E-2</v>
      </c>
      <c r="R349" s="17">
        <f t="shared" si="403"/>
        <v>0.12279293873700188</v>
      </c>
      <c r="S349" s="17">
        <f t="shared" si="404"/>
        <v>3.5929228671615888E-2</v>
      </c>
      <c r="T349" s="17">
        <f t="shared" si="405"/>
        <v>4.2323243415234538E-2</v>
      </c>
      <c r="U349" s="17">
        <f t="shared" si="406"/>
        <v>9.3934611034926438E-2</v>
      </c>
      <c r="V349" s="17">
        <f t="shared" si="407"/>
        <v>5.185093353724946E-3</v>
      </c>
      <c r="W349" s="17">
        <f t="shared" si="408"/>
        <v>6.356396623317666E-3</v>
      </c>
      <c r="X349" s="17">
        <f t="shared" si="409"/>
        <v>1.0792198772009064E-2</v>
      </c>
      <c r="Y349" s="17">
        <f t="shared" si="410"/>
        <v>9.1617595028048032E-3</v>
      </c>
      <c r="Z349" s="17">
        <f t="shared" si="411"/>
        <v>6.9494604211632519E-2</v>
      </c>
      <c r="AA349" s="17">
        <f t="shared" si="412"/>
        <v>5.3162247624250057E-2</v>
      </c>
      <c r="AB349" s="17">
        <f t="shared" si="413"/>
        <v>2.0334129566774384E-2</v>
      </c>
      <c r="AC349" s="17">
        <f t="shared" si="414"/>
        <v>4.2090859365695476E-4</v>
      </c>
      <c r="AD349" s="17">
        <f t="shared" si="415"/>
        <v>1.2156351385846048E-3</v>
      </c>
      <c r="AE349" s="17">
        <f t="shared" si="416"/>
        <v>2.0639643539103599E-3</v>
      </c>
      <c r="AF349" s="17">
        <f t="shared" si="417"/>
        <v>1.752149439828047E-3</v>
      </c>
      <c r="AG349" s="17">
        <f t="shared" si="418"/>
        <v>9.9162812693391177E-4</v>
      </c>
      <c r="AH349" s="17">
        <f t="shared" si="419"/>
        <v>2.9497828198871156E-2</v>
      </c>
      <c r="AI349" s="17">
        <f t="shared" si="420"/>
        <v>2.256536122301539E-2</v>
      </c>
      <c r="AJ349" s="17">
        <f t="shared" si="421"/>
        <v>8.6310680856269435E-3</v>
      </c>
      <c r="AK349" s="17">
        <f t="shared" si="422"/>
        <v>2.2008758043647568E-3</v>
      </c>
      <c r="AL349" s="17">
        <f t="shared" si="423"/>
        <v>2.1867492166882762E-5</v>
      </c>
      <c r="AM349" s="17">
        <f t="shared" si="424"/>
        <v>1.859882417960638E-4</v>
      </c>
      <c r="AN349" s="17">
        <f t="shared" si="425"/>
        <v>3.157798661204298E-4</v>
      </c>
      <c r="AO349" s="17">
        <f t="shared" si="426"/>
        <v>2.6807319345589667E-4</v>
      </c>
      <c r="AP349" s="17">
        <f t="shared" si="427"/>
        <v>1.51715894012985E-4</v>
      </c>
      <c r="AQ349" s="17">
        <f t="shared" si="428"/>
        <v>6.4397652557377533E-5</v>
      </c>
      <c r="AR349" s="17">
        <f t="shared" si="429"/>
        <v>1.0016568950306729E-2</v>
      </c>
      <c r="AS349" s="17">
        <f t="shared" si="430"/>
        <v>7.6625131536823179E-3</v>
      </c>
      <c r="AT349" s="17">
        <f t="shared" si="431"/>
        <v>2.9308492819068842E-3</v>
      </c>
      <c r="AU349" s="17">
        <f t="shared" si="432"/>
        <v>7.4735075737965718E-4</v>
      </c>
      <c r="AV349" s="17">
        <f t="shared" si="433"/>
        <v>1.4292780884468193E-4</v>
      </c>
      <c r="AW349" s="17">
        <f t="shared" si="434"/>
        <v>7.8894671893353379E-7</v>
      </c>
      <c r="AX349" s="17">
        <f t="shared" si="435"/>
        <v>2.3712999202668512E-5</v>
      </c>
      <c r="AY349" s="17">
        <f t="shared" si="436"/>
        <v>4.0261081244819838E-5</v>
      </c>
      <c r="AZ349" s="17">
        <f t="shared" si="437"/>
        <v>3.4178609149102745E-5</v>
      </c>
      <c r="BA349" s="17">
        <f t="shared" si="438"/>
        <v>1.9343367295803927E-5</v>
      </c>
      <c r="BB349" s="17">
        <f t="shared" si="439"/>
        <v>8.2105270150423862E-6</v>
      </c>
      <c r="BC349" s="17">
        <f t="shared" si="440"/>
        <v>2.7880462727651058E-6</v>
      </c>
      <c r="BD349" s="17">
        <f t="shared" si="441"/>
        <v>2.834436173284344E-3</v>
      </c>
      <c r="BE349" s="17">
        <f t="shared" si="442"/>
        <v>2.1682978042495459E-3</v>
      </c>
      <c r="BF349" s="17">
        <f t="shared" si="443"/>
        <v>8.2935636586686996E-4</v>
      </c>
      <c r="BG349" s="17">
        <f t="shared" si="444"/>
        <v>2.1148139960475032E-4</v>
      </c>
      <c r="BH349" s="17">
        <f t="shared" si="445"/>
        <v>4.0444962099045981E-5</v>
      </c>
      <c r="BI349" s="17">
        <f t="shared" si="446"/>
        <v>6.1879483008926448E-6</v>
      </c>
      <c r="BJ349" s="18">
        <f t="shared" si="447"/>
        <v>0.16587050155637464</v>
      </c>
      <c r="BK349" s="18">
        <f t="shared" si="448"/>
        <v>0.23744201266384235</v>
      </c>
      <c r="BL349" s="18">
        <f t="shared" si="449"/>
        <v>0.5253548131740714</v>
      </c>
      <c r="BM349" s="18">
        <f t="shared" si="450"/>
        <v>0.44474045226361686</v>
      </c>
      <c r="BN349" s="18">
        <f t="shared" si="451"/>
        <v>0.55338200720777808</v>
      </c>
    </row>
    <row r="350" spans="1:66" x14ac:dyDescent="0.25">
      <c r="A350" t="s">
        <v>145</v>
      </c>
      <c r="B350" t="s">
        <v>375</v>
      </c>
      <c r="C350" t="s">
        <v>419</v>
      </c>
      <c r="D350" s="15">
        <v>44349</v>
      </c>
      <c r="E350" s="14">
        <f>VLOOKUP(A350,home!$A$2:$E$405,3,FALSE)</f>
        <v>1.4398340249999999</v>
      </c>
      <c r="F350" s="14">
        <f>VLOOKUP(B350,home!$B$2:$E$405,3,FALSE)</f>
        <v>0.85</v>
      </c>
      <c r="G350" s="14">
        <f>VLOOKUP(C350,away!$B$2:$E$405,4,FALSE)</f>
        <v>0.93</v>
      </c>
      <c r="H350" s="14">
        <f>VLOOKUP(A350,away!$A$2:$E$405,3,FALSE)</f>
        <v>1.2406638999999999</v>
      </c>
      <c r="I350" s="14">
        <f>VLOOKUP(C350,away!$B$2:$E$405,3,FALSE)</f>
        <v>0.64</v>
      </c>
      <c r="J350" s="14">
        <f>VLOOKUP(B350,home!$B$2:$E$405,4,FALSE)</f>
        <v>0.56000000000000005</v>
      </c>
      <c r="K350" s="16">
        <f t="shared" si="396"/>
        <v>1.1381887967625</v>
      </c>
      <c r="L350" s="16">
        <f t="shared" si="397"/>
        <v>0.44465394176</v>
      </c>
      <c r="M350" s="17">
        <f t="shared" si="398"/>
        <v>0.20539039632956915</v>
      </c>
      <c r="N350" s="17">
        <f t="shared" si="399"/>
        <v>0.2337730480649253</v>
      </c>
      <c r="O350" s="17">
        <f t="shared" si="400"/>
        <v>9.1327649327591562E-2</v>
      </c>
      <c r="P350" s="17">
        <f t="shared" si="401"/>
        <v>0.10394810729931897</v>
      </c>
      <c r="Q350" s="17">
        <f t="shared" si="402"/>
        <v>0.13303893214625973</v>
      </c>
      <c r="R350" s="17">
        <f t="shared" si="403"/>
        <v>2.0304599632594299E-2</v>
      </c>
      <c r="S350" s="17">
        <f t="shared" si="404"/>
        <v>1.3152037782931083E-2</v>
      </c>
      <c r="T350" s="17">
        <f t="shared" si="405"/>
        <v>5.9156285586375569E-2</v>
      </c>
      <c r="U350" s="17">
        <f t="shared" si="406"/>
        <v>2.3110467824566803E-2</v>
      </c>
      <c r="V350" s="17">
        <f t="shared" si="407"/>
        <v>7.3958312186402932E-4</v>
      </c>
      <c r="W350" s="17">
        <f t="shared" si="408"/>
        <v>5.0474474034039735E-2</v>
      </c>
      <c r="X350" s="17">
        <f t="shared" si="409"/>
        <v>2.2443673837498537E-2</v>
      </c>
      <c r="Y350" s="17">
        <f t="shared" si="410"/>
        <v>4.9898340197097549E-3</v>
      </c>
      <c r="Z350" s="17">
        <f t="shared" si="411"/>
        <v>3.0095067541639009E-3</v>
      </c>
      <c r="AA350" s="17">
        <f t="shared" si="412"/>
        <v>3.4253868713704271E-3</v>
      </c>
      <c r="AB350" s="17">
        <f t="shared" si="413"/>
        <v>1.949368480785586E-3</v>
      </c>
      <c r="AC350" s="17">
        <f t="shared" si="414"/>
        <v>2.3393944861268193E-5</v>
      </c>
      <c r="AD350" s="17">
        <f t="shared" si="415"/>
        <v>1.436237021700593E-2</v>
      </c>
      <c r="AE350" s="17">
        <f t="shared" si="416"/>
        <v>6.3862845300081137E-3</v>
      </c>
      <c r="AF350" s="17">
        <f t="shared" si="417"/>
        <v>1.4198432947345083E-3</v>
      </c>
      <c r="AG350" s="17">
        <f t="shared" si="418"/>
        <v>2.1044630589506818E-4</v>
      </c>
      <c r="AH350" s="17">
        <f t="shared" si="419"/>
        <v>3.3454726024808039E-4</v>
      </c>
      <c r="AI350" s="17">
        <f t="shared" si="420"/>
        <v>3.8077794360195352E-4</v>
      </c>
      <c r="AJ350" s="17">
        <f t="shared" si="421"/>
        <v>2.1669859473100335E-4</v>
      </c>
      <c r="AK350" s="17">
        <f t="shared" si="422"/>
        <v>8.2214637599001749E-5</v>
      </c>
      <c r="AL350" s="17">
        <f t="shared" si="423"/>
        <v>4.7358714604970439E-7</v>
      </c>
      <c r="AM350" s="17">
        <f t="shared" si="424"/>
        <v>3.2694177751903088E-3</v>
      </c>
      <c r="AN350" s="17">
        <f t="shared" si="425"/>
        <v>1.4537595009985805E-3</v>
      </c>
      <c r="AO350" s="17">
        <f t="shared" si="426"/>
        <v>3.2320994624503472E-4</v>
      </c>
      <c r="AP350" s="17">
        <f t="shared" si="427"/>
        <v>4.7905525537964136E-5</v>
      </c>
      <c r="AQ350" s="17">
        <f t="shared" si="428"/>
        <v>5.3253451906350226E-6</v>
      </c>
      <c r="AR350" s="17">
        <f t="shared" si="429"/>
        <v>2.9751551594863508E-5</v>
      </c>
      <c r="AS350" s="17">
        <f t="shared" si="430"/>
        <v>3.3862882711575128E-5</v>
      </c>
      <c r="AT350" s="17">
        <f t="shared" si="431"/>
        <v>1.9271176864198684E-5</v>
      </c>
      <c r="AU350" s="17">
        <f t="shared" si="432"/>
        <v>7.3114125357532082E-6</v>
      </c>
      <c r="AV350" s="17">
        <f t="shared" si="433"/>
        <v>2.0804419591758003E-6</v>
      </c>
      <c r="AW350" s="17">
        <f t="shared" si="434"/>
        <v>6.6578477368101281E-9</v>
      </c>
      <c r="AX350" s="17">
        <f t="shared" si="435"/>
        <v>6.2020244727629742E-4</v>
      </c>
      <c r="AY350" s="17">
        <f t="shared" si="436"/>
        <v>2.7577546287060417E-4</v>
      </c>
      <c r="AZ350" s="17">
        <f t="shared" si="437"/>
        <v>6.1312323303051335E-5</v>
      </c>
      <c r="BA350" s="17">
        <f t="shared" si="438"/>
        <v>9.0875887450550929E-6</v>
      </c>
      <c r="BB350" s="17">
        <f t="shared" si="439"/>
        <v>1.0102080391456396E-6</v>
      </c>
      <c r="BC350" s="17">
        <f t="shared" si="440"/>
        <v>8.9838597320749826E-8</v>
      </c>
      <c r="BD350" s="17">
        <f t="shared" si="441"/>
        <v>2.2048574483553448E-6</v>
      </c>
      <c r="BE350" s="17">
        <f t="shared" si="442"/>
        <v>2.5095440461764058E-6</v>
      </c>
      <c r="BF350" s="17">
        <f t="shared" si="443"/>
        <v>1.4281674591700098E-6</v>
      </c>
      <c r="BG350" s="17">
        <f t="shared" si="444"/>
        <v>5.4184140064268994E-7</v>
      </c>
      <c r="BH350" s="17">
        <f t="shared" si="445"/>
        <v>1.5417945295840271E-7</v>
      </c>
      <c r="BI350" s="17">
        <f t="shared" si="446"/>
        <v>3.5097065209644966E-8</v>
      </c>
      <c r="BJ350" s="18">
        <f t="shared" si="447"/>
        <v>0.53232228799844628</v>
      </c>
      <c r="BK350" s="18">
        <f t="shared" si="448"/>
        <v>0.32352976752856116</v>
      </c>
      <c r="BL350" s="18">
        <f t="shared" si="449"/>
        <v>0.14123086172562682</v>
      </c>
      <c r="BM350" s="18">
        <f t="shared" si="450"/>
        <v>0.21203392240151619</v>
      </c>
      <c r="BN350" s="18">
        <f t="shared" si="451"/>
        <v>0.78778273280025912</v>
      </c>
    </row>
    <row r="351" spans="1:66" x14ac:dyDescent="0.25">
      <c r="A351" t="s">
        <v>145</v>
      </c>
      <c r="B351" t="s">
        <v>146</v>
      </c>
      <c r="C351" t="s">
        <v>357</v>
      </c>
      <c r="D351" s="15">
        <v>44349</v>
      </c>
      <c r="E351" s="14">
        <f>VLOOKUP(A351,home!$A$2:$E$405,3,FALSE)</f>
        <v>1.4398340249999999</v>
      </c>
      <c r="F351" s="14">
        <f>VLOOKUP(B351,home!$B$2:$E$405,3,FALSE)</f>
        <v>1.31</v>
      </c>
      <c r="G351" s="14">
        <f>VLOOKUP(C351,away!$B$2:$E$405,4,FALSE)</f>
        <v>0.64</v>
      </c>
      <c r="H351" s="14">
        <f>VLOOKUP(A351,away!$A$2:$E$405,3,FALSE)</f>
        <v>1.2406638999999999</v>
      </c>
      <c r="I351" s="14">
        <f>VLOOKUP(C351,away!$B$2:$E$405,3,FALSE)</f>
        <v>0.96</v>
      </c>
      <c r="J351" s="14">
        <f>VLOOKUP(B351,home!$B$2:$E$405,4,FALSE)</f>
        <v>1.25</v>
      </c>
      <c r="K351" s="16">
        <f t="shared" si="396"/>
        <v>1.20715684656</v>
      </c>
      <c r="L351" s="16">
        <f t="shared" si="397"/>
        <v>1.4887966799999999</v>
      </c>
      <c r="M351" s="17">
        <f t="shared" si="398"/>
        <v>6.7478009014722479E-2</v>
      </c>
      <c r="N351" s="17">
        <f t="shared" si="399"/>
        <v>8.1456540574359637E-2</v>
      </c>
      <c r="O351" s="17">
        <f t="shared" si="400"/>
        <v>0.10046103579412888</v>
      </c>
      <c r="P351" s="17">
        <f t="shared" si="401"/>
        <v>0.1212722271713919</v>
      </c>
      <c r="Q351" s="17">
        <f t="shared" si="402"/>
        <v>4.916541032571535E-2</v>
      </c>
      <c r="R351" s="17">
        <f t="shared" si="403"/>
        <v>7.4783028279830133E-2</v>
      </c>
      <c r="S351" s="17">
        <f t="shared" si="404"/>
        <v>5.4487948362187538E-2</v>
      </c>
      <c r="T351" s="17">
        <f t="shared" si="405"/>
        <v>7.3197299663762719E-2</v>
      </c>
      <c r="U351" s="17">
        <f t="shared" si="406"/>
        <v>9.0274844594487036E-2</v>
      </c>
      <c r="V351" s="17">
        <f t="shared" si="407"/>
        <v>1.0880705100762802E-2</v>
      </c>
      <c r="W351" s="17">
        <f t="shared" si="408"/>
        <v>1.9783453896206341E-2</v>
      </c>
      <c r="X351" s="17">
        <f t="shared" si="409"/>
        <v>2.9453540479605061E-2</v>
      </c>
      <c r="Y351" s="17">
        <f t="shared" si="410"/>
        <v>2.1925166640140815E-2</v>
      </c>
      <c r="Z351" s="17">
        <f t="shared" si="411"/>
        <v>3.711224140778574E-2</v>
      </c>
      <c r="AA351" s="17">
        <f t="shared" si="412"/>
        <v>4.4800296306596085E-2</v>
      </c>
      <c r="AB351" s="17">
        <f t="shared" si="413"/>
        <v>2.7040492207212084E-2</v>
      </c>
      <c r="AC351" s="17">
        <f t="shared" si="414"/>
        <v>1.2221827526030845E-3</v>
      </c>
      <c r="AD351" s="17">
        <f t="shared" si="415"/>
        <v>5.9704329548523971E-3</v>
      </c>
      <c r="AE351" s="17">
        <f t="shared" si="416"/>
        <v>8.888760761346837E-3</v>
      </c>
      <c r="AF351" s="17">
        <f t="shared" si="417"/>
        <v>6.6167787554037233E-3</v>
      </c>
      <c r="AG351" s="17">
        <f t="shared" si="418"/>
        <v>3.2836794144465321E-3</v>
      </c>
      <c r="AH351" s="17">
        <f t="shared" si="419"/>
        <v>1.3813145448817477E-2</v>
      </c>
      <c r="AI351" s="17">
        <f t="shared" si="420"/>
        <v>1.667463310106912E-2</v>
      </c>
      <c r="AJ351" s="17">
        <f t="shared" si="421"/>
        <v>1.0064448755915801E-2</v>
      </c>
      <c r="AK351" s="17">
        <f t="shared" si="422"/>
        <v>4.0497894075186792E-3</v>
      </c>
      <c r="AL351" s="17">
        <f t="shared" si="423"/>
        <v>8.7860816632156323E-5</v>
      </c>
      <c r="AM351" s="17">
        <f t="shared" si="424"/>
        <v>1.4414498036755027E-3</v>
      </c>
      <c r="AN351" s="17">
        <f t="shared" si="425"/>
        <v>2.1460256820987401E-3</v>
      </c>
      <c r="AO351" s="17">
        <f t="shared" si="426"/>
        <v>1.59749795535167E-3</v>
      </c>
      <c r="AP351" s="17">
        <f t="shared" si="427"/>
        <v>7.9278321741145161E-4</v>
      </c>
      <c r="AQ351" s="17">
        <f t="shared" si="428"/>
        <v>2.9507325551047169E-4</v>
      </c>
      <c r="AR351" s="17">
        <f t="shared" si="429"/>
        <v>4.1129930169113114E-3</v>
      </c>
      <c r="AS351" s="17">
        <f t="shared" si="430"/>
        <v>4.9650276802179587E-3</v>
      </c>
      <c r="AT351" s="17">
        <f t="shared" si="431"/>
        <v>2.9967835787675125E-3</v>
      </c>
      <c r="AU351" s="17">
        <f t="shared" si="432"/>
        <v>1.2058626049225945E-3</v>
      </c>
      <c r="AV351" s="17">
        <f t="shared" si="433"/>
        <v>3.639163248857465E-4</v>
      </c>
      <c r="AW351" s="17">
        <f t="shared" si="434"/>
        <v>4.3862343161286431E-6</v>
      </c>
      <c r="AX351" s="17">
        <f t="shared" si="435"/>
        <v>2.9000933324657534E-4</v>
      </c>
      <c r="AY351" s="17">
        <f t="shared" si="436"/>
        <v>4.3176493250651494E-4</v>
      </c>
      <c r="AZ351" s="17">
        <f t="shared" si="437"/>
        <v>3.2140509902806182E-4</v>
      </c>
      <c r="BA351" s="17">
        <f t="shared" si="438"/>
        <v>1.5950228145601657E-4</v>
      </c>
      <c r="BB351" s="17">
        <f t="shared" si="439"/>
        <v>5.9366616771035727E-5</v>
      </c>
      <c r="BC351" s="17">
        <f t="shared" si="440"/>
        <v>1.767696439031005E-5</v>
      </c>
      <c r="BD351" s="17">
        <f t="shared" si="441"/>
        <v>1.0205683914067919E-3</v>
      </c>
      <c r="BE351" s="17">
        <f t="shared" si="442"/>
        <v>1.2319861210694347E-3</v>
      </c>
      <c r="BF351" s="17">
        <f t="shared" si="443"/>
        <v>7.4360024045793283E-4</v>
      </c>
      <c r="BG351" s="17">
        <f t="shared" si="444"/>
        <v>2.9921404045748541E-4</v>
      </c>
      <c r="BH351" s="17">
        <f t="shared" si="445"/>
        <v>9.0299569381283574E-5</v>
      </c>
      <c r="BI351" s="17">
        <f t="shared" si="446"/>
        <v>2.1801148684007215E-5</v>
      </c>
      <c r="BJ351" s="18">
        <f t="shared" si="447"/>
        <v>0.30729361860728577</v>
      </c>
      <c r="BK351" s="18">
        <f t="shared" si="448"/>
        <v>0.25586069815080648</v>
      </c>
      <c r="BL351" s="18">
        <f t="shared" si="449"/>
        <v>0.39901376661273735</v>
      </c>
      <c r="BM351" s="18">
        <f t="shared" si="450"/>
        <v>0.50423669492027667</v>
      </c>
      <c r="BN351" s="18">
        <f t="shared" si="451"/>
        <v>0.4946162511601484</v>
      </c>
    </row>
    <row r="352" spans="1:66" x14ac:dyDescent="0.25">
      <c r="A352" t="s">
        <v>145</v>
      </c>
      <c r="B352" t="s">
        <v>433</v>
      </c>
      <c r="C352" t="s">
        <v>360</v>
      </c>
      <c r="D352" s="15">
        <v>44349</v>
      </c>
      <c r="E352" s="14">
        <f>VLOOKUP(A352,home!$A$2:$E$405,3,FALSE)</f>
        <v>1.4398340249999999</v>
      </c>
      <c r="F352" s="14">
        <f>VLOOKUP(B352,home!$B$2:$E$405,3,FALSE)</f>
        <v>0.74</v>
      </c>
      <c r="G352" s="14">
        <f>VLOOKUP(C352,away!$B$2:$E$405,4,FALSE)</f>
        <v>0.61</v>
      </c>
      <c r="H352" s="14">
        <f>VLOOKUP(A352,away!$A$2:$E$405,3,FALSE)</f>
        <v>1.2406638999999999</v>
      </c>
      <c r="I352" s="14">
        <f>VLOOKUP(C352,away!$B$2:$E$405,3,FALSE)</f>
        <v>1.04</v>
      </c>
      <c r="J352" s="14">
        <f>VLOOKUP(B352,home!$B$2:$E$405,4,FALSE)</f>
        <v>1.5</v>
      </c>
      <c r="K352" s="16">
        <f t="shared" ref="K352:K415" si="452">E352*F352*G352</f>
        <v>0.64994107888499997</v>
      </c>
      <c r="L352" s="16">
        <f t="shared" ref="L352:L415" si="453">H352*I352*J352</f>
        <v>1.9354356839999998</v>
      </c>
      <c r="M352" s="17">
        <f t="shared" si="398"/>
        <v>7.5367678507234581E-2</v>
      </c>
      <c r="N352" s="17">
        <f t="shared" si="399"/>
        <v>4.8984550282049871E-2</v>
      </c>
      <c r="O352" s="17">
        <f t="shared" si="400"/>
        <v>0.14586929440314161</v>
      </c>
      <c r="P352" s="17">
        <f t="shared" si="401"/>
        <v>9.4806446580571552E-2</v>
      </c>
      <c r="Q352" s="17">
        <f t="shared" si="402"/>
        <v>1.5918535729506009E-2</v>
      </c>
      <c r="R352" s="17">
        <f t="shared" si="403"/>
        <v>0.14116031879387089</v>
      </c>
      <c r="S352" s="17">
        <f t="shared" si="404"/>
        <v>2.9814711330043094E-2</v>
      </c>
      <c r="T352" s="17">
        <f t="shared" si="405"/>
        <v>3.0809302087914887E-2</v>
      </c>
      <c r="U352" s="17">
        <f t="shared" si="406"/>
        <v>9.1745889892638988E-2</v>
      </c>
      <c r="V352" s="17">
        <f t="shared" si="407"/>
        <v>4.1671662810789109E-3</v>
      </c>
      <c r="W352" s="17">
        <f t="shared" si="408"/>
        <v>3.4487034287681855E-3</v>
      </c>
      <c r="X352" s="17">
        <f t="shared" si="409"/>
        <v>6.6747436795710959E-3</v>
      </c>
      <c r="Y352" s="17">
        <f t="shared" si="410"/>
        <v>6.4592685494976806E-3</v>
      </c>
      <c r="Z352" s="17">
        <f t="shared" si="411"/>
        <v>9.1068906052824528E-2</v>
      </c>
      <c r="AA352" s="17">
        <f t="shared" si="412"/>
        <v>5.9189423052849473E-2</v>
      </c>
      <c r="AB352" s="17">
        <f t="shared" si="413"/>
        <v>1.9234818738774834E-2</v>
      </c>
      <c r="AC352" s="17">
        <f t="shared" si="414"/>
        <v>3.2762239334924544E-4</v>
      </c>
      <c r="AD352" s="17">
        <f t="shared" si="415"/>
        <v>5.6036350681199821E-4</v>
      </c>
      <c r="AE352" s="17">
        <f t="shared" si="416"/>
        <v>1.0845475270953181E-3</v>
      </c>
      <c r="AF352" s="17">
        <f t="shared" si="417"/>
        <v>1.0495359924671177E-3</v>
      </c>
      <c r="AG352" s="17">
        <f t="shared" si="418"/>
        <v>6.7710313715440499E-4</v>
      </c>
      <c r="AH352" s="17">
        <f t="shared" si="419"/>
        <v>4.4064502619370047E-2</v>
      </c>
      <c r="AI352" s="17">
        <f t="shared" si="420"/>
        <v>2.8639330372964275E-2</v>
      </c>
      <c r="AJ352" s="17">
        <f t="shared" si="421"/>
        <v>9.3069386405741725E-3</v>
      </c>
      <c r="AK352" s="17">
        <f t="shared" si="422"/>
        <v>2.0163205803904244E-3</v>
      </c>
      <c r="AL352" s="17">
        <f t="shared" si="423"/>
        <v>1.6484899388632603E-5</v>
      </c>
      <c r="AM352" s="17">
        <f t="shared" si="424"/>
        <v>7.2840652437034453E-5</v>
      </c>
      <c r="AN352" s="17">
        <f t="shared" si="425"/>
        <v>1.4097839797247799E-4</v>
      </c>
      <c r="AO352" s="17">
        <f t="shared" si="426"/>
        <v>1.3642731105454359E-4</v>
      </c>
      <c r="AP352" s="17">
        <f t="shared" si="427"/>
        <v>8.8015428695710444E-5</v>
      </c>
      <c r="AQ352" s="17">
        <f t="shared" si="428"/>
        <v>4.2587050360058901E-5</v>
      </c>
      <c r="AR352" s="17">
        <f t="shared" si="429"/>
        <v>1.7056802153448045E-2</v>
      </c>
      <c r="AS352" s="17">
        <f t="shared" si="430"/>
        <v>1.1085916393940014E-2</v>
      </c>
      <c r="AT352" s="17">
        <f t="shared" si="431"/>
        <v>3.6025962307531401E-3</v>
      </c>
      <c r="AU352" s="17">
        <f t="shared" si="432"/>
        <v>7.8049176033424339E-4</v>
      </c>
      <c r="AV352" s="17">
        <f t="shared" si="433"/>
        <v>1.2681841419312273E-4</v>
      </c>
      <c r="AW352" s="17">
        <f t="shared" si="434"/>
        <v>5.7601863153095901E-7</v>
      </c>
      <c r="AX352" s="17">
        <f t="shared" si="435"/>
        <v>7.8903553719355757E-6</v>
      </c>
      <c r="AY352" s="17">
        <f t="shared" si="436"/>
        <v>1.5271275346285201E-5</v>
      </c>
      <c r="AZ352" s="17">
        <f t="shared" si="437"/>
        <v>1.4778285622694919E-5</v>
      </c>
      <c r="BA352" s="17">
        <f t="shared" si="438"/>
        <v>9.5341404475026342E-6</v>
      </c>
      <c r="BB352" s="17">
        <f t="shared" si="439"/>
        <v>4.6131789095910822E-6</v>
      </c>
      <c r="BC352" s="17">
        <f t="shared" si="440"/>
        <v>1.7857022156597576E-6</v>
      </c>
      <c r="BD352" s="17">
        <f t="shared" si="441"/>
        <v>5.5020572571185576E-3</v>
      </c>
      <c r="BE352" s="17">
        <f t="shared" si="442"/>
        <v>3.5760130297786794E-3</v>
      </c>
      <c r="BF352" s="17">
        <f t="shared" si="443"/>
        <v>1.1620988833405859E-3</v>
      </c>
      <c r="BG352" s="17">
        <f t="shared" si="444"/>
        <v>2.5176526733647808E-4</v>
      </c>
      <c r="BH352" s="17">
        <f t="shared" si="445"/>
        <v>4.0908147369610251E-5</v>
      </c>
      <c r="BI352" s="17">
        <f t="shared" si="446"/>
        <v>5.3175770873182135E-6</v>
      </c>
      <c r="BJ352" s="18">
        <f t="shared" si="447"/>
        <v>0.11620137569927008</v>
      </c>
      <c r="BK352" s="18">
        <f t="shared" si="448"/>
        <v>0.2045153812670123</v>
      </c>
      <c r="BL352" s="18">
        <f t="shared" si="449"/>
        <v>0.58441762220927462</v>
      </c>
      <c r="BM352" s="18">
        <f t="shared" si="450"/>
        <v>0.47408176567529214</v>
      </c>
      <c r="BN352" s="18">
        <f t="shared" si="451"/>
        <v>0.52210682429637456</v>
      </c>
    </row>
    <row r="353" spans="1:66" x14ac:dyDescent="0.25">
      <c r="A353" t="s">
        <v>145</v>
      </c>
      <c r="B353" t="s">
        <v>148</v>
      </c>
      <c r="C353" t="s">
        <v>371</v>
      </c>
      <c r="D353" s="15">
        <v>44349</v>
      </c>
      <c r="E353" s="14">
        <f>VLOOKUP(A353,home!$A$2:$E$405,3,FALSE)</f>
        <v>1.4398340249999999</v>
      </c>
      <c r="F353" s="14">
        <f>VLOOKUP(B353,home!$B$2:$E$405,3,FALSE)</f>
        <v>0.97</v>
      </c>
      <c r="G353" s="14">
        <f>VLOOKUP(C353,away!$B$2:$E$405,4,FALSE)</f>
        <v>1.1000000000000001</v>
      </c>
      <c r="H353" s="14">
        <f>VLOOKUP(A353,away!$A$2:$E$405,3,FALSE)</f>
        <v>1.2406638999999999</v>
      </c>
      <c r="I353" s="14">
        <f>VLOOKUP(C353,away!$B$2:$E$405,3,FALSE)</f>
        <v>0.69</v>
      </c>
      <c r="J353" s="14">
        <f>VLOOKUP(B353,home!$B$2:$E$405,4,FALSE)</f>
        <v>0.48</v>
      </c>
      <c r="K353" s="16">
        <f t="shared" si="452"/>
        <v>1.5363029046750001</v>
      </c>
      <c r="L353" s="16">
        <f t="shared" si="453"/>
        <v>0.41090788367999992</v>
      </c>
      <c r="M353" s="17">
        <f t="shared" si="398"/>
        <v>0.14267145802357417</v>
      </c>
      <c r="N353" s="17">
        <f t="shared" si="399"/>
        <v>0.21918657537583436</v>
      </c>
      <c r="O353" s="17">
        <f t="shared" si="400"/>
        <v>5.8624826878006804E-2</v>
      </c>
      <c r="P353" s="17">
        <f t="shared" si="401"/>
        <v>9.0065491818750884E-2</v>
      </c>
      <c r="Q353" s="17">
        <f t="shared" si="402"/>
        <v>0.16836848620783013</v>
      </c>
      <c r="R353" s="17">
        <f t="shared" si="403"/>
        <v>1.2044701771774075E-2</v>
      </c>
      <c r="S353" s="17">
        <f t="shared" si="404"/>
        <v>1.4214112845214524E-2</v>
      </c>
      <c r="T353" s="17">
        <f t="shared" si="405"/>
        <v>6.9183938346064733E-2</v>
      </c>
      <c r="U353" s="17">
        <f t="shared" si="406"/>
        <v>1.8504310317920634E-2</v>
      </c>
      <c r="V353" s="17">
        <f t="shared" si="407"/>
        <v>9.9700784344837414E-4</v>
      </c>
      <c r="W353" s="17">
        <f t="shared" si="408"/>
        <v>8.6221664805607362E-2</v>
      </c>
      <c r="X353" s="17">
        <f t="shared" si="409"/>
        <v>3.542916181263845E-2</v>
      </c>
      <c r="Y353" s="17">
        <f t="shared" si="410"/>
        <v>7.2790609504937666E-3</v>
      </c>
      <c r="Z353" s="17">
        <f t="shared" si="411"/>
        <v>1.6497543048654766E-3</v>
      </c>
      <c r="AA353" s="17">
        <f t="shared" si="412"/>
        <v>2.5345223305649174E-3</v>
      </c>
      <c r="AB353" s="17">
        <f t="shared" si="413"/>
        <v>1.9468970092052674E-3</v>
      </c>
      <c r="AC353" s="17">
        <f t="shared" si="414"/>
        <v>3.9336880608108681E-5</v>
      </c>
      <c r="AD353" s="17">
        <f t="shared" si="415"/>
        <v>3.3115648521692222E-2</v>
      </c>
      <c r="AE353" s="17">
        <f t="shared" si="416"/>
        <v>1.3607481050739268E-2</v>
      </c>
      <c r="AF353" s="17">
        <f t="shared" si="417"/>
        <v>2.7957106203874865E-3</v>
      </c>
      <c r="AG353" s="17">
        <f t="shared" si="418"/>
        <v>3.8292651146837391E-4</v>
      </c>
      <c r="AH353" s="17">
        <f t="shared" si="419"/>
        <v>1.694742625010606E-4</v>
      </c>
      <c r="AI353" s="17">
        <f t="shared" si="420"/>
        <v>2.6036380174803287E-4</v>
      </c>
      <c r="AJ353" s="17">
        <f t="shared" si="421"/>
        <v>1.9999883244886443E-4</v>
      </c>
      <c r="AK353" s="17">
        <f t="shared" si="422"/>
        <v>1.0241959574093301E-4</v>
      </c>
      <c r="AL353" s="17">
        <f t="shared" si="423"/>
        <v>9.933018271950046E-7</v>
      </c>
      <c r="AM353" s="17">
        <f t="shared" si="424"/>
        <v>1.0175133402814415E-2</v>
      </c>
      <c r="AN353" s="17">
        <f t="shared" si="425"/>
        <v>4.1810425327121472E-3</v>
      </c>
      <c r="AO353" s="17">
        <f t="shared" si="426"/>
        <v>8.5901166934640753E-4</v>
      </c>
      <c r="AP353" s="17">
        <f t="shared" si="427"/>
        <v>1.1765822236918538E-4</v>
      </c>
      <c r="AQ353" s="17">
        <f t="shared" si="428"/>
        <v>1.2086672787818196E-5</v>
      </c>
      <c r="AR353" s="17">
        <f t="shared" si="429"/>
        <v>1.3927662108507926E-5</v>
      </c>
      <c r="AS353" s="17">
        <f t="shared" si="430"/>
        <v>2.1397107752632661E-5</v>
      </c>
      <c r="AT353" s="17">
        <f t="shared" si="431"/>
        <v>1.6436219396006767E-5</v>
      </c>
      <c r="AU353" s="17">
        <f t="shared" si="432"/>
        <v>8.4170038666535887E-6</v>
      </c>
      <c r="AV353" s="17">
        <f t="shared" si="433"/>
        <v>3.2327668722501554E-6</v>
      </c>
      <c r="AW353" s="17">
        <f t="shared" si="434"/>
        <v>1.7418071099640188E-8</v>
      </c>
      <c r="AX353" s="17">
        <f t="shared" si="435"/>
        <v>2.6053478336999056E-3</v>
      </c>
      <c r="AY353" s="17">
        <f t="shared" si="436"/>
        <v>1.0705579645959005E-3</v>
      </c>
      <c r="AZ353" s="17">
        <f t="shared" si="437"/>
        <v>2.1995035379443484E-4</v>
      </c>
      <c r="BA353" s="17">
        <f t="shared" si="438"/>
        <v>3.0126444797446152E-5</v>
      </c>
      <c r="BB353" s="17">
        <f t="shared" si="439"/>
        <v>3.0947984186302353E-6</v>
      </c>
      <c r="BC353" s="17">
        <f t="shared" si="440"/>
        <v>2.5433541372311226E-7</v>
      </c>
      <c r="BD353" s="17">
        <f t="shared" si="441"/>
        <v>9.5383102693618483E-7</v>
      </c>
      <c r="BE353" s="17">
        <f t="shared" si="442"/>
        <v>1.4653733772511991E-6</v>
      </c>
      <c r="BF353" s="17">
        <f t="shared" si="443"/>
        <v>1.1256286879522163E-6</v>
      </c>
      <c r="BG353" s="17">
        <f t="shared" si="444"/>
        <v>5.7643554096216628E-7</v>
      </c>
      <c r="BH353" s="17">
        <f t="shared" si="445"/>
        <v>2.2139489898452038E-7</v>
      </c>
      <c r="BI353" s="17">
        <f t="shared" si="446"/>
        <v>6.8025925278029296E-8</v>
      </c>
      <c r="BJ353" s="18">
        <f t="shared" si="447"/>
        <v>0.65484491843350634</v>
      </c>
      <c r="BK353" s="18">
        <f t="shared" si="448"/>
        <v>0.24905895867801917</v>
      </c>
      <c r="BL353" s="18">
        <f t="shared" si="449"/>
        <v>9.4455336249364016E-2</v>
      </c>
      <c r="BM353" s="18">
        <f t="shared" si="450"/>
        <v>0.30797688704345955</v>
      </c>
      <c r="BN353" s="18">
        <f t="shared" si="451"/>
        <v>0.69096154007577038</v>
      </c>
    </row>
    <row r="354" spans="1:66" x14ac:dyDescent="0.25">
      <c r="A354" t="s">
        <v>145</v>
      </c>
      <c r="B354" t="s">
        <v>423</v>
      </c>
      <c r="C354" t="s">
        <v>147</v>
      </c>
      <c r="D354" s="15">
        <v>44349</v>
      </c>
      <c r="E354" s="14">
        <f>VLOOKUP(A354,home!$A$2:$E$405,3,FALSE)</f>
        <v>1.4398340249999999</v>
      </c>
      <c r="F354" s="14">
        <f>VLOOKUP(B354,home!$B$2:$E$405,3,FALSE)</f>
        <v>0.83</v>
      </c>
      <c r="G354" s="14">
        <f>VLOOKUP(C354,away!$B$2:$E$405,4,FALSE)</f>
        <v>1.22</v>
      </c>
      <c r="H354" s="14">
        <f>VLOOKUP(A354,away!$A$2:$E$405,3,FALSE)</f>
        <v>1.2406638999999999</v>
      </c>
      <c r="I354" s="14">
        <f>VLOOKUP(C354,away!$B$2:$E$405,3,FALSE)</f>
        <v>0.93</v>
      </c>
      <c r="J354" s="14">
        <f>VLOOKUP(B354,home!$B$2:$E$405,4,FALSE)</f>
        <v>0.64</v>
      </c>
      <c r="K354" s="16">
        <f t="shared" si="452"/>
        <v>1.4579759337149998</v>
      </c>
      <c r="L354" s="16">
        <f t="shared" si="453"/>
        <v>0.73844315327999999</v>
      </c>
      <c r="M354" s="17">
        <f t="shared" si="398"/>
        <v>0.11120064609285382</v>
      </c>
      <c r="N354" s="17">
        <f t="shared" si="399"/>
        <v>0.16212786581693978</v>
      </c>
      <c r="O354" s="17">
        <f t="shared" si="400"/>
        <v>8.2115355747580276E-2</v>
      </c>
      <c r="P354" s="17">
        <f t="shared" si="401"/>
        <v>0.11972221246841772</v>
      </c>
      <c r="Q354" s="17">
        <f t="shared" si="402"/>
        <v>0.11818926327283652</v>
      </c>
      <c r="R354" s="17">
        <f t="shared" si="403"/>
        <v>3.031876111547608E-2</v>
      </c>
      <c r="S354" s="17">
        <f t="shared" si="404"/>
        <v>3.222420161651849E-2</v>
      </c>
      <c r="T354" s="17">
        <f t="shared" si="405"/>
        <v>8.7276052255033473E-2</v>
      </c>
      <c r="U354" s="17">
        <f t="shared" si="406"/>
        <v>4.420402404641826E-2</v>
      </c>
      <c r="V354" s="17">
        <f t="shared" si="407"/>
        <v>3.8548464201233379E-3</v>
      </c>
      <c r="W354" s="17">
        <f t="shared" si="408"/>
        <v>5.7439033825100592E-2</v>
      </c>
      <c r="X354" s="17">
        <f t="shared" si="409"/>
        <v>4.2415461259163859E-2</v>
      </c>
      <c r="Y354" s="17">
        <f t="shared" si="410"/>
        <v>1.5660703480021319E-2</v>
      </c>
      <c r="Z354" s="17">
        <f t="shared" si="411"/>
        <v>7.4628938538850694E-3</v>
      </c>
      <c r="AA354" s="17">
        <f t="shared" si="412"/>
        <v>1.0880719634834016E-2</v>
      </c>
      <c r="AB354" s="17">
        <f t="shared" si="413"/>
        <v>7.9319136845441302E-3</v>
      </c>
      <c r="AC354" s="17">
        <f t="shared" si="414"/>
        <v>2.5939077152357487E-4</v>
      </c>
      <c r="AD354" s="17">
        <f t="shared" si="415"/>
        <v>2.093618224320962E-2</v>
      </c>
      <c r="AE354" s="17">
        <f t="shared" si="416"/>
        <v>1.5460180433320453E-2</v>
      </c>
      <c r="AF354" s="17">
        <f t="shared" si="417"/>
        <v>5.7082321947294571E-3</v>
      </c>
      <c r="AG354" s="17">
        <f t="shared" si="418"/>
        <v>1.4050683271768117E-3</v>
      </c>
      <c r="AH354" s="17">
        <f t="shared" si="419"/>
        <v>1.3777307175142051E-3</v>
      </c>
      <c r="AI354" s="17">
        <f t="shared" si="420"/>
        <v>2.0086982292756095E-3</v>
      </c>
      <c r="AJ354" s="17">
        <f t="shared" si="421"/>
        <v>1.4643168381898873E-3</v>
      </c>
      <c r="AK354" s="17">
        <f t="shared" si="422"/>
        <v>7.116462364714992E-4</v>
      </c>
      <c r="AL354" s="17">
        <f t="shared" si="423"/>
        <v>1.1170739793997634E-5</v>
      </c>
      <c r="AM354" s="17">
        <f t="shared" si="424"/>
        <v>6.1048899708941893E-3</v>
      </c>
      <c r="AN354" s="17">
        <f t="shared" si="425"/>
        <v>4.5081142005345522E-3</v>
      </c>
      <c r="AO354" s="17">
        <f t="shared" si="426"/>
        <v>1.6644930327945407E-3</v>
      </c>
      <c r="AP354" s="17">
        <f t="shared" si="427"/>
        <v>4.0971116124979704E-4</v>
      </c>
      <c r="AQ354" s="17">
        <f t="shared" si="428"/>
        <v>7.5637100461827653E-5</v>
      </c>
      <c r="AR354" s="17">
        <f t="shared" si="429"/>
        <v>2.0347516308238139E-4</v>
      </c>
      <c r="AS354" s="17">
        <f t="shared" si="430"/>
        <v>2.9666189088284681E-4</v>
      </c>
      <c r="AT354" s="17">
        <f t="shared" si="431"/>
        <v>2.1626294867878806E-4</v>
      </c>
      <c r="AU354" s="17">
        <f t="shared" si="432"/>
        <v>1.0510205817597171E-4</v>
      </c>
      <c r="AV354" s="17">
        <f t="shared" si="433"/>
        <v>3.8309067851120137E-5</v>
      </c>
      <c r="AW354" s="17">
        <f t="shared" si="434"/>
        <v>3.3407721638437158E-7</v>
      </c>
      <c r="AX354" s="17">
        <f t="shared" si="435"/>
        <v>1.483463775923632E-3</v>
      </c>
      <c r="AY354" s="17">
        <f t="shared" si="436"/>
        <v>1.095453668469702E-3</v>
      </c>
      <c r="AZ354" s="17">
        <f t="shared" si="437"/>
        <v>4.0446513060845527E-4</v>
      </c>
      <c r="BA354" s="17">
        <f t="shared" si="438"/>
        <v>9.9558168812771594E-5</v>
      </c>
      <c r="BB354" s="17">
        <f t="shared" si="439"/>
        <v>1.8379512028221398E-5</v>
      </c>
      <c r="BC354" s="17">
        <f t="shared" si="440"/>
        <v>2.7144449635735001E-6</v>
      </c>
      <c r="BD354" s="17">
        <f t="shared" si="441"/>
        <v>2.5042473506785985E-5</v>
      </c>
      <c r="BE354" s="17">
        <f t="shared" si="442"/>
        <v>3.6511323693589439E-5</v>
      </c>
      <c r="BF354" s="17">
        <f t="shared" si="443"/>
        <v>2.6616315626665836E-5</v>
      </c>
      <c r="BG354" s="17">
        <f t="shared" si="444"/>
        <v>1.2935315875947088E-5</v>
      </c>
      <c r="BH354" s="17">
        <f t="shared" si="445"/>
        <v>4.7148448105331038E-6</v>
      </c>
      <c r="BI354" s="17">
        <f t="shared" si="446"/>
        <v>1.3748260529916647E-6</v>
      </c>
      <c r="BJ354" s="18">
        <f t="shared" si="447"/>
        <v>0.54248492327427322</v>
      </c>
      <c r="BK354" s="18">
        <f t="shared" si="448"/>
        <v>0.26836792177770069</v>
      </c>
      <c r="BL354" s="18">
        <f t="shared" si="449"/>
        <v>0.18198017247854165</v>
      </c>
      <c r="BM354" s="18">
        <f t="shared" si="450"/>
        <v>0.37552668727904287</v>
      </c>
      <c r="BN354" s="18">
        <f t="shared" si="451"/>
        <v>0.6236741045141041</v>
      </c>
    </row>
    <row r="355" spans="1:66" x14ac:dyDescent="0.25">
      <c r="A355" t="s">
        <v>21</v>
      </c>
      <c r="B355" t="s">
        <v>397</v>
      </c>
      <c r="C355" t="s">
        <v>273</v>
      </c>
      <c r="D355" s="15">
        <v>44349</v>
      </c>
      <c r="E355" s="14">
        <f>VLOOKUP(A355,home!$A$2:$E$405,3,FALSE)</f>
        <v>1.3914728679999999</v>
      </c>
      <c r="F355" s="14">
        <f>VLOOKUP(B355,home!$B$2:$E$405,3,FALSE)</f>
        <v>1.05</v>
      </c>
      <c r="G355" s="14">
        <f>VLOOKUP(C355,away!$B$2:$E$405,4,FALSE)</f>
        <v>1.1299999999999999</v>
      </c>
      <c r="H355" s="14">
        <f>VLOOKUP(A355,away!$A$2:$E$405,3,FALSE)</f>
        <v>1.3410852710000001</v>
      </c>
      <c r="I355" s="14">
        <f>VLOOKUP(C355,away!$B$2:$E$405,3,FALSE)</f>
        <v>1.08</v>
      </c>
      <c r="J355" s="14">
        <f>VLOOKUP(B355,home!$B$2:$E$405,4,FALSE)</f>
        <v>1.43</v>
      </c>
      <c r="K355" s="16">
        <f t="shared" si="452"/>
        <v>1.6509825578819999</v>
      </c>
      <c r="L355" s="16">
        <f t="shared" si="453"/>
        <v>2.0711720925324002</v>
      </c>
      <c r="M355" s="17">
        <f t="shared" si="398"/>
        <v>2.4181808329770429E-2</v>
      </c>
      <c r="N355" s="17">
        <f t="shared" si="399"/>
        <v>3.9923743770496636E-2</v>
      </c>
      <c r="O355" s="17">
        <f t="shared" si="400"/>
        <v>5.0084686559588039E-2</v>
      </c>
      <c r="P355" s="17">
        <f t="shared" si="401"/>
        <v>8.268894392686689E-2</v>
      </c>
      <c r="Q355" s="17">
        <f t="shared" si="402"/>
        <v>3.2956702305220055E-2</v>
      </c>
      <c r="R355" s="17">
        <f t="shared" si="403"/>
        <v>5.1867002532725692E-2</v>
      </c>
      <c r="S355" s="17">
        <f t="shared" si="404"/>
        <v>7.0688070082447929E-2</v>
      </c>
      <c r="T355" s="17">
        <f t="shared" si="405"/>
        <v>6.8259002076469996E-2</v>
      </c>
      <c r="U355" s="17">
        <f t="shared" si="406"/>
        <v>8.5631516511151626E-2</v>
      </c>
      <c r="V355" s="17">
        <f t="shared" si="407"/>
        <v>2.6857296028463921E-2</v>
      </c>
      <c r="W355" s="17">
        <f t="shared" si="408"/>
        <v>1.8136980223742601E-2</v>
      </c>
      <c r="X355" s="17">
        <f t="shared" si="409"/>
        <v>3.7564807282227719E-2</v>
      </c>
      <c r="Y355" s="17">
        <f t="shared" si="410"/>
        <v>3.8901590252153985E-2</v>
      </c>
      <c r="Z355" s="17">
        <f t="shared" si="411"/>
        <v>3.5808496056362916E-2</v>
      </c>
      <c r="AA355" s="17">
        <f t="shared" si="412"/>
        <v>5.9119202413041548E-2</v>
      </c>
      <c r="AB355" s="17">
        <f t="shared" si="413"/>
        <v>4.8802386009913531E-2</v>
      </c>
      <c r="AC355" s="17">
        <f t="shared" si="414"/>
        <v>5.7398556981335981E-3</v>
      </c>
      <c r="AD355" s="17">
        <f t="shared" si="415"/>
        <v>7.485959500512447E-3</v>
      </c>
      <c r="AE355" s="17">
        <f t="shared" si="416"/>
        <v>1.5504710403289164E-2</v>
      </c>
      <c r="AF355" s="17">
        <f t="shared" si="417"/>
        <v>1.6056461745044652E-2</v>
      </c>
      <c r="AG355" s="17">
        <f t="shared" si="418"/>
        <v>1.1085231823716853E-2</v>
      </c>
      <c r="AH355" s="17">
        <f t="shared" si="419"/>
        <v>1.8541389426873847E-2</v>
      </c>
      <c r="AI355" s="17">
        <f t="shared" si="420"/>
        <v>3.0611510542666451E-2</v>
      </c>
      <c r="AJ355" s="17">
        <f t="shared" si="421"/>
        <v>2.5269534988181637E-2</v>
      </c>
      <c r="AK355" s="17">
        <f t="shared" si="422"/>
        <v>1.3906520503758938E-2</v>
      </c>
      <c r="AL355" s="17">
        <f t="shared" si="423"/>
        <v>7.8509034477287627E-4</v>
      </c>
      <c r="AM355" s="17">
        <f t="shared" si="424"/>
        <v>2.4718377128714213E-3</v>
      </c>
      <c r="AN355" s="17">
        <f t="shared" si="425"/>
        <v>5.1196012881684037E-3</v>
      </c>
      <c r="AO355" s="17">
        <f t="shared" si="426"/>
        <v>5.3017876564736641E-3</v>
      </c>
      <c r="AP355" s="17">
        <f t="shared" si="427"/>
        <v>3.660304878207002E-3</v>
      </c>
      <c r="AQ355" s="17">
        <f t="shared" si="428"/>
        <v>1.8952803284756372E-3</v>
      </c>
      <c r="AR355" s="17">
        <f t="shared" si="429"/>
        <v>7.6804816675432857E-3</v>
      </c>
      <c r="AS355" s="17">
        <f t="shared" si="430"/>
        <v>1.2680341269246423E-2</v>
      </c>
      <c r="AT355" s="17">
        <f t="shared" si="431"/>
        <v>1.0467511131758575E-2</v>
      </c>
      <c r="AU355" s="17">
        <f t="shared" si="432"/>
        <v>5.7605594343230265E-3</v>
      </c>
      <c r="AV355" s="17">
        <f t="shared" si="433"/>
        <v>2.3776457874274772E-3</v>
      </c>
      <c r="AW355" s="17">
        <f t="shared" si="434"/>
        <v>7.4572002652147318E-5</v>
      </c>
      <c r="AX355" s="17">
        <f t="shared" si="435"/>
        <v>6.8016015831094136E-4</v>
      </c>
      <c r="AY355" s="17">
        <f t="shared" si="436"/>
        <v>1.4087287383460407E-3</v>
      </c>
      <c r="AZ355" s="17">
        <f t="shared" si="437"/>
        <v>1.4588598244053492E-3</v>
      </c>
      <c r="BA355" s="17">
        <f t="shared" si="438"/>
        <v>1.0071832517416922E-3</v>
      </c>
      <c r="BB355" s="17">
        <f t="shared" si="439"/>
        <v>5.2151246076835697E-4</v>
      </c>
      <c r="BC355" s="17">
        <f t="shared" si="440"/>
        <v>2.1602841093026388E-4</v>
      </c>
      <c r="BD355" s="17">
        <f t="shared" si="441"/>
        <v>2.6512665478370611E-3</v>
      </c>
      <c r="BE355" s="17">
        <f t="shared" si="442"/>
        <v>4.3771948267750114E-3</v>
      </c>
      <c r="BF355" s="17">
        <f t="shared" si="443"/>
        <v>3.6133361557284336E-3</v>
      </c>
      <c r="BG355" s="17">
        <f t="shared" si="444"/>
        <v>1.9885183229573469E-3</v>
      </c>
      <c r="BH355" s="17">
        <f t="shared" si="445"/>
        <v>8.2075226680783581E-4</v>
      </c>
      <c r="BI355" s="17">
        <f t="shared" si="446"/>
        <v>2.710095353683703E-4</v>
      </c>
      <c r="BJ355" s="18">
        <f t="shared" si="447"/>
        <v>0.30961647409157295</v>
      </c>
      <c r="BK355" s="18">
        <f t="shared" si="448"/>
        <v>0.2123497931488017</v>
      </c>
      <c r="BL355" s="18">
        <f t="shared" si="449"/>
        <v>0.43652236643367415</v>
      </c>
      <c r="BM355" s="18">
        <f t="shared" si="450"/>
        <v>0.71126008557005038</v>
      </c>
      <c r="BN355" s="18">
        <f t="shared" si="451"/>
        <v>0.28170288742466776</v>
      </c>
    </row>
    <row r="356" spans="1:66" x14ac:dyDescent="0.25">
      <c r="A356" t="s">
        <v>21</v>
      </c>
      <c r="B356" t="s">
        <v>274</v>
      </c>
      <c r="C356" t="s">
        <v>270</v>
      </c>
      <c r="D356" s="15">
        <v>44349</v>
      </c>
      <c r="E356" s="14">
        <f>VLOOKUP(A356,home!$A$2:$E$405,3,FALSE)</f>
        <v>1.3914728679999999</v>
      </c>
      <c r="F356" s="14">
        <f>VLOOKUP(B356,home!$B$2:$E$405,3,FALSE)</f>
        <v>1.55</v>
      </c>
      <c r="G356" s="14">
        <f>VLOOKUP(C356,away!$B$2:$E$405,4,FALSE)</f>
        <v>1.27</v>
      </c>
      <c r="H356" s="14">
        <f>VLOOKUP(A356,away!$A$2:$E$405,3,FALSE)</f>
        <v>1.3410852710000001</v>
      </c>
      <c r="I356" s="14">
        <f>VLOOKUP(C356,away!$B$2:$E$405,3,FALSE)</f>
        <v>1.1100000000000001</v>
      </c>
      <c r="J356" s="14">
        <f>VLOOKUP(B356,home!$B$2:$E$405,4,FALSE)</f>
        <v>0.69</v>
      </c>
      <c r="K356" s="16">
        <f t="shared" si="452"/>
        <v>2.7391143406579999</v>
      </c>
      <c r="L356" s="16">
        <f t="shared" si="453"/>
        <v>1.0271372090588999</v>
      </c>
      <c r="M356" s="17">
        <f t="shared" si="398"/>
        <v>2.3138634953807354E-2</v>
      </c>
      <c r="N356" s="17">
        <f t="shared" si="399"/>
        <v>6.3379366825224187E-2</v>
      </c>
      <c r="O356" s="17">
        <f t="shared" si="400"/>
        <v>2.3766552927886393E-2</v>
      </c>
      <c r="P356" s="17">
        <f t="shared" si="401"/>
        <v>6.5099305952780989E-2</v>
      </c>
      <c r="Q356" s="17">
        <f t="shared" si="402"/>
        <v>8.6801666286397738E-2</v>
      </c>
      <c r="R356" s="17">
        <f t="shared" si="403"/>
        <v>1.2205755421649927E-2</v>
      </c>
      <c r="S356" s="17">
        <f t="shared" si="404"/>
        <v>4.5788349701636762E-2</v>
      </c>
      <c r="T356" s="17">
        <f t="shared" si="405"/>
        <v>8.9157221251072574E-2</v>
      </c>
      <c r="U356" s="17">
        <f t="shared" si="406"/>
        <v>3.343295971400545E-2</v>
      </c>
      <c r="V356" s="17">
        <f t="shared" si="407"/>
        <v>1.4313673464558583E-2</v>
      </c>
      <c r="W356" s="17">
        <f t="shared" si="408"/>
        <v>7.9253229639360684E-2</v>
      </c>
      <c r="X356" s="17">
        <f t="shared" si="409"/>
        <v>8.1403941100677016E-2</v>
      </c>
      <c r="Y356" s="17">
        <f t="shared" si="410"/>
        <v>4.1806508434272228E-2</v>
      </c>
      <c r="Z356" s="17">
        <f t="shared" si="411"/>
        <v>4.1789951860830149E-3</v>
      </c>
      <c r="AA356" s="17">
        <f t="shared" si="412"/>
        <v>1.1446745643740734E-2</v>
      </c>
      <c r="AB356" s="17">
        <f t="shared" si="413"/>
        <v>1.567697257331737E-2</v>
      </c>
      <c r="AC356" s="17">
        <f t="shared" si="414"/>
        <v>2.5169219414782739E-3</v>
      </c>
      <c r="AD356" s="17">
        <f t="shared" si="415"/>
        <v>5.4270914462158634E-2</v>
      </c>
      <c r="AE356" s="17">
        <f t="shared" si="416"/>
        <v>5.5743675613735909E-2</v>
      </c>
      <c r="AF356" s="17">
        <f t="shared" si="417"/>
        <v>2.8628201696288678E-2</v>
      </c>
      <c r="AG356" s="17">
        <f t="shared" si="418"/>
        <v>9.8016970635670751E-3</v>
      </c>
      <c r="AH356" s="17">
        <f t="shared" si="419"/>
        <v>1.0731003630259711E-3</v>
      </c>
      <c r="AI356" s="17">
        <f t="shared" si="420"/>
        <v>2.939344593329743E-3</v>
      </c>
      <c r="AJ356" s="17">
        <f t="shared" si="421"/>
        <v>4.025600463862529E-3</v>
      </c>
      <c r="AK356" s="17">
        <f t="shared" si="422"/>
        <v>3.6755266534417826E-3</v>
      </c>
      <c r="AL356" s="17">
        <f t="shared" si="423"/>
        <v>2.8324898483365549E-4</v>
      </c>
      <c r="AM356" s="17">
        <f t="shared" si="424"/>
        <v>2.973084801678447E-2</v>
      </c>
      <c r="AN356" s="17">
        <f t="shared" si="425"/>
        <v>3.053766025491433E-2</v>
      </c>
      <c r="AO356" s="17">
        <f t="shared" si="426"/>
        <v>1.5683183562710798E-2</v>
      </c>
      <c r="AP356" s="17">
        <f t="shared" si="427"/>
        <v>5.3695937979203962E-3</v>
      </c>
      <c r="AQ356" s="17">
        <f t="shared" si="428"/>
        <v>1.3788273968439828E-3</v>
      </c>
      <c r="AR356" s="17">
        <f t="shared" si="429"/>
        <v>2.2044426238371773E-4</v>
      </c>
      <c r="AS356" s="17">
        <f t="shared" si="430"/>
        <v>6.0382204041101617E-4</v>
      </c>
      <c r="AT356" s="17">
        <f t="shared" si="431"/>
        <v>8.2696880504759443E-4</v>
      </c>
      <c r="AU356" s="17">
        <f t="shared" si="432"/>
        <v>7.550540377275585E-4</v>
      </c>
      <c r="AV356" s="17">
        <f t="shared" si="433"/>
        <v>5.170448356778206E-4</v>
      </c>
      <c r="AW356" s="17">
        <f t="shared" si="434"/>
        <v>2.2136272133060311E-5</v>
      </c>
      <c r="AX356" s="17">
        <f t="shared" si="435"/>
        <v>1.3572698693782964E-2</v>
      </c>
      <c r="AY356" s="17">
        <f t="shared" si="436"/>
        <v>1.3941023855729611E-2</v>
      </c>
      <c r="AZ356" s="17">
        <f t="shared" si="437"/>
        <v>7.1596721672988282E-3</v>
      </c>
      <c r="BA356" s="17">
        <f t="shared" si="438"/>
        <v>2.4513218958986684E-3</v>
      </c>
      <c r="BB356" s="17">
        <f t="shared" si="439"/>
        <v>6.2946098266458206E-4</v>
      </c>
      <c r="BC356" s="17">
        <f t="shared" si="440"/>
        <v>1.2930855938911434E-4</v>
      </c>
      <c r="BD356" s="17">
        <f t="shared" si="441"/>
        <v>3.7737750736309932E-5</v>
      </c>
      <c r="BE356" s="17">
        <f t="shared" si="442"/>
        <v>1.0336801422600353E-4</v>
      </c>
      <c r="BF356" s="17">
        <f t="shared" si="443"/>
        <v>1.4156840506589325E-4</v>
      </c>
      <c r="BG356" s="17">
        <f t="shared" si="444"/>
        <v>1.2925734950002292E-4</v>
      </c>
      <c r="BH356" s="17">
        <f t="shared" si="445"/>
        <v>8.8512664912738999E-5</v>
      </c>
      <c r="BI356" s="17">
        <f t="shared" si="446"/>
        <v>4.8489261958467914E-5</v>
      </c>
      <c r="BJ356" s="18">
        <f t="shared" si="447"/>
        <v>0.7108300215566925</v>
      </c>
      <c r="BK356" s="18">
        <f t="shared" si="448"/>
        <v>0.16508115885482522</v>
      </c>
      <c r="BL356" s="18">
        <f t="shared" si="449"/>
        <v>0.11171482578190706</v>
      </c>
      <c r="BM356" s="18">
        <f t="shared" si="450"/>
        <v>0.70349483142816471</v>
      </c>
      <c r="BN356" s="18">
        <f t="shared" si="451"/>
        <v>0.27439128236774657</v>
      </c>
    </row>
    <row r="357" spans="1:66" x14ac:dyDescent="0.25">
      <c r="A357" t="s">
        <v>21</v>
      </c>
      <c r="B357" t="s">
        <v>267</v>
      </c>
      <c r="C357" t="s">
        <v>265</v>
      </c>
      <c r="D357" s="15">
        <v>44349</v>
      </c>
      <c r="E357" s="14">
        <f>VLOOKUP(A357,home!$A$2:$E$405,3,FALSE)</f>
        <v>1.3914728679999999</v>
      </c>
      <c r="F357" s="14">
        <f>VLOOKUP(B357,home!$B$2:$E$405,3,FALSE)</f>
        <v>1.05</v>
      </c>
      <c r="G357" s="14">
        <f>VLOOKUP(C357,away!$B$2:$E$405,4,FALSE)</f>
        <v>0.66</v>
      </c>
      <c r="H357" s="14">
        <f>VLOOKUP(A357,away!$A$2:$E$405,3,FALSE)</f>
        <v>1.3410852710000001</v>
      </c>
      <c r="I357" s="14">
        <f>VLOOKUP(C357,away!$B$2:$E$405,3,FALSE)</f>
        <v>1.02</v>
      </c>
      <c r="J357" s="14">
        <f>VLOOKUP(B357,home!$B$2:$E$405,4,FALSE)</f>
        <v>1.03</v>
      </c>
      <c r="K357" s="16">
        <f t="shared" si="452"/>
        <v>0.96429069752399998</v>
      </c>
      <c r="L357" s="16">
        <f t="shared" si="453"/>
        <v>1.4089441857126002</v>
      </c>
      <c r="M357" s="17">
        <f t="shared" si="398"/>
        <v>9.3178815629801723E-2</v>
      </c>
      <c r="N357" s="17">
        <f t="shared" si="399"/>
        <v>8.9851465118121698E-2</v>
      </c>
      <c r="O357" s="17">
        <f t="shared" si="400"/>
        <v>0.13128375051319549</v>
      </c>
      <c r="P357" s="17">
        <f t="shared" si="401"/>
        <v>0.12659569935593606</v>
      </c>
      <c r="Q357" s="17">
        <f t="shared" si="402"/>
        <v>4.3321465986153454E-2</v>
      </c>
      <c r="R357" s="17">
        <f t="shared" si="403"/>
        <v>9.2485738482055199E-2</v>
      </c>
      <c r="S357" s="17">
        <f t="shared" si="404"/>
        <v>4.2999234823641465E-2</v>
      </c>
      <c r="T357" s="17">
        <f t="shared" si="405"/>
        <v>6.1037527617737085E-2</v>
      </c>
      <c r="U357" s="17">
        <f t="shared" si="406"/>
        <v>8.9183137271883262E-2</v>
      </c>
      <c r="V357" s="17">
        <f t="shared" si="407"/>
        <v>6.4911251762728292E-3</v>
      </c>
      <c r="W357" s="17">
        <f t="shared" si="408"/>
        <v>1.3924828884516722E-2</v>
      </c>
      <c r="X357" s="17">
        <f t="shared" si="409"/>
        <v>1.9619306693882708E-2</v>
      </c>
      <c r="Y357" s="17">
        <f t="shared" si="410"/>
        <v>1.382125404702917E-2</v>
      </c>
      <c r="Z357" s="17">
        <f t="shared" si="411"/>
        <v>4.3435747831875905E-2</v>
      </c>
      <c r="AA357" s="17">
        <f t="shared" si="412"/>
        <v>4.1884687574276186E-2</v>
      </c>
      <c r="AB357" s="17">
        <f t="shared" si="413"/>
        <v>2.0194507298286795E-2</v>
      </c>
      <c r="AC357" s="17">
        <f t="shared" si="414"/>
        <v>5.5119055612515755E-4</v>
      </c>
      <c r="AD357" s="17">
        <f t="shared" si="415"/>
        <v>3.3568957394882423E-3</v>
      </c>
      <c r="AE357" s="17">
        <f t="shared" si="416"/>
        <v>4.7296787341953583E-3</v>
      </c>
      <c r="AF357" s="17">
        <f t="shared" si="417"/>
        <v>3.3319266764165411E-3</v>
      </c>
      <c r="AG357" s="17">
        <f t="shared" si="418"/>
        <v>1.5648329059859305E-3</v>
      </c>
      <c r="AH357" s="17">
        <f t="shared" si="419"/>
        <v>1.5299636089950067E-2</v>
      </c>
      <c r="AI357" s="17">
        <f t="shared" si="420"/>
        <v>1.4753296757041314E-2</v>
      </c>
      <c r="AJ357" s="17">
        <f t="shared" si="421"/>
        <v>7.113233410312966E-3</v>
      </c>
      <c r="AK357" s="17">
        <f t="shared" si="422"/>
        <v>2.286408268960571E-3</v>
      </c>
      <c r="AL357" s="17">
        <f t="shared" si="423"/>
        <v>2.995460007059122E-5</v>
      </c>
      <c r="AM357" s="17">
        <f t="shared" si="424"/>
        <v>6.4740466682929238E-4</v>
      </c>
      <c r="AN357" s="17">
        <f t="shared" si="425"/>
        <v>9.1215704113233455E-4</v>
      </c>
      <c r="AO357" s="17">
        <f t="shared" si="426"/>
        <v>6.42589179780106E-4</v>
      </c>
      <c r="AP357" s="17">
        <f t="shared" si="427"/>
        <v>3.0179076288433624E-4</v>
      </c>
      <c r="AQ357" s="17">
        <f t="shared" si="428"/>
        <v>1.0630158516691395E-4</v>
      </c>
      <c r="AR357" s="17">
        <f t="shared" si="429"/>
        <v>4.3112666624907595E-3</v>
      </c>
      <c r="AS357" s="17">
        <f t="shared" si="430"/>
        <v>4.1573143371851813E-3</v>
      </c>
      <c r="AT357" s="17">
        <f t="shared" si="431"/>
        <v>2.004429771015412E-3</v>
      </c>
      <c r="AU357" s="17">
        <f t="shared" si="432"/>
        <v>6.4428432734344116E-4</v>
      </c>
      <c r="AV357" s="17">
        <f t="shared" si="433"/>
        <v>1.5531934585444698E-4</v>
      </c>
      <c r="AW357" s="17">
        <f t="shared" si="434"/>
        <v>1.1304797600519943E-6</v>
      </c>
      <c r="AX357" s="17">
        <f t="shared" si="435"/>
        <v>1.0404771629285183E-4</v>
      </c>
      <c r="AY357" s="17">
        <f t="shared" si="436"/>
        <v>1.4659742490748777E-4</v>
      </c>
      <c r="AZ357" s="17">
        <f t="shared" si="437"/>
        <v>1.0327379473192221E-4</v>
      </c>
      <c r="BA357" s="17">
        <f t="shared" si="438"/>
        <v>4.8502337541339434E-5</v>
      </c>
      <c r="BB357" s="17">
        <f t="shared" si="439"/>
        <v>1.708427161808505E-5</v>
      </c>
      <c r="BC357" s="17">
        <f t="shared" si="440"/>
        <v>4.8141570326871432E-6</v>
      </c>
      <c r="BD357" s="17">
        <f t="shared" si="441"/>
        <v>1.0123890161954857E-3</v>
      </c>
      <c r="BE357" s="17">
        <f t="shared" si="442"/>
        <v>9.7623731059278101E-4</v>
      </c>
      <c r="BF357" s="17">
        <f t="shared" si="443"/>
        <v>4.7068827859023322E-4</v>
      </c>
      <c r="BG357" s="17">
        <f t="shared" si="444"/>
        <v>1.5129344282604899E-4</v>
      </c>
      <c r="BH357" s="17">
        <f t="shared" si="445"/>
        <v>3.6472714878384543E-5</v>
      </c>
      <c r="BI357" s="17">
        <f t="shared" si="446"/>
        <v>7.0340599341342817E-6</v>
      </c>
      <c r="BJ357" s="18">
        <f t="shared" si="447"/>
        <v>0.25759374534144414</v>
      </c>
      <c r="BK357" s="18">
        <f t="shared" si="448"/>
        <v>0.26999261756675536</v>
      </c>
      <c r="BL357" s="18">
        <f t="shared" si="449"/>
        <v>0.42841112493286815</v>
      </c>
      <c r="BM357" s="18">
        <f t="shared" si="450"/>
        <v>0.4225708336425324</v>
      </c>
      <c r="BN357" s="18">
        <f t="shared" si="451"/>
        <v>0.57671693508526356</v>
      </c>
    </row>
    <row r="358" spans="1:66" x14ac:dyDescent="0.25">
      <c r="A358" t="s">
        <v>154</v>
      </c>
      <c r="B358" t="s">
        <v>162</v>
      </c>
      <c r="C358" t="s">
        <v>174</v>
      </c>
      <c r="D358" s="15">
        <v>44349</v>
      </c>
      <c r="E358" s="14">
        <f>VLOOKUP(A358,home!$A$2:$E$405,3,FALSE)</f>
        <v>1.32046332</v>
      </c>
      <c r="F358" s="14">
        <f>VLOOKUP(B358,home!$B$2:$E$405,3,FALSE)</f>
        <v>0.57999999999999996</v>
      </c>
      <c r="G358" s="14">
        <f>VLOOKUP(C358,away!$B$2:$E$405,4,FALSE)</f>
        <v>0.87</v>
      </c>
      <c r="H358" s="14">
        <f>VLOOKUP(A358,away!$A$2:$E$405,3,FALSE)</f>
        <v>1.0193050189999999</v>
      </c>
      <c r="I358" s="14">
        <f>VLOOKUP(C358,away!$B$2:$E$405,3,FALSE)</f>
        <v>0.87</v>
      </c>
      <c r="J358" s="14">
        <f>VLOOKUP(B358,home!$B$2:$E$405,4,FALSE)</f>
        <v>0.83</v>
      </c>
      <c r="K358" s="16">
        <f t="shared" si="452"/>
        <v>0.66630579127199996</v>
      </c>
      <c r="L358" s="16">
        <f t="shared" si="453"/>
        <v>0.73604015421989988</v>
      </c>
      <c r="M358" s="17">
        <f t="shared" si="398"/>
        <v>0.246019138943709</v>
      </c>
      <c r="N358" s="17">
        <f t="shared" si="399"/>
        <v>0.16392397704194414</v>
      </c>
      <c r="O358" s="17">
        <f t="shared" si="400"/>
        <v>0.18107996496917456</v>
      </c>
      <c r="P358" s="17">
        <f t="shared" si="401"/>
        <v>0.12065462934229189</v>
      </c>
      <c r="Q358" s="17">
        <f t="shared" si="402"/>
        <v>5.461174761569286E-2</v>
      </c>
      <c r="R358" s="17">
        <f t="shared" si="403"/>
        <v>6.6641062671022655E-2</v>
      </c>
      <c r="S358" s="17">
        <f t="shared" si="404"/>
        <v>1.4793096630844554E-2</v>
      </c>
      <c r="T358" s="17">
        <f t="shared" si="405"/>
        <v>4.0196439137272826E-2</v>
      </c>
      <c r="U358" s="17">
        <f t="shared" si="406"/>
        <v>4.4403325994222691E-2</v>
      </c>
      <c r="V358" s="17">
        <f t="shared" si="407"/>
        <v>8.0610512141570702E-4</v>
      </c>
      <c r="W358" s="17">
        <f t="shared" si="408"/>
        <v>1.2129374569273663E-2</v>
      </c>
      <c r="X358" s="17">
        <f t="shared" si="409"/>
        <v>8.9277067285591181E-3</v>
      </c>
      <c r="Y358" s="17">
        <f t="shared" si="410"/>
        <v>3.2855753186593457E-3</v>
      </c>
      <c r="Z358" s="17">
        <f t="shared" si="411"/>
        <v>1.6350166015252507E-2</v>
      </c>
      <c r="AA358" s="17">
        <f t="shared" si="412"/>
        <v>1.0894210304221384E-2</v>
      </c>
      <c r="AB358" s="17">
        <f t="shared" si="413"/>
        <v>3.6294377085189016E-3</v>
      </c>
      <c r="AC358" s="17">
        <f t="shared" si="414"/>
        <v>2.4708523453938775E-5</v>
      </c>
      <c r="AD358" s="17">
        <f t="shared" si="415"/>
        <v>2.02046813000359E-3</v>
      </c>
      <c r="AE358" s="17">
        <f t="shared" si="416"/>
        <v>1.4871456740042351E-3</v>
      </c>
      <c r="AF358" s="17">
        <f t="shared" si="417"/>
        <v>5.4729946562076699E-4</v>
      </c>
      <c r="AG358" s="17">
        <f t="shared" si="418"/>
        <v>1.3427812769332604E-4</v>
      </c>
      <c r="AH358" s="17">
        <f t="shared" si="419"/>
        <v>3.0085946788468553E-3</v>
      </c>
      <c r="AI358" s="17">
        <f t="shared" si="420"/>
        <v>2.0046440581057826E-3</v>
      </c>
      <c r="AJ358" s="17">
        <f t="shared" si="421"/>
        <v>6.6785297267744318E-4</v>
      </c>
      <c r="AK358" s="17">
        <f t="shared" si="422"/>
        <v>1.4833143447106703E-4</v>
      </c>
      <c r="AL358" s="17">
        <f t="shared" si="423"/>
        <v>4.8470988911353457E-7</v>
      </c>
      <c r="AM358" s="17">
        <f t="shared" si="424"/>
        <v>2.6924992322038013E-4</v>
      </c>
      <c r="AN358" s="17">
        <f t="shared" si="425"/>
        <v>1.981787550108248E-4</v>
      </c>
      <c r="AO358" s="17">
        <f t="shared" si="426"/>
        <v>7.2933760700637614E-5</v>
      </c>
      <c r="AP358" s="17">
        <f t="shared" si="427"/>
        <v>1.7894058824644861E-5</v>
      </c>
      <c r="AQ358" s="17">
        <f t="shared" si="428"/>
        <v>3.2926864542278909E-6</v>
      </c>
      <c r="AR358" s="17">
        <f t="shared" si="429"/>
        <v>4.4288929828072203E-4</v>
      </c>
      <c r="AS358" s="17">
        <f t="shared" si="430"/>
        <v>2.9509970433683728E-4</v>
      </c>
      <c r="AT358" s="17">
        <f t="shared" si="431"/>
        <v>9.8313321001144792E-5</v>
      </c>
      <c r="AU358" s="17">
        <f t="shared" si="432"/>
        <v>2.1835578380748636E-5</v>
      </c>
      <c r="AV358" s="17">
        <f t="shared" si="433"/>
        <v>3.6372930827166229E-6</v>
      </c>
      <c r="AW358" s="17">
        <f t="shared" si="434"/>
        <v>6.6032003603722872E-9</v>
      </c>
      <c r="AX358" s="17">
        <f t="shared" si="435"/>
        <v>2.990046385688009E-5</v>
      </c>
      <c r="AY358" s="17">
        <f t="shared" si="436"/>
        <v>2.2007942028464564E-5</v>
      </c>
      <c r="AZ358" s="17">
        <f t="shared" si="437"/>
        <v>8.0993645223468369E-6</v>
      </c>
      <c r="BA358" s="17">
        <f t="shared" si="438"/>
        <v>1.9871525040371169E-6</v>
      </c>
      <c r="BB358" s="17">
        <f t="shared" si="439"/>
        <v>3.6565600888248491E-7</v>
      </c>
      <c r="BC358" s="17">
        <f t="shared" si="440"/>
        <v>5.3827501033859474E-8</v>
      </c>
      <c r="BD358" s="17">
        <f t="shared" si="441"/>
        <v>5.4330717901480948E-5</v>
      </c>
      <c r="BE358" s="17">
        <f t="shared" si="442"/>
        <v>3.6200871981722077E-5</v>
      </c>
      <c r="BF358" s="17">
        <f t="shared" si="443"/>
        <v>1.2060425325258848E-5</v>
      </c>
      <c r="BG358" s="17">
        <f t="shared" si="444"/>
        <v>2.6786437464744881E-6</v>
      </c>
      <c r="BH358" s="17">
        <f t="shared" si="445"/>
        <v>4.4619896025761946E-7</v>
      </c>
      <c r="BI358" s="17">
        <f t="shared" si="446"/>
        <v>5.9460990255839389E-8</v>
      </c>
      <c r="BJ358" s="18">
        <f t="shared" si="447"/>
        <v>0.28788797539935612</v>
      </c>
      <c r="BK358" s="18">
        <f t="shared" si="448"/>
        <v>0.38232017121363265</v>
      </c>
      <c r="BL358" s="18">
        <f t="shared" si="449"/>
        <v>0.31344497630524903</v>
      </c>
      <c r="BM358" s="18">
        <f t="shared" si="450"/>
        <v>0.16705076701082713</v>
      </c>
      <c r="BN358" s="18">
        <f t="shared" si="451"/>
        <v>0.8329305205838351</v>
      </c>
    </row>
    <row r="359" spans="1:66" x14ac:dyDescent="0.25">
      <c r="A359" t="s">
        <v>154</v>
      </c>
      <c r="B359" t="s">
        <v>157</v>
      </c>
      <c r="C359" t="s">
        <v>155</v>
      </c>
      <c r="D359" s="15">
        <v>44349</v>
      </c>
      <c r="E359" s="14">
        <f>VLOOKUP(A359,home!$A$2:$E$405,3,FALSE)</f>
        <v>1.32046332</v>
      </c>
      <c r="F359" s="14">
        <f>VLOOKUP(B359,home!$B$2:$E$405,3,FALSE)</f>
        <v>1.34</v>
      </c>
      <c r="G359" s="14">
        <f>VLOOKUP(C359,away!$B$2:$E$405,4,FALSE)</f>
        <v>0.87</v>
      </c>
      <c r="H359" s="14">
        <f>VLOOKUP(A359,away!$A$2:$E$405,3,FALSE)</f>
        <v>1.0193050189999999</v>
      </c>
      <c r="I359" s="14">
        <f>VLOOKUP(C359,away!$B$2:$E$405,3,FALSE)</f>
        <v>1.22</v>
      </c>
      <c r="J359" s="14">
        <f>VLOOKUP(B359,home!$B$2:$E$405,4,FALSE)</f>
        <v>0.68</v>
      </c>
      <c r="K359" s="16">
        <f t="shared" si="452"/>
        <v>1.539396138456</v>
      </c>
      <c r="L359" s="16">
        <f t="shared" si="453"/>
        <v>0.84561544376240005</v>
      </c>
      <c r="M359" s="17">
        <f t="shared" si="398"/>
        <v>9.2087912990784199E-2</v>
      </c>
      <c r="N359" s="17">
        <f t="shared" si="399"/>
        <v>0.14175977765648526</v>
      </c>
      <c r="O359" s="17">
        <f t="shared" si="400"/>
        <v>7.7870961408855258E-2</v>
      </c>
      <c r="P359" s="17">
        <f t="shared" si="401"/>
        <v>0.11987425729064795</v>
      </c>
      <c r="Q359" s="17">
        <f t="shared" si="402"/>
        <v>0.10911222715638733</v>
      </c>
      <c r="R359" s="17">
        <f t="shared" si="403"/>
        <v>3.292444379397693E-2</v>
      </c>
      <c r="S359" s="17">
        <f t="shared" si="404"/>
        <v>3.9011193473410977E-2</v>
      </c>
      <c r="T359" s="17">
        <f t="shared" si="405"/>
        <v>9.2266984386752265E-2</v>
      </c>
      <c r="U359" s="17">
        <f t="shared" si="406"/>
        <v>5.068376163725969E-2</v>
      </c>
      <c r="V359" s="17">
        <f t="shared" si="407"/>
        <v>5.6424799734755334E-3</v>
      </c>
      <c r="W359" s="17">
        <f t="shared" si="408"/>
        <v>5.5988980380958848E-2</v>
      </c>
      <c r="X359" s="17">
        <f t="shared" si="409"/>
        <v>4.7345146490648825E-2</v>
      </c>
      <c r="Y359" s="17">
        <f t="shared" si="410"/>
        <v>2.0017893529842921E-2</v>
      </c>
      <c r="Z359" s="17">
        <f t="shared" si="411"/>
        <v>9.2804727164913347E-3</v>
      </c>
      <c r="AA359" s="17">
        <f t="shared" si="412"/>
        <v>1.4286323862813022E-2</v>
      </c>
      <c r="AB359" s="17">
        <f t="shared" si="413"/>
        <v>1.0996155893573091E-2</v>
      </c>
      <c r="AC359" s="17">
        <f t="shared" si="414"/>
        <v>4.5906411203323785E-4</v>
      </c>
      <c r="AD359" s="17">
        <f t="shared" si="415"/>
        <v>2.1547305048634204E-2</v>
      </c>
      <c r="AE359" s="17">
        <f t="shared" si="416"/>
        <v>1.8220733920584615E-2</v>
      </c>
      <c r="AF359" s="17">
        <f t="shared" si="417"/>
        <v>7.7038669999658863E-3</v>
      </c>
      <c r="AG359" s="17">
        <f t="shared" si="418"/>
        <v>2.1715029706208876E-3</v>
      </c>
      <c r="AH359" s="17">
        <f t="shared" si="419"/>
        <v>1.9619277636201663E-3</v>
      </c>
      <c r="AI359" s="17">
        <f t="shared" si="420"/>
        <v>3.0201840232464989E-3</v>
      </c>
      <c r="AJ359" s="17">
        <f t="shared" si="421"/>
        <v>2.3246298114060842E-3</v>
      </c>
      <c r="AK359" s="17">
        <f t="shared" si="422"/>
        <v>1.1928420516727418E-3</v>
      </c>
      <c r="AL359" s="17">
        <f t="shared" si="423"/>
        <v>2.3903232331601387E-5</v>
      </c>
      <c r="AM359" s="17">
        <f t="shared" si="424"/>
        <v>6.6339676372001903E-3</v>
      </c>
      <c r="AN359" s="17">
        <f t="shared" si="425"/>
        <v>5.6097854874364392E-3</v>
      </c>
      <c r="AO359" s="17">
        <f t="shared" si="426"/>
        <v>2.3718606221852178E-3</v>
      </c>
      <c r="AP359" s="17">
        <f t="shared" si="427"/>
        <v>6.6856065752390512E-4</v>
      </c>
      <c r="AQ359" s="17">
        <f t="shared" si="428"/>
        <v>1.4133630427353973E-4</v>
      </c>
      <c r="AR359" s="17">
        <f t="shared" si="429"/>
        <v>3.3180728329268807E-4</v>
      </c>
      <c r="AS359" s="17">
        <f t="shared" si="430"/>
        <v>5.1078285061233999E-4</v>
      </c>
      <c r="AT359" s="17">
        <f t="shared" si="431"/>
        <v>3.9314857391109222E-4</v>
      </c>
      <c r="AU359" s="17">
        <f t="shared" si="432"/>
        <v>2.0173713217273953E-4</v>
      </c>
      <c r="AV359" s="17">
        <f t="shared" si="433"/>
        <v>7.763834056247574E-5</v>
      </c>
      <c r="AW359" s="17">
        <f t="shared" si="434"/>
        <v>8.6432570836572745E-7</v>
      </c>
      <c r="AX359" s="17">
        <f t="shared" si="435"/>
        <v>1.7020506938913397E-3</v>
      </c>
      <c r="AY359" s="17">
        <f t="shared" si="436"/>
        <v>1.4392803528210261E-3</v>
      </c>
      <c r="AZ359" s="17">
        <f t="shared" si="437"/>
        <v>6.0853884712462776E-4</v>
      </c>
      <c r="BA359" s="17">
        <f t="shared" si="438"/>
        <v>1.7152994908598384E-4</v>
      </c>
      <c r="BB359" s="17">
        <f t="shared" si="439"/>
        <v>3.6262093503721522E-5</v>
      </c>
      <c r="BC359" s="17">
        <f t="shared" si="440"/>
        <v>6.1327572579806255E-6</v>
      </c>
      <c r="BD359" s="17">
        <f t="shared" si="441"/>
        <v>4.6763560517523786E-5</v>
      </c>
      <c r="BE359" s="17">
        <f t="shared" si="442"/>
        <v>7.198764448112957E-5</v>
      </c>
      <c r="BF359" s="17">
        <f t="shared" si="443"/>
        <v>5.5408750965397142E-5</v>
      </c>
      <c r="BG359" s="17">
        <f t="shared" si="444"/>
        <v>2.8432005757600839E-5</v>
      </c>
      <c r="BH359" s="17">
        <f t="shared" si="445"/>
        <v>1.0942029967952375E-5</v>
      </c>
      <c r="BI359" s="17">
        <f t="shared" si="446"/>
        <v>3.368823735907141E-6</v>
      </c>
      <c r="BJ359" s="18">
        <f t="shared" si="447"/>
        <v>0.5355237239431847</v>
      </c>
      <c r="BK359" s="18">
        <f t="shared" si="448"/>
        <v>0.25853809142550455</v>
      </c>
      <c r="BL359" s="18">
        <f t="shared" si="449"/>
        <v>0.19699324724240039</v>
      </c>
      <c r="BM359" s="18">
        <f t="shared" si="450"/>
        <v>0.42526753900333153</v>
      </c>
      <c r="BN359" s="18">
        <f t="shared" si="451"/>
        <v>0.57362958029713695</v>
      </c>
    </row>
    <row r="360" spans="1:66" x14ac:dyDescent="0.25">
      <c r="A360" t="s">
        <v>175</v>
      </c>
      <c r="B360" t="s">
        <v>281</v>
      </c>
      <c r="C360" t="s">
        <v>178</v>
      </c>
      <c r="D360" s="15">
        <v>44349</v>
      </c>
      <c r="E360" s="14">
        <f>VLOOKUP(A360,home!$A$2:$E$405,3,FALSE)</f>
        <v>1.1886792450000001</v>
      </c>
      <c r="F360" s="14">
        <f>VLOOKUP(B360,home!$B$2:$E$405,3,FALSE)</f>
        <v>0.59</v>
      </c>
      <c r="G360" s="14">
        <f>VLOOKUP(C360,away!$B$2:$E$405,4,FALSE)</f>
        <v>1.53</v>
      </c>
      <c r="H360" s="14">
        <f>VLOOKUP(A360,away!$A$2:$E$405,3,FALSE)</f>
        <v>1.094339623</v>
      </c>
      <c r="I360" s="14">
        <f>VLOOKUP(C360,away!$B$2:$E$405,3,FALSE)</f>
        <v>0.54</v>
      </c>
      <c r="J360" s="14">
        <f>VLOOKUP(B360,home!$B$2:$E$405,4,FALSE)</f>
        <v>1.55</v>
      </c>
      <c r="K360" s="16">
        <f t="shared" si="452"/>
        <v>1.0730207544615</v>
      </c>
      <c r="L360" s="16">
        <f t="shared" si="453"/>
        <v>0.91596226445100004</v>
      </c>
      <c r="M360" s="17">
        <f t="shared" si="398"/>
        <v>0.1368345128205771</v>
      </c>
      <c r="N360" s="17">
        <f t="shared" si="399"/>
        <v>0.14682627218310743</v>
      </c>
      <c r="O360" s="17">
        <f t="shared" si="400"/>
        <v>0.12533525021818517</v>
      </c>
      <c r="P360" s="17">
        <f t="shared" si="401"/>
        <v>0.13448732474973793</v>
      </c>
      <c r="Q360" s="17">
        <f t="shared" si="402"/>
        <v>7.8773818676343726E-2</v>
      </c>
      <c r="R360" s="17">
        <f t="shared" si="403"/>
        <v>5.7401179802690792E-2</v>
      </c>
      <c r="S360" s="17">
        <f t="shared" si="404"/>
        <v>3.3045099780597137E-2</v>
      </c>
      <c r="T360" s="17">
        <f t="shared" si="405"/>
        <v>7.2153845334236272E-2</v>
      </c>
      <c r="U360" s="17">
        <f t="shared" si="406"/>
        <v>6.1592657258863488E-2</v>
      </c>
      <c r="V360" s="17">
        <f t="shared" si="407"/>
        <v>3.6086957027086741E-3</v>
      </c>
      <c r="W360" s="17">
        <f t="shared" si="408"/>
        <v>2.8175314115967923E-2</v>
      </c>
      <c r="X360" s="17">
        <f t="shared" si="409"/>
        <v>2.5807524519280201E-2</v>
      </c>
      <c r="Y360" s="17">
        <f t="shared" si="410"/>
        <v>1.1819359299277299E-2</v>
      </c>
      <c r="Z360" s="17">
        <f t="shared" si="411"/>
        <v>1.7525771544743891E-2</v>
      </c>
      <c r="AA360" s="17">
        <f t="shared" si="412"/>
        <v>1.8805516605460978E-2</v>
      </c>
      <c r="AB360" s="17">
        <f t="shared" si="413"/>
        <v>1.0089354808015E-2</v>
      </c>
      <c r="AC360" s="17">
        <f t="shared" si="414"/>
        <v>2.2167462583505028E-4</v>
      </c>
      <c r="AD360" s="17">
        <f t="shared" si="415"/>
        <v>7.5581742024764097E-3</v>
      </c>
      <c r="AE360" s="17">
        <f t="shared" si="416"/>
        <v>6.9230023576154227E-3</v>
      </c>
      <c r="AF360" s="17">
        <f t="shared" si="417"/>
        <v>3.1706044581405173E-3</v>
      </c>
      <c r="AG360" s="17">
        <f t="shared" si="418"/>
        <v>9.6805134638560818E-4</v>
      </c>
      <c r="AH360" s="17">
        <f t="shared" si="419"/>
        <v>4.0132363475936291E-3</v>
      </c>
      <c r="AI360" s="17">
        <f t="shared" si="420"/>
        <v>4.3062858935272305E-3</v>
      </c>
      <c r="AJ360" s="17">
        <f t="shared" si="421"/>
        <v>2.3103670691997512E-3</v>
      </c>
      <c r="AK360" s="17">
        <f t="shared" si="422"/>
        <v>8.2635727189190743E-4</v>
      </c>
      <c r="AL360" s="17">
        <f t="shared" si="423"/>
        <v>8.7148853834986282E-6</v>
      </c>
      <c r="AM360" s="17">
        <f t="shared" si="424"/>
        <v>1.6220155570185375E-3</v>
      </c>
      <c r="AN360" s="17">
        <f t="shared" si="425"/>
        <v>1.4857050425814498E-3</v>
      </c>
      <c r="AO360" s="17">
        <f t="shared" si="426"/>
        <v>6.8042487755458705E-4</v>
      </c>
      <c r="AP360" s="17">
        <f t="shared" si="427"/>
        <v>2.0774783721123137E-4</v>
      </c>
      <c r="AQ360" s="17">
        <f t="shared" si="428"/>
        <v>4.7572294851699301E-5</v>
      </c>
      <c r="AR360" s="17">
        <f t="shared" si="429"/>
        <v>7.3519461054378425E-4</v>
      </c>
      <c r="AS360" s="17">
        <f t="shared" si="430"/>
        <v>7.8887907568171993E-4</v>
      </c>
      <c r="AT360" s="17">
        <f t="shared" si="431"/>
        <v>4.2324181048344488E-4</v>
      </c>
      <c r="AU360" s="17">
        <f t="shared" si="432"/>
        <v>1.5138241560153245E-4</v>
      </c>
      <c r="AV360" s="17">
        <f t="shared" si="433"/>
        <v>4.060911845024016E-5</v>
      </c>
      <c r="AW360" s="17">
        <f t="shared" si="434"/>
        <v>2.3792763255246705E-7</v>
      </c>
      <c r="AX360" s="17">
        <f t="shared" si="435"/>
        <v>2.9007605945672015E-4</v>
      </c>
      <c r="AY360" s="17">
        <f t="shared" si="436"/>
        <v>2.6569872428300025E-4</v>
      </c>
      <c r="AZ360" s="17">
        <f t="shared" si="437"/>
        <v>1.2168500257799942E-4</v>
      </c>
      <c r="BA360" s="17">
        <f t="shared" si="438"/>
        <v>3.7152956837023377E-5</v>
      </c>
      <c r="BB360" s="17">
        <f t="shared" si="439"/>
        <v>8.5076766188725502E-6</v>
      </c>
      <c r="BC360" s="17">
        <f t="shared" si="440"/>
        <v>1.5585421482078657E-6</v>
      </c>
      <c r="BD360" s="17">
        <f t="shared" si="441"/>
        <v>1.1223508671430925E-4</v>
      </c>
      <c r="BE360" s="17">
        <f t="shared" si="442"/>
        <v>1.2043057742323998E-4</v>
      </c>
      <c r="BF360" s="17">
        <f t="shared" si="443"/>
        <v>6.4612254523459516E-5</v>
      </c>
      <c r="BG360" s="17">
        <f t="shared" si="444"/>
        <v>2.3110096698740338E-5</v>
      </c>
      <c r="BH360" s="17">
        <f t="shared" si="445"/>
        <v>6.1994033488401425E-6</v>
      </c>
      <c r="BI360" s="17">
        <f t="shared" si="446"/>
        <v>1.3304176917167206E-6</v>
      </c>
      <c r="BJ360" s="18">
        <f t="shared" si="447"/>
        <v>0.38694411106397009</v>
      </c>
      <c r="BK360" s="18">
        <f t="shared" si="448"/>
        <v>0.30847172128912237</v>
      </c>
      <c r="BL360" s="18">
        <f t="shared" si="449"/>
        <v>0.28714743014258892</v>
      </c>
      <c r="BM360" s="18">
        <f t="shared" si="450"/>
        <v>0.3201652147931327</v>
      </c>
      <c r="BN360" s="18">
        <f t="shared" si="451"/>
        <v>0.67965835845064204</v>
      </c>
    </row>
    <row r="361" spans="1:66" x14ac:dyDescent="0.25">
      <c r="A361" t="s">
        <v>175</v>
      </c>
      <c r="B361" t="s">
        <v>285</v>
      </c>
      <c r="C361" t="s">
        <v>283</v>
      </c>
      <c r="D361" s="15">
        <v>44349</v>
      </c>
      <c r="E361" s="14">
        <f>VLOOKUP(A361,home!$A$2:$E$405,3,FALSE)</f>
        <v>1.1886792450000001</v>
      </c>
      <c r="F361" s="14">
        <f>VLOOKUP(B361,home!$B$2:$E$405,3,FALSE)</f>
        <v>1.05</v>
      </c>
      <c r="G361" s="14">
        <f>VLOOKUP(C361,away!$B$2:$E$405,4,FALSE)</f>
        <v>0.77</v>
      </c>
      <c r="H361" s="14">
        <f>VLOOKUP(A361,away!$A$2:$E$405,3,FALSE)</f>
        <v>1.094339623</v>
      </c>
      <c r="I361" s="14">
        <f>VLOOKUP(C361,away!$B$2:$E$405,3,FALSE)</f>
        <v>1.05</v>
      </c>
      <c r="J361" s="14">
        <f>VLOOKUP(B361,home!$B$2:$E$405,4,FALSE)</f>
        <v>1.22</v>
      </c>
      <c r="K361" s="16">
        <f t="shared" si="452"/>
        <v>0.96104716958250003</v>
      </c>
      <c r="L361" s="16">
        <f t="shared" si="453"/>
        <v>1.401849057063</v>
      </c>
      <c r="M361" s="17">
        <f t="shared" si="398"/>
        <v>9.4147156452473443E-2</v>
      </c>
      <c r="N361" s="17">
        <f t="shared" si="399"/>
        <v>9.0479858232890412E-2</v>
      </c>
      <c r="O361" s="17">
        <f t="shared" si="400"/>
        <v>0.13198010249806263</v>
      </c>
      <c r="P361" s="17">
        <f t="shared" si="401"/>
        <v>0.12683910394697134</v>
      </c>
      <c r="Q361" s="17">
        <f t="shared" si="402"/>
        <v>4.3477705829472593E-2</v>
      </c>
      <c r="R361" s="17">
        <f t="shared" si="403"/>
        <v>9.2508091118993607E-2</v>
      </c>
      <c r="S361" s="17">
        <f t="shared" si="404"/>
        <v>4.2720775900948443E-2</v>
      </c>
      <c r="T361" s="17">
        <f t="shared" si="405"/>
        <v>6.0949180920308647E-2</v>
      </c>
      <c r="U361" s="17">
        <f t="shared" si="406"/>
        <v>8.8904639133388821E-2</v>
      </c>
      <c r="V361" s="17">
        <f t="shared" si="407"/>
        <v>6.3950299124789969E-3</v>
      </c>
      <c r="W361" s="17">
        <f t="shared" si="408"/>
        <v>1.3928042042451735E-2</v>
      </c>
      <c r="X361" s="17">
        <f t="shared" si="409"/>
        <v>1.9525012603944784E-2</v>
      </c>
      <c r="Y361" s="17">
        <f t="shared" si="410"/>
        <v>1.3685560253991596E-2</v>
      </c>
      <c r="Z361" s="17">
        <f t="shared" si="411"/>
        <v>4.3227460101953094E-2</v>
      </c>
      <c r="AA361" s="17">
        <f t="shared" si="412"/>
        <v>4.1543628179222469E-2</v>
      </c>
      <c r="AB361" s="17">
        <f t="shared" si="413"/>
        <v>1.996269313791477E-2</v>
      </c>
      <c r="AC361" s="17">
        <f t="shared" si="414"/>
        <v>5.3847873264126873E-4</v>
      </c>
      <c r="AD361" s="17">
        <f t="shared" si="415"/>
        <v>3.3463763456810748E-3</v>
      </c>
      <c r="AE361" s="17">
        <f t="shared" si="416"/>
        <v>4.6911145247709425E-3</v>
      </c>
      <c r="AF361" s="17">
        <f t="shared" si="417"/>
        <v>3.2881172365623449E-3</v>
      </c>
      <c r="AG361" s="17">
        <f t="shared" si="418"/>
        <v>1.5364813491958403E-3</v>
      </c>
      <c r="AH361" s="17">
        <f t="shared" si="419"/>
        <v>1.5149593545787852E-2</v>
      </c>
      <c r="AI361" s="17">
        <f t="shared" si="420"/>
        <v>1.4559473997504726E-2</v>
      </c>
      <c r="AJ361" s="17">
        <f t="shared" si="421"/>
        <v>6.996170637955961E-3</v>
      </c>
      <c r="AK361" s="17">
        <f t="shared" si="422"/>
        <v>2.2412166631745906E-3</v>
      </c>
      <c r="AL361" s="17">
        <f t="shared" si="423"/>
        <v>2.9018469602827787E-5</v>
      </c>
      <c r="AM361" s="17">
        <f t="shared" si="424"/>
        <v>6.4320510307492554E-4</v>
      </c>
      <c r="AN361" s="17">
        <f t="shared" si="425"/>
        <v>9.0167646724369406E-4</v>
      </c>
      <c r="AO361" s="17">
        <f t="shared" si="426"/>
        <v>6.3200715269073492E-4</v>
      </c>
      <c r="AP361" s="17">
        <f t="shared" si="427"/>
        <v>2.9532621035219275E-4</v>
      </c>
      <c r="AQ361" s="17">
        <f t="shared" si="428"/>
        <v>1.0350069237705266E-4</v>
      </c>
      <c r="AR361" s="17">
        <f t="shared" si="429"/>
        <v>4.2474886854100835E-3</v>
      </c>
      <c r="AS361" s="17">
        <f t="shared" si="430"/>
        <v>4.0820369789470543E-3</v>
      </c>
      <c r="AT361" s="17">
        <f t="shared" si="431"/>
        <v>1.961515042374083E-3</v>
      </c>
      <c r="AU361" s="17">
        <f t="shared" si="432"/>
        <v>6.2836949318903674E-4</v>
      </c>
      <c r="AV361" s="17">
        <f t="shared" si="433"/>
        <v>1.5097318072032842E-4</v>
      </c>
      <c r="AW361" s="17">
        <f t="shared" si="434"/>
        <v>1.0859703341689888E-6</v>
      </c>
      <c r="AX361" s="17">
        <f t="shared" si="435"/>
        <v>1.0302507396186286E-4</v>
      </c>
      <c r="AY361" s="17">
        <f t="shared" si="436"/>
        <v>1.4442560278728328E-4</v>
      </c>
      <c r="AZ361" s="17">
        <f t="shared" si="437"/>
        <v>1.0123144754155425E-4</v>
      </c>
      <c r="BA361" s="17">
        <f t="shared" si="438"/>
        <v>4.7303736427083462E-5</v>
      </c>
      <c r="BB361" s="17">
        <f t="shared" si="439"/>
        <v>1.657817457646591E-5</v>
      </c>
      <c r="BC361" s="17">
        <f t="shared" si="440"/>
        <v>4.6480196795689081E-6</v>
      </c>
      <c r="BD361" s="17">
        <f t="shared" si="441"/>
        <v>9.9238966808797967E-4</v>
      </c>
      <c r="BE361" s="17">
        <f t="shared" si="442"/>
        <v>9.5373328163886957E-4</v>
      </c>
      <c r="BF361" s="17">
        <f t="shared" si="443"/>
        <v>4.5829133542783242E-4</v>
      </c>
      <c r="BG361" s="17">
        <f t="shared" si="444"/>
        <v>1.468131969190342E-4</v>
      </c>
      <c r="BH361" s="17">
        <f t="shared" si="445"/>
        <v>3.5273601839098996E-5</v>
      </c>
      <c r="BI361" s="17">
        <f t="shared" si="446"/>
        <v>6.7799190416892341E-6</v>
      </c>
      <c r="BJ361" s="18">
        <f t="shared" si="447"/>
        <v>0.25790037701998242</v>
      </c>
      <c r="BK361" s="18">
        <f t="shared" si="448"/>
        <v>0.27081398901790366</v>
      </c>
      <c r="BL361" s="18">
        <f t="shared" si="449"/>
        <v>0.42750927329560057</v>
      </c>
      <c r="BM361" s="18">
        <f t="shared" si="450"/>
        <v>0.41987574172412262</v>
      </c>
      <c r="BN361" s="18">
        <f t="shared" si="451"/>
        <v>0.57943201807886402</v>
      </c>
    </row>
    <row r="362" spans="1:66" x14ac:dyDescent="0.25">
      <c r="A362" t="s">
        <v>24</v>
      </c>
      <c r="B362" t="s">
        <v>292</v>
      </c>
      <c r="C362" t="s">
        <v>182</v>
      </c>
      <c r="D362" s="15">
        <v>44349</v>
      </c>
      <c r="E362" s="14">
        <f>VLOOKUP(A362,home!$A$2:$E$405,3,FALSE)</f>
        <v>1.589519651</v>
      </c>
      <c r="F362" s="14">
        <f>VLOOKUP(B362,home!$B$2:$E$405,3,FALSE)</f>
        <v>1.57</v>
      </c>
      <c r="G362" s="14">
        <f>VLOOKUP(C362,away!$B$2:$E$405,4,FALSE)</f>
        <v>1.1499999999999999</v>
      </c>
      <c r="H362" s="14">
        <f>VLOOKUP(A362,away!$A$2:$E$405,3,FALSE)</f>
        <v>1.406113537</v>
      </c>
      <c r="I362" s="14">
        <f>VLOOKUP(C362,away!$B$2:$E$405,3,FALSE)</f>
        <v>1</v>
      </c>
      <c r="J362" s="14">
        <f>VLOOKUP(B362,home!$B$2:$E$405,4,FALSE)</f>
        <v>1.07</v>
      </c>
      <c r="K362" s="16">
        <f t="shared" si="452"/>
        <v>2.8698777298805003</v>
      </c>
      <c r="L362" s="16">
        <f t="shared" si="453"/>
        <v>1.50454148459</v>
      </c>
      <c r="M362" s="17">
        <f t="shared" si="398"/>
        <v>1.2595455376767418E-2</v>
      </c>
      <c r="N362" s="17">
        <f t="shared" si="399"/>
        <v>3.6147416883488423E-2</v>
      </c>
      <c r="O362" s="17">
        <f t="shared" si="400"/>
        <v>1.8950385131648751E-2</v>
      </c>
      <c r="P362" s="17">
        <f t="shared" si="401"/>
        <v>5.4385288261977305E-2</v>
      </c>
      <c r="Q362" s="17">
        <f t="shared" si="402"/>
        <v>5.1869333353314916E-2</v>
      </c>
      <c r="R362" s="17">
        <f t="shared" si="403"/>
        <v>1.4255820289761538E-2</v>
      </c>
      <c r="S362" s="17">
        <f t="shared" si="404"/>
        <v>5.8706880594289912E-2</v>
      </c>
      <c r="T362" s="17">
        <f t="shared" si="405"/>
        <v>7.8039563808090032E-2</v>
      </c>
      <c r="U362" s="17">
        <f t="shared" si="406"/>
        <v>4.0912461170765219E-2</v>
      </c>
      <c r="V362" s="17">
        <f t="shared" si="407"/>
        <v>2.8165278918079788E-2</v>
      </c>
      <c r="W362" s="17">
        <f t="shared" si="408"/>
        <v>4.9619548218142108E-2</v>
      </c>
      <c r="X362" s="17">
        <f t="shared" si="409"/>
        <v>7.4654668740808616E-2</v>
      </c>
      <c r="Y362" s="17">
        <f t="shared" si="410"/>
        <v>5.616052306943544E-2</v>
      </c>
      <c r="Z362" s="17">
        <f t="shared" si="411"/>
        <v>7.1494910076020241E-3</v>
      </c>
      <c r="AA362" s="17">
        <f t="shared" si="412"/>
        <v>2.0518165022697949E-2</v>
      </c>
      <c r="AB362" s="17">
        <f t="shared" si="413"/>
        <v>2.9442312428326942E-2</v>
      </c>
      <c r="AC362" s="17">
        <f t="shared" si="414"/>
        <v>7.6008407750989106E-3</v>
      </c>
      <c r="AD362" s="17">
        <f t="shared" si="415"/>
        <v>3.5600509099494422E-2</v>
      </c>
      <c r="AE362" s="17">
        <f t="shared" si="416"/>
        <v>5.3562442812713149E-2</v>
      </c>
      <c r="AF362" s="17">
        <f t="shared" si="417"/>
        <v>4.0293458613853216E-2</v>
      </c>
      <c r="AG362" s="17">
        <f t="shared" si="418"/>
        <v>2.0207726680717485E-2</v>
      </c>
      <c r="AH362" s="17">
        <f t="shared" si="419"/>
        <v>2.6891764536601018E-3</v>
      </c>
      <c r="AI362" s="17">
        <f t="shared" si="420"/>
        <v>7.7176076160781482E-3</v>
      </c>
      <c r="AJ362" s="17">
        <f t="shared" si="421"/>
        <v>1.107429511266941E-2</v>
      </c>
      <c r="AK362" s="17">
        <f t="shared" si="422"/>
        <v>1.0593957639324801E-2</v>
      </c>
      <c r="AL362" s="17">
        <f t="shared" si="423"/>
        <v>1.3127716441268865E-3</v>
      </c>
      <c r="AM362" s="17">
        <f t="shared" si="424"/>
        <v>2.0433821647409429E-2</v>
      </c>
      <c r="AN362" s="17">
        <f t="shared" si="425"/>
        <v>3.0743532357240665E-2</v>
      </c>
      <c r="AO362" s="17">
        <f t="shared" si="426"/>
        <v>2.3127459907151787E-2</v>
      </c>
      <c r="AP362" s="17">
        <f t="shared" si="427"/>
        <v>1.1598740954500621E-2</v>
      </c>
      <c r="AQ362" s="17">
        <f t="shared" si="428"/>
        <v>4.3626967337648008E-3</v>
      </c>
      <c r="AR362" s="17">
        <f t="shared" si="429"/>
        <v>8.0919550678284764E-4</v>
      </c>
      <c r="AS362" s="17">
        <f t="shared" si="430"/>
        <v>2.3222921640354598E-3</v>
      </c>
      <c r="AT362" s="17">
        <f t="shared" si="431"/>
        <v>3.3323472819206806E-3</v>
      </c>
      <c r="AU362" s="17">
        <f t="shared" si="432"/>
        <v>3.1878097508706593E-3</v>
      </c>
      <c r="AV362" s="17">
        <f t="shared" si="433"/>
        <v>2.2871560527799027E-3</v>
      </c>
      <c r="AW362" s="17">
        <f t="shared" si="434"/>
        <v>1.5745419931312206E-4</v>
      </c>
      <c r="AX362" s="17">
        <f t="shared" si="435"/>
        <v>9.7737616137083989E-3</v>
      </c>
      <c r="AY362" s="17">
        <f t="shared" si="436"/>
        <v>1.4705029808317588E-2</v>
      </c>
      <c r="AZ362" s="17">
        <f t="shared" si="437"/>
        <v>1.1062163689373175E-2</v>
      </c>
      <c r="BA362" s="17">
        <f t="shared" si="438"/>
        <v>5.547828059995704E-3</v>
      </c>
      <c r="BB362" s="17">
        <f t="shared" si="439"/>
        <v>2.0867343664089997E-3</v>
      </c>
      <c r="BC362" s="17">
        <f t="shared" si="440"/>
        <v>6.2791568431639342E-4</v>
      </c>
      <c r="BD362" s="17">
        <f t="shared" si="441"/>
        <v>2.0291136818310386E-4</v>
      </c>
      <c r="BE362" s="17">
        <f t="shared" si="442"/>
        <v>5.823308166882725E-4</v>
      </c>
      <c r="BF362" s="17">
        <f t="shared" si="443"/>
        <v>8.3560912111839869E-4</v>
      </c>
      <c r="BG362" s="17">
        <f t="shared" si="444"/>
        <v>7.9936533586090334E-4</v>
      </c>
      <c r="BH362" s="17">
        <f t="shared" si="445"/>
        <v>5.7352019385641323E-4</v>
      </c>
      <c r="BI362" s="17">
        <f t="shared" si="446"/>
        <v>3.2918656639705353E-4</v>
      </c>
      <c r="BJ362" s="18">
        <f t="shared" si="447"/>
        <v>0.63022487610224531</v>
      </c>
      <c r="BK362" s="18">
        <f t="shared" si="448"/>
        <v>0.17747154537865781</v>
      </c>
      <c r="BL362" s="18">
        <f t="shared" si="449"/>
        <v>0.17141590502342652</v>
      </c>
      <c r="BM362" s="18">
        <f t="shared" si="450"/>
        <v>0.78351054260596875</v>
      </c>
      <c r="BN362" s="18">
        <f t="shared" si="451"/>
        <v>0.18820369929695835</v>
      </c>
    </row>
    <row r="363" spans="1:66" x14ac:dyDescent="0.25">
      <c r="A363" t="s">
        <v>24</v>
      </c>
      <c r="B363" t="s">
        <v>290</v>
      </c>
      <c r="C363" t="s">
        <v>183</v>
      </c>
      <c r="D363" s="15">
        <v>44349</v>
      </c>
      <c r="E363" s="14">
        <f>VLOOKUP(A363,home!$A$2:$E$405,3,FALSE)</f>
        <v>1.589519651</v>
      </c>
      <c r="F363" s="14">
        <f>VLOOKUP(B363,home!$B$2:$E$405,3,FALSE)</f>
        <v>0.86</v>
      </c>
      <c r="G363" s="14">
        <f>VLOOKUP(C363,away!$B$2:$E$405,4,FALSE)</f>
        <v>1.1499999999999999</v>
      </c>
      <c r="H363" s="14">
        <f>VLOOKUP(A363,away!$A$2:$E$405,3,FALSE)</f>
        <v>1.406113537</v>
      </c>
      <c r="I363" s="14">
        <f>VLOOKUP(C363,away!$B$2:$E$405,3,FALSE)</f>
        <v>0.94</v>
      </c>
      <c r="J363" s="14">
        <f>VLOOKUP(B363,home!$B$2:$E$405,4,FALSE)</f>
        <v>0.97</v>
      </c>
      <c r="K363" s="16">
        <f t="shared" si="452"/>
        <v>1.5720349348389999</v>
      </c>
      <c r="L363" s="16">
        <f t="shared" si="453"/>
        <v>1.2820943230365998</v>
      </c>
      <c r="M363" s="17">
        <f t="shared" si="398"/>
        <v>5.7605959224355963E-2</v>
      </c>
      <c r="N363" s="17">
        <f t="shared" si="399"/>
        <v>9.0558580355598509E-2</v>
      </c>
      <c r="O363" s="17">
        <f t="shared" si="400"/>
        <v>7.3856273294624616E-2</v>
      </c>
      <c r="P363" s="17">
        <f t="shared" si="401"/>
        <v>0.11610464177616658</v>
      </c>
      <c r="Q363" s="17">
        <f t="shared" si="402"/>
        <v>7.1180625984212834E-2</v>
      </c>
      <c r="R363" s="17">
        <f t="shared" si="403"/>
        <v>4.7345354355838941E-2</v>
      </c>
      <c r="S363" s="17">
        <f t="shared" si="404"/>
        <v>5.8502141199796527E-2</v>
      </c>
      <c r="T363" s="17">
        <f t="shared" si="405"/>
        <v>9.1260276484550762E-2</v>
      </c>
      <c r="U363" s="17">
        <f t="shared" si="406"/>
        <v>7.4428551049710634E-2</v>
      </c>
      <c r="V363" s="17">
        <f t="shared" si="407"/>
        <v>1.3101210435320644E-2</v>
      </c>
      <c r="W363" s="17">
        <f t="shared" si="408"/>
        <v>3.7299476910297065E-2</v>
      </c>
      <c r="X363" s="17">
        <f t="shared" si="409"/>
        <v>4.7821447598926599E-2</v>
      </c>
      <c r="Y363" s="17">
        <f t="shared" si="410"/>
        <v>3.0655803242988021E-2</v>
      </c>
      <c r="Z363" s="17">
        <f t="shared" si="411"/>
        <v>2.0233736680592421E-2</v>
      </c>
      <c r="AA363" s="17">
        <f t="shared" si="412"/>
        <v>3.1808140924224591E-2</v>
      </c>
      <c r="AB363" s="17">
        <f t="shared" si="413"/>
        <v>2.5001754372581571E-2</v>
      </c>
      <c r="AC363" s="17">
        <f t="shared" si="414"/>
        <v>1.6503406992396173E-3</v>
      </c>
      <c r="AD363" s="17">
        <f t="shared" si="415"/>
        <v>1.4659020188551917E-2</v>
      </c>
      <c r="AE363" s="17">
        <f t="shared" si="416"/>
        <v>1.8794246565021318E-2</v>
      </c>
      <c r="AF363" s="17">
        <f t="shared" si="417"/>
        <v>1.2047998413381977E-2</v>
      </c>
      <c r="AG363" s="17">
        <f t="shared" si="418"/>
        <v>5.1488901232503324E-3</v>
      </c>
      <c r="AH363" s="17">
        <f t="shared" si="419"/>
        <v>6.485389733001239E-3</v>
      </c>
      <c r="AI363" s="17">
        <f t="shared" si="420"/>
        <v>1.0195259226324123E-2</v>
      </c>
      <c r="AJ363" s="17">
        <f t="shared" si="421"/>
        <v>8.0136518367605793E-3</v>
      </c>
      <c r="AK363" s="17">
        <f t="shared" si="422"/>
        <v>4.1992468810081139E-3</v>
      </c>
      <c r="AL363" s="17">
        <f t="shared" si="423"/>
        <v>1.3305027346047869E-4</v>
      </c>
      <c r="AM363" s="17">
        <f t="shared" si="424"/>
        <v>4.6088983693827563E-3</v>
      </c>
      <c r="AN363" s="17">
        <f t="shared" si="425"/>
        <v>5.9090424348382728E-3</v>
      </c>
      <c r="AO363" s="17">
        <f t="shared" si="426"/>
        <v>3.7879748801442591E-3</v>
      </c>
      <c r="AP363" s="17">
        <f t="shared" si="427"/>
        <v>1.6188470298794E-3</v>
      </c>
      <c r="AQ363" s="17">
        <f t="shared" si="428"/>
        <v>5.1887864671825985E-4</v>
      </c>
      <c r="AR363" s="17">
        <f t="shared" si="429"/>
        <v>1.6629762718721453E-3</v>
      </c>
      <c r="AS363" s="17">
        <f t="shared" si="430"/>
        <v>2.6142567951913309E-3</v>
      </c>
      <c r="AT363" s="17">
        <f t="shared" si="431"/>
        <v>2.0548515053405089E-3</v>
      </c>
      <c r="AU363" s="17">
        <f t="shared" si="432"/>
        <v>1.0767661174339287E-3</v>
      </c>
      <c r="AV363" s="17">
        <f t="shared" si="433"/>
        <v>4.2317848831427256E-4</v>
      </c>
      <c r="AW363" s="17">
        <f t="shared" si="434"/>
        <v>7.4489565481440681E-6</v>
      </c>
      <c r="AX363" s="17">
        <f t="shared" si="435"/>
        <v>1.2075582079653674E-3</v>
      </c>
      <c r="AY363" s="17">
        <f t="shared" si="436"/>
        <v>1.5482035231686472E-3</v>
      </c>
      <c r="AZ363" s="17">
        <f t="shared" si="437"/>
        <v>9.9247147397989307E-4</v>
      </c>
      <c r="BA363" s="17">
        <f t="shared" si="438"/>
        <v>4.2414734752179578E-4</v>
      </c>
      <c r="BB363" s="17">
        <f t="shared" si="439"/>
        <v>1.3594922659718154E-4</v>
      </c>
      <c r="BC363" s="17">
        <f t="shared" si="440"/>
        <v>3.4859946328292502E-5</v>
      </c>
      <c r="BD363" s="17">
        <f t="shared" si="441"/>
        <v>3.5534873958530794E-4</v>
      </c>
      <c r="BE363" s="17">
        <f t="shared" si="442"/>
        <v>5.586206326791104E-4</v>
      </c>
      <c r="BF363" s="17">
        <f t="shared" si="443"/>
        <v>4.3908557494671321E-4</v>
      </c>
      <c r="BG363" s="17">
        <f t="shared" si="444"/>
        <v>2.3008595440003358E-4</v>
      </c>
      <c r="BH363" s="17">
        <f t="shared" si="445"/>
        <v>9.0425789583156537E-5</v>
      </c>
      <c r="BI363" s="17">
        <f t="shared" si="446"/>
        <v>2.8430500047024499E-5</v>
      </c>
      <c r="BJ363" s="18">
        <f t="shared" si="447"/>
        <v>0.44021319695330341</v>
      </c>
      <c r="BK363" s="18">
        <f t="shared" si="448"/>
        <v>0.24864554713150844</v>
      </c>
      <c r="BL363" s="18">
        <f t="shared" si="449"/>
        <v>0.29086764804346787</v>
      </c>
      <c r="BM363" s="18">
        <f t="shared" si="450"/>
        <v>0.54176793925145428</v>
      </c>
      <c r="BN363" s="18">
        <f t="shared" si="451"/>
        <v>0.45665143499079741</v>
      </c>
    </row>
    <row r="364" spans="1:66" x14ac:dyDescent="0.25">
      <c r="A364" t="s">
        <v>24</v>
      </c>
      <c r="B364" t="s">
        <v>295</v>
      </c>
      <c r="C364" t="s">
        <v>26</v>
      </c>
      <c r="D364" s="15">
        <v>44349</v>
      </c>
      <c r="E364" s="14">
        <f>VLOOKUP(A364,home!$A$2:$E$405,3,FALSE)</f>
        <v>1.589519651</v>
      </c>
      <c r="F364" s="14">
        <f>VLOOKUP(B364,home!$B$2:$E$405,3,FALSE)</f>
        <v>1.32</v>
      </c>
      <c r="G364" s="14">
        <f>VLOOKUP(C364,away!$B$2:$E$405,4,FALSE)</f>
        <v>1.0900000000000001</v>
      </c>
      <c r="H364" s="14">
        <f>VLOOKUP(A364,away!$A$2:$E$405,3,FALSE)</f>
        <v>1.406113537</v>
      </c>
      <c r="I364" s="14">
        <f>VLOOKUP(C364,away!$B$2:$E$405,3,FALSE)</f>
        <v>0.92</v>
      </c>
      <c r="J364" s="14">
        <f>VLOOKUP(B364,home!$B$2:$E$405,4,FALSE)</f>
        <v>0.52</v>
      </c>
      <c r="K364" s="16">
        <f t="shared" si="452"/>
        <v>2.2870008738588004</v>
      </c>
      <c r="L364" s="16">
        <f t="shared" si="453"/>
        <v>0.67268471610079994</v>
      </c>
      <c r="M364" s="17">
        <f t="shared" si="398"/>
        <v>5.1835212122081191E-2</v>
      </c>
      <c r="N364" s="17">
        <f t="shared" si="399"/>
        <v>0.11854717541985595</v>
      </c>
      <c r="O364" s="17">
        <f t="shared" si="400"/>
        <v>3.4868754950366933E-2</v>
      </c>
      <c r="P364" s="17">
        <f t="shared" si="401"/>
        <v>7.9744873041857525E-2</v>
      </c>
      <c r="Q364" s="17">
        <f t="shared" si="402"/>
        <v>0.13555874688935154</v>
      </c>
      <c r="R364" s="17">
        <f t="shared" si="403"/>
        <v>1.1727839262287969E-2</v>
      </c>
      <c r="S364" s="17">
        <f t="shared" si="404"/>
        <v>3.0670486895494991E-2</v>
      </c>
      <c r="T364" s="17">
        <f t="shared" si="405"/>
        <v>9.1188297166243659E-2</v>
      </c>
      <c r="U364" s="17">
        <f t="shared" si="406"/>
        <v>2.6821578641328128E-2</v>
      </c>
      <c r="V364" s="17">
        <f t="shared" si="407"/>
        <v>5.2427126132218857E-3</v>
      </c>
      <c r="W364" s="17">
        <f t="shared" si="408"/>
        <v>0.1033409908650503</v>
      </c>
      <c r="X364" s="17">
        <f t="shared" si="409"/>
        <v>6.951590510163172E-2</v>
      </c>
      <c r="Y364" s="17">
        <f t="shared" si="410"/>
        <v>2.338114344389064E-2</v>
      </c>
      <c r="Z364" s="17">
        <f t="shared" si="411"/>
        <v>2.629712741542666E-3</v>
      </c>
      <c r="AA364" s="17">
        <f t="shared" si="412"/>
        <v>6.0141553379056975E-3</v>
      </c>
      <c r="AB364" s="17">
        <f t="shared" si="413"/>
        <v>6.877189256656451E-3</v>
      </c>
      <c r="AC364" s="17">
        <f t="shared" si="414"/>
        <v>5.0409682267682325E-4</v>
      </c>
      <c r="AD364" s="17">
        <f t="shared" si="415"/>
        <v>5.9085234103451109E-2</v>
      </c>
      <c r="AE364" s="17">
        <f t="shared" si="416"/>
        <v>3.9745733928629318E-2</v>
      </c>
      <c r="AF364" s="17">
        <f t="shared" si="417"/>
        <v>1.336817387199897E-2</v>
      </c>
      <c r="AG364" s="17">
        <f t="shared" si="418"/>
        <v>2.9975220819572529E-3</v>
      </c>
      <c r="AH364" s="17">
        <f t="shared" si="419"/>
        <v>4.4224189224282098E-4</v>
      </c>
      <c r="AI364" s="17">
        <f t="shared" si="420"/>
        <v>1.0114075940163007E-3</v>
      </c>
      <c r="AJ364" s="17">
        <f t="shared" si="421"/>
        <v>1.1565450256713536E-3</v>
      </c>
      <c r="AK364" s="17">
        <f t="shared" si="422"/>
        <v>8.8167316145581142E-4</v>
      </c>
      <c r="AL364" s="17">
        <f t="shared" si="423"/>
        <v>3.1020717754943036E-5</v>
      </c>
      <c r="AM364" s="17">
        <f t="shared" si="424"/>
        <v>2.7025596405348906E-2</v>
      </c>
      <c r="AN364" s="17">
        <f t="shared" si="425"/>
        <v>1.8179705645386929E-2</v>
      </c>
      <c r="AO364" s="17">
        <f t="shared" si="426"/>
        <v>6.1146050654316067E-3</v>
      </c>
      <c r="AP364" s="17">
        <f t="shared" si="427"/>
        <v>1.371067124169458E-3</v>
      </c>
      <c r="AQ364" s="17">
        <f t="shared" si="428"/>
        <v>2.3057397479426793E-4</v>
      </c>
      <c r="AR364" s="17">
        <f t="shared" si="429"/>
        <v>5.9497872346248531E-5</v>
      </c>
      <c r="AS364" s="17">
        <f t="shared" si="430"/>
        <v>1.3607168604860972E-4</v>
      </c>
      <c r="AT364" s="17">
        <f t="shared" si="431"/>
        <v>1.5559803245030542E-4</v>
      </c>
      <c r="AU364" s="17">
        <f t="shared" si="432"/>
        <v>1.1861761206151949E-4</v>
      </c>
      <c r="AV364" s="17">
        <f t="shared" si="433"/>
        <v>6.7819645609934839E-5</v>
      </c>
      <c r="AW364" s="17">
        <f t="shared" si="434"/>
        <v>1.3256449824156854E-6</v>
      </c>
      <c r="AX364" s="17">
        <f t="shared" si="435"/>
        <v>1.0301260432598032E-2</v>
      </c>
      <c r="AY364" s="17">
        <f t="shared" si="436"/>
        <v>6.9295004495826115E-3</v>
      </c>
      <c r="AZ364" s="17">
        <f t="shared" si="437"/>
        <v>2.3306845213239219E-3</v>
      </c>
      <c r="BA364" s="17">
        <f t="shared" si="438"/>
        <v>5.2260528518243712E-4</v>
      </c>
      <c r="BB364" s="17">
        <f t="shared" si="439"/>
        <v>8.7887146973931297E-5</v>
      </c>
      <c r="BC364" s="17">
        <f t="shared" si="440"/>
        <v>1.1824068102213653E-5</v>
      </c>
      <c r="BD364" s="17">
        <f t="shared" si="441"/>
        <v>6.6705515613063024E-6</v>
      </c>
      <c r="BE364" s="17">
        <f t="shared" si="442"/>
        <v>1.5255557249827696E-5</v>
      </c>
      <c r="BF364" s="17">
        <f t="shared" si="443"/>
        <v>1.7444736380779454E-5</v>
      </c>
      <c r="BG364" s="17">
        <f t="shared" si="444"/>
        <v>1.3298709115693005E-5</v>
      </c>
      <c r="BH364" s="17">
        <f t="shared" si="445"/>
        <v>7.6035398421959776E-6</v>
      </c>
      <c r="BI364" s="17">
        <f t="shared" si="446"/>
        <v>3.4778604527044818E-6</v>
      </c>
      <c r="BJ364" s="18">
        <f t="shared" si="447"/>
        <v>0.72983423299095496</v>
      </c>
      <c r="BK364" s="18">
        <f t="shared" si="448"/>
        <v>0.17495790266266992</v>
      </c>
      <c r="BL364" s="18">
        <f t="shared" si="449"/>
        <v>9.0402740925050559E-2</v>
      </c>
      <c r="BM364" s="18">
        <f t="shared" si="450"/>
        <v>0.55861381282981692</v>
      </c>
      <c r="BN364" s="18">
        <f t="shared" si="451"/>
        <v>0.43228260168580113</v>
      </c>
    </row>
    <row r="365" spans="1:66" x14ac:dyDescent="0.25">
      <c r="A365" t="s">
        <v>24</v>
      </c>
      <c r="B365" t="s">
        <v>293</v>
      </c>
      <c r="C365" t="s">
        <v>286</v>
      </c>
      <c r="D365" s="15">
        <v>44349</v>
      </c>
      <c r="E365" s="14">
        <f>VLOOKUP(A365,home!$A$2:$E$405,3,FALSE)</f>
        <v>1.589519651</v>
      </c>
      <c r="F365" s="14">
        <f>VLOOKUP(B365,home!$B$2:$E$405,3,FALSE)</f>
        <v>0.94</v>
      </c>
      <c r="G365" s="14">
        <f>VLOOKUP(C365,away!$B$2:$E$405,4,FALSE)</f>
        <v>0.86</v>
      </c>
      <c r="H365" s="14">
        <f>VLOOKUP(A365,away!$A$2:$E$405,3,FALSE)</f>
        <v>1.406113537</v>
      </c>
      <c r="I365" s="14">
        <f>VLOOKUP(C365,away!$B$2:$E$405,3,FALSE)</f>
        <v>1.0900000000000001</v>
      </c>
      <c r="J365" s="14">
        <f>VLOOKUP(B365,home!$B$2:$E$405,4,FALSE)</f>
        <v>1.1299999999999999</v>
      </c>
      <c r="K365" s="16">
        <f t="shared" si="452"/>
        <v>1.2849676858684</v>
      </c>
      <c r="L365" s="16">
        <f t="shared" si="453"/>
        <v>1.7319100435228998</v>
      </c>
      <c r="M365" s="17">
        <f t="shared" si="398"/>
        <v>4.8953827090671059E-2</v>
      </c>
      <c r="N365" s="17">
        <f t="shared" si="399"/>
        <v>6.2904085911101387E-2</v>
      </c>
      <c r="O365" s="17">
        <f t="shared" si="400"/>
        <v>8.4783624807216615E-2</v>
      </c>
      <c r="P365" s="17">
        <f t="shared" si="401"/>
        <v>0.10894421816806381</v>
      </c>
      <c r="Q365" s="17">
        <f t="shared" si="402"/>
        <v>4.0414858852427488E-2</v>
      </c>
      <c r="R365" s="17">
        <f t="shared" si="403"/>
        <v>7.3418805664947892E-2</v>
      </c>
      <c r="S365" s="17">
        <f t="shared" si="404"/>
        <v>6.0612435112925467E-2</v>
      </c>
      <c r="T365" s="17">
        <f t="shared" si="405"/>
        <v>6.9994899954079523E-2</v>
      </c>
      <c r="U365" s="17">
        <f t="shared" si="406"/>
        <v>9.4340792814509883E-2</v>
      </c>
      <c r="V365" s="17">
        <f t="shared" si="407"/>
        <v>1.4987761023621891E-2</v>
      </c>
      <c r="W365" s="17">
        <f t="shared" si="408"/>
        <v>1.7310595884767261E-2</v>
      </c>
      <c r="X365" s="17">
        <f t="shared" si="409"/>
        <v>2.9980394872194591E-2</v>
      </c>
      <c r="Y365" s="17">
        <f t="shared" si="410"/>
        <v>2.5961673493968142E-2</v>
      </c>
      <c r="Z365" s="17">
        <f t="shared" si="411"/>
        <v>4.238492230485974E-2</v>
      </c>
      <c r="AA365" s="17">
        <f t="shared" si="412"/>
        <v>5.4463255529787556E-2</v>
      </c>
      <c r="AB365" s="17">
        <f t="shared" si="413"/>
        <v>3.4991761711485228E-2</v>
      </c>
      <c r="AC365" s="17">
        <f t="shared" si="414"/>
        <v>2.0846555875294213E-3</v>
      </c>
      <c r="AD365" s="17">
        <f t="shared" si="415"/>
        <v>5.5608890837631044E-3</v>
      </c>
      <c r="AE365" s="17">
        <f t="shared" si="416"/>
        <v>9.6309596550861742E-3</v>
      </c>
      <c r="AF365" s="17">
        <f t="shared" si="417"/>
        <v>8.3399778777037987E-3</v>
      </c>
      <c r="AG365" s="17">
        <f t="shared" si="418"/>
        <v>4.8146971497180016E-3</v>
      </c>
      <c r="AH365" s="17">
        <f t="shared" si="419"/>
        <v>1.8351718158431087E-2</v>
      </c>
      <c r="AI365" s="17">
        <f t="shared" si="420"/>
        <v>2.3581364813748295E-2</v>
      </c>
      <c r="AJ365" s="17">
        <f t="shared" si="421"/>
        <v>1.5150645887170329E-2</v>
      </c>
      <c r="AK365" s="17">
        <f t="shared" si="422"/>
        <v>6.489363461682952E-3</v>
      </c>
      <c r="AL365" s="17">
        <f t="shared" si="423"/>
        <v>1.8557174107138022E-4</v>
      </c>
      <c r="AM365" s="17">
        <f t="shared" si="424"/>
        <v>1.4291125554667841E-3</v>
      </c>
      <c r="AN365" s="17">
        <f t="shared" si="425"/>
        <v>2.4750943881375999E-3</v>
      </c>
      <c r="AO365" s="17">
        <f t="shared" si="426"/>
        <v>2.1433204147413387E-3</v>
      </c>
      <c r="AP365" s="17">
        <f t="shared" si="427"/>
        <v>1.2373460509260638E-3</v>
      </c>
      <c r="AQ365" s="17">
        <f t="shared" si="428"/>
        <v>5.3574301322806186E-4</v>
      </c>
      <c r="AR365" s="17">
        <f t="shared" si="429"/>
        <v>6.3567049988976689E-3</v>
      </c>
      <c r="AS365" s="17">
        <f t="shared" si="430"/>
        <v>8.1681605121816294E-3</v>
      </c>
      <c r="AT365" s="17">
        <f t="shared" si="431"/>
        <v>5.2479111555698366E-3</v>
      </c>
      <c r="AU365" s="17">
        <f t="shared" si="432"/>
        <v>2.2477987510718454E-3</v>
      </c>
      <c r="AV365" s="17">
        <f t="shared" si="433"/>
        <v>7.2208718986566665E-4</v>
      </c>
      <c r="AW365" s="17">
        <f t="shared" si="434"/>
        <v>1.1471676161556261E-5</v>
      </c>
      <c r="AX365" s="17">
        <f t="shared" si="435"/>
        <v>3.0606057554060523E-4</v>
      </c>
      <c r="AY365" s="17">
        <f t="shared" si="436"/>
        <v>5.3006938470517319E-4</v>
      </c>
      <c r="AZ365" s="17">
        <f t="shared" si="437"/>
        <v>4.5901624556744683E-4</v>
      </c>
      <c r="BA365" s="17">
        <f t="shared" si="438"/>
        <v>2.6499161527947831E-4</v>
      </c>
      <c r="BB365" s="17">
        <f t="shared" si="439"/>
        <v>1.1473540998797118E-4</v>
      </c>
      <c r="BC365" s="17">
        <f t="shared" si="440"/>
        <v>3.9742281781176944E-5</v>
      </c>
      <c r="BD365" s="17">
        <f t="shared" si="441"/>
        <v>1.8348735385505177E-3</v>
      </c>
      <c r="BE365" s="17">
        <f t="shared" si="442"/>
        <v>2.3577532046924216E-3</v>
      </c>
      <c r="BF365" s="17">
        <f t="shared" si="443"/>
        <v>1.5148183396412123E-3</v>
      </c>
      <c r="BG365" s="17">
        <f t="shared" si="444"/>
        <v>6.4883087213326045E-4</v>
      </c>
      <c r="BH365" s="17">
        <f t="shared" si="445"/>
        <v>2.0843167607126269E-4</v>
      </c>
      <c r="BI365" s="17">
        <f t="shared" si="446"/>
        <v>5.3565593692592449E-5</v>
      </c>
      <c r="BJ365" s="18">
        <f t="shared" si="447"/>
        <v>0.28444826467017115</v>
      </c>
      <c r="BK365" s="18">
        <f t="shared" si="448"/>
        <v>0.2362985381085882</v>
      </c>
      <c r="BL365" s="18">
        <f t="shared" si="449"/>
        <v>0.43493226868134766</v>
      </c>
      <c r="BM365" s="18">
        <f t="shared" si="450"/>
        <v>0.57812597556199474</v>
      </c>
      <c r="BN365" s="18">
        <f t="shared" si="451"/>
        <v>0.41941942049442832</v>
      </c>
    </row>
    <row r="366" spans="1:66" x14ac:dyDescent="0.25">
      <c r="A366" t="s">
        <v>27</v>
      </c>
      <c r="B366" t="s">
        <v>191</v>
      </c>
      <c r="C366" t="s">
        <v>186</v>
      </c>
      <c r="D366" s="15">
        <v>44349</v>
      </c>
      <c r="E366" s="14">
        <f>VLOOKUP(A366,home!$A$2:$E$405,3,FALSE)</f>
        <v>1.2916666670000001</v>
      </c>
      <c r="F366" s="14">
        <f>VLOOKUP(B366,home!$B$2:$E$405,3,FALSE)</f>
        <v>1.25</v>
      </c>
      <c r="G366" s="14">
        <f>VLOOKUP(C366,away!$B$2:$E$405,4,FALSE)</f>
        <v>0.9</v>
      </c>
      <c r="H366" s="14">
        <f>VLOOKUP(A366,away!$A$2:$E$405,3,FALSE)</f>
        <v>1.129166667</v>
      </c>
      <c r="I366" s="14">
        <f>VLOOKUP(C366,away!$B$2:$E$405,3,FALSE)</f>
        <v>1.1599999999999999</v>
      </c>
      <c r="J366" s="14">
        <f>VLOOKUP(B366,home!$B$2:$E$405,4,FALSE)</f>
        <v>1.43</v>
      </c>
      <c r="K366" s="16">
        <f t="shared" si="452"/>
        <v>1.4531250003750003</v>
      </c>
      <c r="L366" s="16">
        <f t="shared" si="453"/>
        <v>1.8730616672195997</v>
      </c>
      <c r="M366" s="17">
        <f t="shared" si="398"/>
        <v>3.5929856649003576E-2</v>
      </c>
      <c r="N366" s="17">
        <f t="shared" si="399"/>
        <v>5.2210572956557025E-2</v>
      </c>
      <c r="O366" s="17">
        <f t="shared" si="400"/>
        <v>6.7298837197943842E-2</v>
      </c>
      <c r="P366" s="17">
        <f t="shared" si="401"/>
        <v>9.7793622828499238E-2</v>
      </c>
      <c r="Q366" s="17">
        <f t="shared" si="402"/>
        <v>3.7934244423537961E-2</v>
      </c>
      <c r="R366" s="17">
        <f t="shared" si="403"/>
        <v>6.3027436101960571E-2</v>
      </c>
      <c r="S366" s="17">
        <f t="shared" si="404"/>
        <v>6.6543493057520969E-2</v>
      </c>
      <c r="T366" s="17">
        <f t="shared" si="405"/>
        <v>7.1053179104667796E-2</v>
      </c>
      <c r="U366" s="17">
        <f t="shared" si="406"/>
        <v>9.1586743109296764E-2</v>
      </c>
      <c r="V366" s="17">
        <f t="shared" si="407"/>
        <v>2.0124177336011143E-2</v>
      </c>
      <c r="W366" s="17">
        <f t="shared" si="408"/>
        <v>1.8374399647392986E-2</v>
      </c>
      <c r="X366" s="17">
        <f t="shared" si="409"/>
        <v>3.4416383637705127E-2</v>
      </c>
      <c r="Y366" s="17">
        <f t="shared" si="410"/>
        <v>3.2232004458054665E-2</v>
      </c>
      <c r="Z366" s="17">
        <f t="shared" si="411"/>
        <v>3.9351424848571674E-2</v>
      </c>
      <c r="AA366" s="17">
        <f t="shared" si="412"/>
        <v>5.7182539247837512E-2</v>
      </c>
      <c r="AB366" s="17">
        <f t="shared" si="413"/>
        <v>4.1546688682978686E-2</v>
      </c>
      <c r="AC366" s="17">
        <f t="shared" si="414"/>
        <v>3.4233649805458623E-3</v>
      </c>
      <c r="AD366" s="17">
        <f t="shared" si="415"/>
        <v>6.6750748736270835E-3</v>
      </c>
      <c r="AE366" s="17">
        <f t="shared" si="416"/>
        <v>1.2502826871611602E-2</v>
      </c>
      <c r="AF366" s="17">
        <f t="shared" si="417"/>
        <v>1.1709282872549423E-2</v>
      </c>
      <c r="AG366" s="17">
        <f t="shared" si="418"/>
        <v>7.3107362997344395E-3</v>
      </c>
      <c r="AH366" s="17">
        <f t="shared" si="419"/>
        <v>1.8426911358583129E-2</v>
      </c>
      <c r="AI366" s="17">
        <f t="shared" si="420"/>
        <v>2.6776605574851207E-2</v>
      </c>
      <c r="AJ366" s="17">
        <f t="shared" si="421"/>
        <v>1.945487749299845E-2</v>
      </c>
      <c r="AK366" s="17">
        <f t="shared" si="422"/>
        <v>9.4234562881029861E-3</v>
      </c>
      <c r="AL366" s="17">
        <f t="shared" si="423"/>
        <v>3.7270759745274798E-4</v>
      </c>
      <c r="AM366" s="17">
        <f t="shared" si="424"/>
        <v>1.9399436356484995E-3</v>
      </c>
      <c r="AN366" s="17">
        <f t="shared" si="425"/>
        <v>3.6336340604998293E-3</v>
      </c>
      <c r="AO366" s="17">
        <f t="shared" si="426"/>
        <v>3.4030103357128682E-3</v>
      </c>
      <c r="AP366" s="17">
        <f t="shared" si="427"/>
        <v>2.1246827376586244E-3</v>
      </c>
      <c r="AQ366" s="17">
        <f t="shared" si="428"/>
        <v>9.9491544772789238E-4</v>
      </c>
      <c r="AR366" s="17">
        <f t="shared" si="429"/>
        <v>6.9029482622030951E-3</v>
      </c>
      <c r="AS366" s="17">
        <f t="shared" si="430"/>
        <v>1.0030846696102481E-2</v>
      </c>
      <c r="AT366" s="17">
        <f t="shared" si="431"/>
        <v>7.2880370545177443E-3</v>
      </c>
      <c r="AU366" s="17">
        <f t="shared" si="432"/>
        <v>3.5301429491930384E-3</v>
      </c>
      <c r="AV366" s="17">
        <f t="shared" si="433"/>
        <v>1.2824347435924845E-3</v>
      </c>
      <c r="AW366" s="17">
        <f t="shared" si="434"/>
        <v>2.8178689759847373E-5</v>
      </c>
      <c r="AX366" s="17">
        <f t="shared" si="435"/>
        <v>4.6983009937986796E-4</v>
      </c>
      <c r="AY366" s="17">
        <f t="shared" si="436"/>
        <v>8.8002074925440561E-4</v>
      </c>
      <c r="AZ366" s="17">
        <f t="shared" si="437"/>
        <v>8.2416656589314938E-4</v>
      </c>
      <c r="BA366" s="17">
        <f t="shared" si="438"/>
        <v>5.1457160065949135E-4</v>
      </c>
      <c r="BB366" s="17">
        <f t="shared" si="439"/>
        <v>2.4095608505878143E-4</v>
      </c>
      <c r="BC366" s="17">
        <f t="shared" si="440"/>
        <v>9.0265121281381724E-5</v>
      </c>
      <c r="BD366" s="17">
        <f t="shared" si="441"/>
        <v>2.154941296788795E-3</v>
      </c>
      <c r="BE366" s="17">
        <f t="shared" si="442"/>
        <v>3.1313990727043213E-3</v>
      </c>
      <c r="BF366" s="17">
        <f t="shared" si="443"/>
        <v>2.2751571393488713E-3</v>
      </c>
      <c r="BG366" s="17">
        <f t="shared" si="444"/>
        <v>1.1020292396565045E-3</v>
      </c>
      <c r="BH366" s="17">
        <f t="shared" si="445"/>
        <v>4.0034655982227983E-4</v>
      </c>
      <c r="BI366" s="17">
        <f t="shared" si="446"/>
        <v>1.1635071897837594E-4</v>
      </c>
      <c r="BJ366" s="18">
        <f t="shared" si="447"/>
        <v>0.29953470158421291</v>
      </c>
      <c r="BK366" s="18">
        <f t="shared" si="448"/>
        <v>0.22506724319828794</v>
      </c>
      <c r="BL366" s="18">
        <f t="shared" si="449"/>
        <v>0.4329387287874612</v>
      </c>
      <c r="BM366" s="18">
        <f t="shared" si="450"/>
        <v>0.64184568620153692</v>
      </c>
      <c r="BN366" s="18">
        <f t="shared" si="451"/>
        <v>0.35419457015750222</v>
      </c>
    </row>
    <row r="367" spans="1:66" x14ac:dyDescent="0.25">
      <c r="A367" t="s">
        <v>27</v>
      </c>
      <c r="B367" t="s">
        <v>189</v>
      </c>
      <c r="C367" t="s">
        <v>328</v>
      </c>
      <c r="D367" s="15">
        <v>44349</v>
      </c>
      <c r="E367" s="14">
        <f>VLOOKUP(A367,home!$A$2:$E$405,3,FALSE)</f>
        <v>1.2916666670000001</v>
      </c>
      <c r="F367" s="14">
        <f>VLOOKUP(B367,home!$B$2:$E$405,3,FALSE)</f>
        <v>0.45</v>
      </c>
      <c r="G367" s="14">
        <f>VLOOKUP(C367,away!$B$2:$E$405,4,FALSE)</f>
        <v>0.9</v>
      </c>
      <c r="H367" s="14">
        <f>VLOOKUP(A367,away!$A$2:$E$405,3,FALSE)</f>
        <v>1.129166667</v>
      </c>
      <c r="I367" s="14">
        <f>VLOOKUP(C367,away!$B$2:$E$405,3,FALSE)</f>
        <v>0.77</v>
      </c>
      <c r="J367" s="14">
        <f>VLOOKUP(B367,home!$B$2:$E$405,4,FALSE)</f>
        <v>0.89</v>
      </c>
      <c r="K367" s="16">
        <f t="shared" si="452"/>
        <v>0.52312500013500007</v>
      </c>
      <c r="L367" s="16">
        <f t="shared" si="453"/>
        <v>0.77381791689510004</v>
      </c>
      <c r="M367" s="17">
        <f t="shared" si="398"/>
        <v>0.2733662201438441</v>
      </c>
      <c r="N367" s="17">
        <f t="shared" si="399"/>
        <v>0.14300470394965292</v>
      </c>
      <c r="O367" s="17">
        <f t="shared" si="400"/>
        <v>0.21153567902119677</v>
      </c>
      <c r="P367" s="17">
        <f t="shared" si="401"/>
        <v>0.1106596021165209</v>
      </c>
      <c r="Q367" s="17">
        <f t="shared" si="402"/>
        <v>3.740466788648391E-2</v>
      </c>
      <c r="R367" s="17">
        <f t="shared" si="403"/>
        <v>8.1845049244586493E-2</v>
      </c>
      <c r="S367" s="17">
        <f t="shared" si="404"/>
        <v>1.1198848502700115E-2</v>
      </c>
      <c r="T367" s="17">
        <f t="shared" si="405"/>
        <v>2.8944402186072023E-2</v>
      </c>
      <c r="U367" s="17">
        <f t="shared" si="406"/>
        <v>4.2815191397123399E-2</v>
      </c>
      <c r="V367" s="17">
        <f t="shared" si="407"/>
        <v>5.0370367179151249E-4</v>
      </c>
      <c r="W367" s="17">
        <f t="shared" si="408"/>
        <v>6.5224389643888424E-3</v>
      </c>
      <c r="X367" s="17">
        <f t="shared" si="409"/>
        <v>5.047180132498808E-3</v>
      </c>
      <c r="Y367" s="17">
        <f t="shared" si="410"/>
        <v>1.9527992081622811E-3</v>
      </c>
      <c r="Z367" s="17">
        <f t="shared" si="411"/>
        <v>2.1111055171540938E-2</v>
      </c>
      <c r="AA367" s="17">
        <f t="shared" si="412"/>
        <v>1.1043720739462347E-2</v>
      </c>
      <c r="AB367" s="17">
        <f t="shared" si="413"/>
        <v>2.8886232066610714E-3</v>
      </c>
      <c r="AC367" s="17">
        <f t="shared" si="414"/>
        <v>1.2743813014769487E-5</v>
      </c>
      <c r="AD367" s="17">
        <f t="shared" si="415"/>
        <v>8.5301272103161061E-4</v>
      </c>
      <c r="AE367" s="17">
        <f t="shared" si="416"/>
        <v>6.60076526873702E-4</v>
      </c>
      <c r="AF367" s="17">
        <f t="shared" si="417"/>
        <v>2.5538952150838028E-4</v>
      </c>
      <c r="AG367" s="17">
        <f t="shared" si="418"/>
        <v>6.5874995843483739E-5</v>
      </c>
      <c r="AH367" s="17">
        <f t="shared" si="419"/>
        <v>4.0840281840748335E-3</v>
      </c>
      <c r="AI367" s="17">
        <f t="shared" si="420"/>
        <v>2.1364572443454913E-3</v>
      </c>
      <c r="AJ367" s="17">
        <f t="shared" si="421"/>
        <v>5.5881709811832854E-4</v>
      </c>
      <c r="AK367" s="17">
        <f t="shared" si="422"/>
        <v>9.7443731509530313E-5</v>
      </c>
      <c r="AL367" s="17">
        <f t="shared" si="423"/>
        <v>2.0634960338840384E-7</v>
      </c>
      <c r="AM367" s="17">
        <f t="shared" si="424"/>
        <v>8.9246455960963653E-5</v>
      </c>
      <c r="AN367" s="17">
        <f t="shared" si="425"/>
        <v>6.9060506641983174E-5</v>
      </c>
      <c r="AO367" s="17">
        <f t="shared" si="426"/>
        <v>2.6720128694709818E-5</v>
      </c>
      <c r="AP367" s="17">
        <f t="shared" si="427"/>
        <v>6.8921714419031141E-6</v>
      </c>
      <c r="AQ367" s="17">
        <f t="shared" si="428"/>
        <v>1.3333214370143413E-6</v>
      </c>
      <c r="AR367" s="17">
        <f t="shared" si="429"/>
        <v>6.3205883638833339E-4</v>
      </c>
      <c r="AS367" s="17">
        <f t="shared" si="430"/>
        <v>3.3064577887097489E-4</v>
      </c>
      <c r="AT367" s="17">
        <f t="shared" si="431"/>
        <v>8.6484536558257969E-5</v>
      </c>
      <c r="AU367" s="17">
        <f t="shared" si="432"/>
        <v>1.5080741066238039E-5</v>
      </c>
      <c r="AV367" s="17">
        <f t="shared" si="433"/>
        <v>1.9722781680779187E-6</v>
      </c>
      <c r="AW367" s="17">
        <f t="shared" si="434"/>
        <v>2.3203067010505777E-9</v>
      </c>
      <c r="AX367" s="17">
        <f t="shared" si="435"/>
        <v>7.7811753811045608E-6</v>
      </c>
      <c r="AY367" s="17">
        <f t="shared" si="436"/>
        <v>6.0212129244017671E-6</v>
      </c>
      <c r="AZ367" s="17">
        <f t="shared" si="437"/>
        <v>2.3296612211712143E-6</v>
      </c>
      <c r="BA367" s="17">
        <f t="shared" si="438"/>
        <v>6.009111977460014E-7</v>
      </c>
      <c r="BB367" s="17">
        <f t="shared" si="439"/>
        <v>1.1624896281968757E-7</v>
      </c>
      <c r="BC367" s="17">
        <f t="shared" si="440"/>
        <v>1.7991106050069318E-8</v>
      </c>
      <c r="BD367" s="17">
        <f t="shared" si="441"/>
        <v>8.1516408688193459E-5</v>
      </c>
      <c r="BE367" s="17">
        <f t="shared" si="442"/>
        <v>4.2643271306015927E-5</v>
      </c>
      <c r="BF367" s="17">
        <f t="shared" si="443"/>
        <v>1.1153880653858212E-5</v>
      </c>
      <c r="BG367" s="17">
        <f t="shared" si="444"/>
        <v>1.9449579395184507E-6</v>
      </c>
      <c r="BH367" s="17">
        <f t="shared" si="445"/>
        <v>2.5436403059328969E-7</v>
      </c>
      <c r="BI367" s="17">
        <f t="shared" si="446"/>
        <v>2.6612836707690779E-8</v>
      </c>
      <c r="BJ367" s="18">
        <f t="shared" si="447"/>
        <v>0.2249206658774858</v>
      </c>
      <c r="BK367" s="18">
        <f t="shared" si="448"/>
        <v>0.39574734581039922</v>
      </c>
      <c r="BL367" s="18">
        <f t="shared" si="449"/>
        <v>0.35820879153358515</v>
      </c>
      <c r="BM367" s="18">
        <f t="shared" si="450"/>
        <v>0.14216591713810819</v>
      </c>
      <c r="BN367" s="18">
        <f t="shared" si="451"/>
        <v>0.8578159223622851</v>
      </c>
    </row>
    <row r="368" spans="1:66" x14ac:dyDescent="0.25">
      <c r="A368" t="s">
        <v>27</v>
      </c>
      <c r="B368" t="s">
        <v>297</v>
      </c>
      <c r="C368" t="s">
        <v>190</v>
      </c>
      <c r="D368" s="15">
        <v>44349</v>
      </c>
      <c r="E368" s="14">
        <f>VLOOKUP(A368,home!$A$2:$E$405,3,FALSE)</f>
        <v>1.2916666670000001</v>
      </c>
      <c r="F368" s="14">
        <f>VLOOKUP(B368,home!$B$2:$E$405,3,FALSE)</f>
        <v>0.77</v>
      </c>
      <c r="G368" s="14">
        <f>VLOOKUP(C368,away!$B$2:$E$405,4,FALSE)</f>
        <v>1.55</v>
      </c>
      <c r="H368" s="14">
        <f>VLOOKUP(A368,away!$A$2:$E$405,3,FALSE)</f>
        <v>1.129166667</v>
      </c>
      <c r="I368" s="14">
        <f>VLOOKUP(C368,away!$B$2:$E$405,3,FALSE)</f>
        <v>1.23</v>
      </c>
      <c r="J368" s="14">
        <f>VLOOKUP(B368,home!$B$2:$E$405,4,FALSE)</f>
        <v>1.25</v>
      </c>
      <c r="K368" s="16">
        <f t="shared" si="452"/>
        <v>1.5416041670645002</v>
      </c>
      <c r="L368" s="16">
        <f t="shared" si="453"/>
        <v>1.7360937505124998</v>
      </c>
      <c r="M368" s="17">
        <f t="shared" si="398"/>
        <v>3.7714979939379598E-2</v>
      </c>
      <c r="N368" s="17">
        <f t="shared" si="399"/>
        <v>5.8141570235301608E-2</v>
      </c>
      <c r="O368" s="17">
        <f t="shared" si="400"/>
        <v>6.547674097346122E-2</v>
      </c>
      <c r="P368" s="17">
        <f t="shared" si="401"/>
        <v>0.10093921673049069</v>
      </c>
      <c r="Q368" s="17">
        <f t="shared" si="402"/>
        <v>4.4815643477207151E-2</v>
      </c>
      <c r="R368" s="17">
        <f t="shared" si="403"/>
        <v>5.683688040397588E-2</v>
      </c>
      <c r="S368" s="17">
        <f t="shared" si="404"/>
        <v>6.7537656725136924E-2</v>
      </c>
      <c r="T368" s="17">
        <f t="shared" si="405"/>
        <v>7.7804158565975612E-2</v>
      </c>
      <c r="U368" s="17">
        <f t="shared" si="406"/>
        <v>8.7619971673715838E-2</v>
      </c>
      <c r="V368" s="17">
        <f t="shared" si="407"/>
        <v>2.008396834657554E-2</v>
      </c>
      <c r="W368" s="17">
        <f t="shared" si="408"/>
        <v>2.3029327578046512E-2</v>
      </c>
      <c r="X368" s="17">
        <f t="shared" si="409"/>
        <v>3.9981071686751711E-2</v>
      </c>
      <c r="Y368" s="17">
        <f t="shared" si="410"/>
        <v>3.4705444347080949E-2</v>
      </c>
      <c r="Z368" s="17">
        <f t="shared" si="411"/>
        <v>3.2891384289322971E-2</v>
      </c>
      <c r="AA368" s="17">
        <f t="shared" si="412"/>
        <v>5.0705495080940119E-2</v>
      </c>
      <c r="AB368" s="17">
        <f t="shared" si="413"/>
        <v>3.9083901254922913E-2</v>
      </c>
      <c r="AC368" s="17">
        <f t="shared" si="414"/>
        <v>3.3595073446309959E-3</v>
      </c>
      <c r="AD368" s="17">
        <f t="shared" si="415"/>
        <v>8.8755268397524758E-3</v>
      </c>
      <c r="AE368" s="17">
        <f t="shared" si="416"/>
        <v>1.5408746679000232E-2</v>
      </c>
      <c r="AF368" s="17">
        <f t="shared" si="417"/>
        <v>1.3375514406321272E-2</v>
      </c>
      <c r="AG368" s="17">
        <f t="shared" si="418"/>
        <v>7.7403823235680904E-3</v>
      </c>
      <c r="AH368" s="17">
        <f t="shared" si="419"/>
        <v>1.4275631677599657E-2</v>
      </c>
      <c r="AI368" s="17">
        <f t="shared" si="420"/>
        <v>2.2007373281665611E-2</v>
      </c>
      <c r="AJ368" s="17">
        <f t="shared" si="421"/>
        <v>1.6963329178579831E-2</v>
      </c>
      <c r="AK368" s="17">
        <f t="shared" si="422"/>
        <v>8.716912982995163E-3</v>
      </c>
      <c r="AL368" s="17">
        <f t="shared" si="423"/>
        <v>3.5965130090212272E-4</v>
      </c>
      <c r="AM368" s="17">
        <f t="shared" si="424"/>
        <v>2.7365098322110451E-3</v>
      </c>
      <c r="AN368" s="17">
        <f t="shared" si="425"/>
        <v>4.750837617917605E-3</v>
      </c>
      <c r="AO368" s="17">
        <f t="shared" si="426"/>
        <v>4.1239497490832234E-3</v>
      </c>
      <c r="AP368" s="17">
        <f t="shared" si="427"/>
        <v>2.3865211289369925E-3</v>
      </c>
      <c r="AQ368" s="17">
        <f t="shared" si="428"/>
        <v>1.0358061043533871E-3</v>
      </c>
      <c r="AR368" s="17">
        <f t="shared" si="429"/>
        <v>4.9567669880198079E-3</v>
      </c>
      <c r="AS368" s="17">
        <f t="shared" si="430"/>
        <v>7.6413726438990864E-3</v>
      </c>
      <c r="AT368" s="17">
        <f t="shared" si="431"/>
        <v>5.889985954963756E-3</v>
      </c>
      <c r="AU368" s="17">
        <f t="shared" si="432"/>
        <v>3.0266756307078353E-3</v>
      </c>
      <c r="AV368" s="17">
        <f t="shared" si="433"/>
        <v>1.166483941162943E-3</v>
      </c>
      <c r="AW368" s="17">
        <f t="shared" si="434"/>
        <v>2.6737770058116765E-5</v>
      </c>
      <c r="AX368" s="17">
        <f t="shared" si="435"/>
        <v>7.0310249342492011E-4</v>
      </c>
      <c r="AY368" s="17">
        <f t="shared" si="436"/>
        <v>1.2206518448047599E-3</v>
      </c>
      <c r="AZ368" s="17">
        <f t="shared" si="437"/>
        <v>1.0595830196585489E-3</v>
      </c>
      <c r="BA368" s="17">
        <f t="shared" si="438"/>
        <v>6.1317848619279005E-4</v>
      </c>
      <c r="BB368" s="17">
        <f t="shared" si="439"/>
        <v>2.6613383445700447E-4</v>
      </c>
      <c r="BC368" s="17">
        <f t="shared" si="440"/>
        <v>9.240665736014674E-5</v>
      </c>
      <c r="BD368" s="17">
        <f t="shared" si="441"/>
        <v>1.4342353651079756E-3</v>
      </c>
      <c r="BE368" s="17">
        <f t="shared" si="442"/>
        <v>2.2110232154017293E-3</v>
      </c>
      <c r="BF368" s="17">
        <f t="shared" si="443"/>
        <v>1.7042613011698285E-3</v>
      </c>
      <c r="BG368" s="17">
        <f t="shared" si="444"/>
        <v>8.7576544121672508E-4</v>
      </c>
      <c r="BH368" s="17">
        <f t="shared" si="445"/>
        <v>3.3752091338769589E-4</v>
      </c>
      <c r="BI368" s="17">
        <f t="shared" si="446"/>
        <v>1.040647293099776E-4</v>
      </c>
      <c r="BJ368" s="18">
        <f t="shared" si="447"/>
        <v>0.34286606690740601</v>
      </c>
      <c r="BK368" s="18">
        <f t="shared" si="448"/>
        <v>0.23121563223192063</v>
      </c>
      <c r="BL368" s="18">
        <f t="shared" si="449"/>
        <v>0.39103439263220358</v>
      </c>
      <c r="BM368" s="18">
        <f t="shared" si="450"/>
        <v>0.63288853022629021</v>
      </c>
      <c r="BN368" s="18">
        <f t="shared" si="451"/>
        <v>0.36392503175981611</v>
      </c>
    </row>
    <row r="369" spans="1:66" x14ac:dyDescent="0.25">
      <c r="A369" t="s">
        <v>27</v>
      </c>
      <c r="B369" t="s">
        <v>31</v>
      </c>
      <c r="C369" t="s">
        <v>193</v>
      </c>
      <c r="D369" s="15">
        <v>44349</v>
      </c>
      <c r="E369" s="14">
        <f>VLOOKUP(A369,home!$A$2:$E$405,3,FALSE)</f>
        <v>1.2916666670000001</v>
      </c>
      <c r="F369" s="14">
        <f>VLOOKUP(B369,home!$B$2:$E$405,3,FALSE)</f>
        <v>0.57999999999999996</v>
      </c>
      <c r="G369" s="14">
        <f>VLOOKUP(C369,away!$B$2:$E$405,4,FALSE)</f>
        <v>0.71</v>
      </c>
      <c r="H369" s="14">
        <f>VLOOKUP(A369,away!$A$2:$E$405,3,FALSE)</f>
        <v>1.129166667</v>
      </c>
      <c r="I369" s="14">
        <f>VLOOKUP(C369,away!$B$2:$E$405,3,FALSE)</f>
        <v>0.9</v>
      </c>
      <c r="J369" s="14">
        <f>VLOOKUP(B369,home!$B$2:$E$405,4,FALSE)</f>
        <v>0.89</v>
      </c>
      <c r="K369" s="16">
        <f t="shared" si="452"/>
        <v>0.53190833347059996</v>
      </c>
      <c r="L369" s="16">
        <f t="shared" si="453"/>
        <v>0.90446250026700015</v>
      </c>
      <c r="M369" s="17">
        <f t="shared" si="398"/>
        <v>0.23778917106948333</v>
      </c>
      <c r="N369" s="17">
        <f t="shared" si="399"/>
        <v>0.12648204170092425</v>
      </c>
      <c r="O369" s="17">
        <f t="shared" si="400"/>
        <v>0.21507138820192229</v>
      </c>
      <c r="P369" s="17">
        <f t="shared" si="401"/>
        <v>0.1143982636756929</v>
      </c>
      <c r="Q369" s="17">
        <f t="shared" si="402"/>
        <v>3.3638426007548773E-2</v>
      </c>
      <c r="R369" s="17">
        <f t="shared" si="403"/>
        <v>9.7262002754502613E-2</v>
      </c>
      <c r="S369" s="17">
        <f t="shared" si="404"/>
        <v>1.3758997805864422E-2</v>
      </c>
      <c r="T369" s="17">
        <f t="shared" si="405"/>
        <v>3.0424694891834043E-2</v>
      </c>
      <c r="U369" s="17">
        <f t="shared" si="406"/>
        <v>5.1734469795160373E-2</v>
      </c>
      <c r="V369" s="17">
        <f t="shared" si="407"/>
        <v>7.354813284713485E-4</v>
      </c>
      <c r="W369" s="17">
        <f t="shared" si="408"/>
        <v>5.9641863727497848E-3</v>
      </c>
      <c r="X369" s="17">
        <f t="shared" si="409"/>
        <v>5.3943829187556407E-3</v>
      </c>
      <c r="Y369" s="17">
        <f t="shared" si="410"/>
        <v>2.439508531047662E-3</v>
      </c>
      <c r="Z369" s="17">
        <f t="shared" si="411"/>
        <v>2.9323278064104431E-2</v>
      </c>
      <c r="AA369" s="17">
        <f t="shared" si="412"/>
        <v>1.5597295966972785E-2</v>
      </c>
      <c r="AB369" s="17">
        <f t="shared" si="413"/>
        <v>4.1481658522201023E-3</v>
      </c>
      <c r="AC369" s="17">
        <f t="shared" si="414"/>
        <v>2.2114596978017105E-5</v>
      </c>
      <c r="AD369" s="17">
        <f t="shared" si="415"/>
        <v>7.9310010850934998E-4</v>
      </c>
      <c r="AE369" s="17">
        <f t="shared" si="416"/>
        <v>7.1732930710439568E-4</v>
      </c>
      <c r="AF369" s="17">
        <f t="shared" si="417"/>
        <v>3.2439872930921826E-4</v>
      </c>
      <c r="AG369" s="17">
        <f t="shared" si="418"/>
        <v>9.7802161931484453E-5</v>
      </c>
      <c r="AH369" s="17">
        <f t="shared" si="419"/>
        <v>6.6304513484710921E-3</v>
      </c>
      <c r="AI369" s="17">
        <f t="shared" si="420"/>
        <v>3.52679232692315E-3</v>
      </c>
      <c r="AJ369" s="17">
        <f t="shared" si="421"/>
        <v>9.3796511455529594E-4</v>
      </c>
      <c r="AK369" s="17">
        <f t="shared" si="422"/>
        <v>1.6630382031222261E-4</v>
      </c>
      <c r="AL369" s="17">
        <f t="shared" si="423"/>
        <v>4.2556546789654143E-7</v>
      </c>
      <c r="AM369" s="17">
        <f t="shared" si="424"/>
        <v>8.4371311398512088E-5</v>
      </c>
      <c r="AN369" s="17">
        <f t="shared" si="425"/>
        <v>7.6310687258303889E-5</v>
      </c>
      <c r="AO369" s="17">
        <f t="shared" si="426"/>
        <v>3.4510077497369321E-5</v>
      </c>
      <c r="AP369" s="17">
        <f t="shared" si="427"/>
        <v>1.0404356992559533E-5</v>
      </c>
      <c r="AQ369" s="17">
        <f t="shared" si="428"/>
        <v>2.3525876847902097E-6</v>
      </c>
      <c r="AR369" s="17">
        <f t="shared" si="429"/>
        <v>1.1993989209073738E-3</v>
      </c>
      <c r="AS369" s="17">
        <f t="shared" si="430"/>
        <v>6.3797028118627692E-4</v>
      </c>
      <c r="AT369" s="17">
        <f t="shared" si="431"/>
        <v>1.6967085453478131E-4</v>
      </c>
      <c r="AU369" s="17">
        <f t="shared" si="432"/>
        <v>3.0083113824709369E-5</v>
      </c>
      <c r="AV369" s="17">
        <f t="shared" si="433"/>
        <v>4.0003647350268809E-6</v>
      </c>
      <c r="AW369" s="17">
        <f t="shared" si="434"/>
        <v>5.6871049057561574E-9</v>
      </c>
      <c r="AX369" s="17">
        <f t="shared" si="435"/>
        <v>7.479633939785263E-6</v>
      </c>
      <c r="AY369" s="17">
        <f t="shared" si="436"/>
        <v>6.7650484142600909E-6</v>
      </c>
      <c r="AZ369" s="17">
        <f t="shared" si="437"/>
        <v>3.0593663015944934E-6</v>
      </c>
      <c r="BA369" s="17">
        <f t="shared" si="438"/>
        <v>9.223606981242537E-7</v>
      </c>
      <c r="BB369" s="17">
        <f t="shared" si="439"/>
        <v>2.0856016579336949E-7</v>
      </c>
      <c r="BC369" s="17">
        <f t="shared" si="440"/>
        <v>3.7726969801914226E-8</v>
      </c>
      <c r="BD369" s="17">
        <f t="shared" si="441"/>
        <v>1.8080189113690417E-4</v>
      </c>
      <c r="BE369" s="17">
        <f t="shared" si="442"/>
        <v>9.617003260296351E-5</v>
      </c>
      <c r="BF369" s="17">
        <f t="shared" si="443"/>
        <v>2.5576820885827792E-5</v>
      </c>
      <c r="BG369" s="17">
        <f t="shared" si="444"/>
        <v>4.5348413909522317E-6</v>
      </c>
      <c r="BH369" s="17">
        <f t="shared" si="445"/>
        <v>6.0302998170372461E-7</v>
      </c>
      <c r="BI369" s="17">
        <f t="shared" si="446"/>
        <v>6.4151334520166927E-8</v>
      </c>
      <c r="BJ369" s="18">
        <f t="shared" si="447"/>
        <v>0.20650229244703552</v>
      </c>
      <c r="BK369" s="18">
        <f t="shared" si="448"/>
        <v>0.36671121909037219</v>
      </c>
      <c r="BL369" s="18">
        <f t="shared" si="449"/>
        <v>0.39742370948356098</v>
      </c>
      <c r="BM369" s="18">
        <f t="shared" si="450"/>
        <v>0.17531244631368958</v>
      </c>
      <c r="BN369" s="18">
        <f t="shared" si="451"/>
        <v>0.82464129341007419</v>
      </c>
    </row>
    <row r="370" spans="1:66" x14ac:dyDescent="0.25">
      <c r="A370" t="s">
        <v>27</v>
      </c>
      <c r="B370" t="s">
        <v>296</v>
      </c>
      <c r="C370" t="s">
        <v>194</v>
      </c>
      <c r="D370" s="15">
        <v>44349</v>
      </c>
      <c r="E370" s="14">
        <f>VLOOKUP(A370,home!$A$2:$E$405,3,FALSE)</f>
        <v>1.2916666670000001</v>
      </c>
      <c r="F370" s="14">
        <f>VLOOKUP(B370,home!$B$2:$E$405,3,FALSE)</f>
        <v>0.65</v>
      </c>
      <c r="G370" s="14">
        <f>VLOOKUP(C370,away!$B$2:$E$405,4,FALSE)</f>
        <v>1.1000000000000001</v>
      </c>
      <c r="H370" s="14">
        <f>VLOOKUP(A370,away!$A$2:$E$405,3,FALSE)</f>
        <v>1.129166667</v>
      </c>
      <c r="I370" s="14">
        <f>VLOOKUP(C370,away!$B$2:$E$405,3,FALSE)</f>
        <v>0.77</v>
      </c>
      <c r="J370" s="14">
        <f>VLOOKUP(B370,home!$B$2:$E$405,4,FALSE)</f>
        <v>1.4</v>
      </c>
      <c r="K370" s="16">
        <f t="shared" si="452"/>
        <v>0.92354166690500028</v>
      </c>
      <c r="L370" s="16">
        <f t="shared" si="453"/>
        <v>1.217241667026</v>
      </c>
      <c r="M370" s="17">
        <f t="shared" si="398"/>
        <v>0.11756271607888473</v>
      </c>
      <c r="N370" s="17">
        <f t="shared" si="399"/>
        <v>0.10857406677337249</v>
      </c>
      <c r="O370" s="17">
        <f t="shared" si="400"/>
        <v>0.14310223649996598</v>
      </c>
      <c r="P370" s="17">
        <f t="shared" si="401"/>
        <v>0.13216087803501214</v>
      </c>
      <c r="Q370" s="17">
        <f t="shared" si="402"/>
        <v>5.0136337305267613E-2</v>
      </c>
      <c r="R370" s="17">
        <f t="shared" si="403"/>
        <v>8.7095002456183762E-2</v>
      </c>
      <c r="S370" s="17">
        <f t="shared" si="404"/>
        <v>3.714293584214514E-2</v>
      </c>
      <c r="T370" s="17">
        <f t="shared" si="405"/>
        <v>6.1028038800041776E-2</v>
      </c>
      <c r="U370" s="17">
        <f t="shared" si="406"/>
        <v>8.0435863747479047E-2</v>
      </c>
      <c r="V370" s="17">
        <f t="shared" si="407"/>
        <v>4.6394556004966626E-3</v>
      </c>
      <c r="W370" s="17">
        <f t="shared" si="408"/>
        <v>1.5434332175806068E-2</v>
      </c>
      <c r="X370" s="17">
        <f t="shared" si="409"/>
        <v>1.8787312227111209E-2</v>
      </c>
      <c r="Y370" s="17">
        <f t="shared" si="410"/>
        <v>1.1434349627133402E-2</v>
      </c>
      <c r="Z370" s="17">
        <f t="shared" si="411"/>
        <v>3.5338555326466244E-2</v>
      </c>
      <c r="AA370" s="17">
        <f t="shared" si="412"/>
        <v>3.2636628292219208E-2</v>
      </c>
      <c r="AB370" s="17">
        <f t="shared" si="413"/>
        <v>1.507064304757751E-2</v>
      </c>
      <c r="AC370" s="17">
        <f t="shared" si="414"/>
        <v>3.2597203551053207E-4</v>
      </c>
      <c r="AD370" s="17">
        <f t="shared" si="415"/>
        <v>3.5635622163023529E-3</v>
      </c>
      <c r="AE370" s="17">
        <f t="shared" si="416"/>
        <v>4.3377164127227433E-3</v>
      </c>
      <c r="AF370" s="17">
        <f t="shared" si="417"/>
        <v>2.6400245786543371E-3</v>
      </c>
      <c r="AG370" s="17">
        <f t="shared" si="418"/>
        <v>1.0711826397036064E-3</v>
      </c>
      <c r="AH370" s="17">
        <f t="shared" si="419"/>
        <v>1.0753890498969567E-2</v>
      </c>
      <c r="AI370" s="17">
        <f t="shared" si="420"/>
        <v>9.9316659571322009E-3</v>
      </c>
      <c r="AJ370" s="17">
        <f t="shared" si="421"/>
        <v>4.5861536665967586E-3</v>
      </c>
      <c r="AK370" s="17">
        <f t="shared" si="422"/>
        <v>1.4118346673104164E-3</v>
      </c>
      <c r="AL370" s="17">
        <f t="shared" si="423"/>
        <v>1.4657963635009877E-5</v>
      </c>
      <c r="AM370" s="17">
        <f t="shared" si="424"/>
        <v>6.5821963787271063E-4</v>
      </c>
      <c r="AN370" s="17">
        <f t="shared" si="425"/>
        <v>8.0121236927342828E-4</v>
      </c>
      <c r="AO370" s="17">
        <f t="shared" si="426"/>
        <v>4.8763454000811957E-4</v>
      </c>
      <c r="AP370" s="17">
        <f t="shared" si="427"/>
        <v>1.9785636012631345E-4</v>
      </c>
      <c r="AQ370" s="17">
        <f t="shared" si="428"/>
        <v>6.0209751407962557E-5</v>
      </c>
      <c r="AR370" s="17">
        <f t="shared" si="429"/>
        <v>2.6180167195961556E-3</v>
      </c>
      <c r="AS370" s="17">
        <f t="shared" si="430"/>
        <v>2.4178475252009941E-3</v>
      </c>
      <c r="AT370" s="17">
        <f t="shared" si="431"/>
        <v>1.1164914668731279E-3</v>
      </c>
      <c r="AU370" s="17">
        <f t="shared" si="432"/>
        <v>3.4370879680040584E-4</v>
      </c>
      <c r="AV370" s="17">
        <f t="shared" si="433"/>
        <v>7.9357348781739688E-5</v>
      </c>
      <c r="AW370" s="17">
        <f t="shared" si="434"/>
        <v>4.5772479972597795E-7</v>
      </c>
      <c r="AX370" s="17">
        <f t="shared" si="435"/>
        <v>1.0131554359176144E-4</v>
      </c>
      <c r="AY370" s="17">
        <f t="shared" si="436"/>
        <v>1.2332550117728107E-4</v>
      </c>
      <c r="AZ370" s="17">
        <f t="shared" si="437"/>
        <v>7.5058469319925288E-5</v>
      </c>
      <c r="BA370" s="17">
        <f t="shared" si="438"/>
        <v>3.0454765439801918E-5</v>
      </c>
      <c r="BB370" s="17">
        <f t="shared" si="439"/>
        <v>9.2677023632075684E-6</v>
      </c>
      <c r="BC370" s="17">
        <f t="shared" si="440"/>
        <v>2.256206694818316E-6</v>
      </c>
      <c r="BD370" s="17">
        <f t="shared" si="441"/>
        <v>5.3112650601052724E-4</v>
      </c>
      <c r="BE370" s="17">
        <f t="shared" si="442"/>
        <v>4.90517458698391E-4</v>
      </c>
      <c r="BF370" s="17">
        <f t="shared" si="443"/>
        <v>2.2650665572615834E-4</v>
      </c>
      <c r="BG370" s="17">
        <f t="shared" si="444"/>
        <v>6.9729444798137771E-5</v>
      </c>
      <c r="BH370" s="17">
        <f t="shared" si="445"/>
        <v>1.6099511920308084E-5</v>
      </c>
      <c r="BI370" s="17">
        <f t="shared" si="446"/>
        <v>2.9737140150476508E-6</v>
      </c>
      <c r="BJ370" s="18">
        <f t="shared" si="447"/>
        <v>0.27955373360339086</v>
      </c>
      <c r="BK370" s="18">
        <f t="shared" si="448"/>
        <v>0.29196994105686153</v>
      </c>
      <c r="BL370" s="18">
        <f t="shared" si="449"/>
        <v>0.39293629398185537</v>
      </c>
      <c r="BM370" s="18">
        <f t="shared" si="450"/>
        <v>0.36104441904350981</v>
      </c>
      <c r="BN370" s="18">
        <f t="shared" si="451"/>
        <v>0.63863123714868664</v>
      </c>
    </row>
    <row r="371" spans="1:66" x14ac:dyDescent="0.25">
      <c r="A371" t="s">
        <v>27</v>
      </c>
      <c r="B371" t="s">
        <v>299</v>
      </c>
      <c r="C371" t="s">
        <v>28</v>
      </c>
      <c r="D371" s="15">
        <v>44349</v>
      </c>
      <c r="E371" s="14">
        <f>VLOOKUP(A371,home!$A$2:$E$405,3,FALSE)</f>
        <v>1.2916666670000001</v>
      </c>
      <c r="F371" s="14">
        <f>VLOOKUP(B371,home!$B$2:$E$405,3,FALSE)</f>
        <v>1.23</v>
      </c>
      <c r="G371" s="14">
        <f>VLOOKUP(C371,away!$B$2:$E$405,4,FALSE)</f>
        <v>0.65</v>
      </c>
      <c r="H371" s="14">
        <f>VLOOKUP(A371,away!$A$2:$E$405,3,FALSE)</f>
        <v>1.129166667</v>
      </c>
      <c r="I371" s="14">
        <f>VLOOKUP(C371,away!$B$2:$E$405,3,FALSE)</f>
        <v>0.77</v>
      </c>
      <c r="J371" s="14">
        <f>VLOOKUP(B371,home!$B$2:$E$405,4,FALSE)</f>
        <v>0.66</v>
      </c>
      <c r="K371" s="16">
        <f t="shared" si="452"/>
        <v>1.0326875002665001</v>
      </c>
      <c r="L371" s="16">
        <f t="shared" si="453"/>
        <v>0.57384250016940008</v>
      </c>
      <c r="M371" s="17">
        <f t="shared" si="398"/>
        <v>0.20058242881509397</v>
      </c>
      <c r="N371" s="17">
        <f t="shared" si="399"/>
        <v>0.20713896701044257</v>
      </c>
      <c r="O371" s="17">
        <f t="shared" si="400"/>
        <v>0.11510272244130426</v>
      </c>
      <c r="P371" s="17">
        <f t="shared" si="401"/>
        <v>0.11886514271177928</v>
      </c>
      <c r="Q371" s="17">
        <f t="shared" si="402"/>
        <v>0.1069549110248995</v>
      </c>
      <c r="R371" s="17">
        <f t="shared" si="403"/>
        <v>3.302541701101127E-2</v>
      </c>
      <c r="S371" s="17">
        <f t="shared" si="404"/>
        <v>1.7609870210660794E-2</v>
      </c>
      <c r="T371" s="17">
        <f t="shared" si="405"/>
        <v>6.1375273547924068E-2</v>
      </c>
      <c r="U371" s="17">
        <f t="shared" si="406"/>
        <v>3.4104935338359975E-2</v>
      </c>
      <c r="V371" s="17">
        <f t="shared" si="407"/>
        <v>1.1595120758479429E-3</v>
      </c>
      <c r="W371" s="17">
        <f t="shared" si="408"/>
        <v>3.6816999902509806E-2</v>
      </c>
      <c r="X371" s="17">
        <f t="shared" si="409"/>
        <v>2.1127159272792791E-2</v>
      </c>
      <c r="Y371" s="17">
        <f t="shared" si="410"/>
        <v>6.0618309492882693E-3</v>
      </c>
      <c r="Z371" s="17">
        <f t="shared" si="411"/>
        <v>6.3171292889119155E-3</v>
      </c>
      <c r="AA371" s="17">
        <f t="shared" si="412"/>
        <v>6.5236204542267386E-3</v>
      </c>
      <c r="AB371" s="17">
        <f t="shared" si="413"/>
        <v>3.3684306497814105E-3</v>
      </c>
      <c r="AC371" s="17">
        <f t="shared" si="414"/>
        <v>4.2945426845797833E-5</v>
      </c>
      <c r="AD371" s="17">
        <f t="shared" si="415"/>
        <v>9.5051138991587066E-3</v>
      </c>
      <c r="AE371" s="17">
        <f t="shared" si="416"/>
        <v>5.4544383242881482E-3</v>
      </c>
      <c r="AF371" s="17">
        <f t="shared" si="417"/>
        <v>1.5649942625146516E-3</v>
      </c>
      <c r="AG371" s="17">
        <f t="shared" si="418"/>
        <v>2.9935340678405808E-4</v>
      </c>
      <c r="AH371" s="17">
        <f t="shared" si="419"/>
        <v>9.0625931626063939E-4</v>
      </c>
      <c r="AI371" s="17">
        <f t="shared" si="420"/>
        <v>9.3588266790242713E-4</v>
      </c>
      <c r="AJ371" s="17">
        <f t="shared" si="421"/>
        <v>4.8323716642945032E-4</v>
      </c>
      <c r="AK371" s="17">
        <f t="shared" si="422"/>
        <v>1.6634432714529864E-4</v>
      </c>
      <c r="AL371" s="17">
        <f t="shared" si="423"/>
        <v>1.0179783585230783E-6</v>
      </c>
      <c r="AM371" s="17">
        <f t="shared" si="424"/>
        <v>1.9631624624541146E-3</v>
      </c>
      <c r="AN371" s="17">
        <f t="shared" si="425"/>
        <v>1.1265460556933854E-3</v>
      </c>
      <c r="AO371" s="17">
        <f t="shared" si="426"/>
        <v>3.2323000257753419E-4</v>
      </c>
      <c r="AP371" s="17">
        <f t="shared" si="427"/>
        <v>6.1827704269617955E-5</v>
      </c>
      <c r="AQ371" s="17">
        <f t="shared" si="428"/>
        <v>8.8698410994529639E-6</v>
      </c>
      <c r="AR371" s="17">
        <f t="shared" si="429"/>
        <v>1.0401002236896332E-4</v>
      </c>
      <c r="AS371" s="17">
        <f t="shared" si="430"/>
        <v>1.0740985000286749E-4</v>
      </c>
      <c r="AT371" s="17">
        <f t="shared" si="431"/>
        <v>5.5460404751730478E-5</v>
      </c>
      <c r="AU371" s="17">
        <f t="shared" si="432"/>
        <v>1.9091088915610962E-5</v>
      </c>
      <c r="AV371" s="17">
        <f t="shared" si="433"/>
        <v>4.9287822224069428E-6</v>
      </c>
      <c r="AW371" s="17">
        <f t="shared" si="434"/>
        <v>1.6757054219298001E-8</v>
      </c>
      <c r="AX371" s="17">
        <f t="shared" si="435"/>
        <v>3.3788888932812763E-4</v>
      </c>
      <c r="AY371" s="17">
        <f t="shared" si="436"/>
        <v>1.9389500503151451E-4</v>
      </c>
      <c r="AZ371" s="17">
        <f t="shared" si="437"/>
        <v>5.5632597228821341E-5</v>
      </c>
      <c r="BA371" s="17">
        <f t="shared" si="438"/>
        <v>1.0641449561568026E-5</v>
      </c>
      <c r="BB371" s="17">
        <f t="shared" si="439"/>
        <v>1.5266290054591905E-6</v>
      </c>
      <c r="BC371" s="17">
        <f t="shared" si="440"/>
        <v>1.7520892106476541E-7</v>
      </c>
      <c r="BD371" s="17">
        <f t="shared" si="441"/>
        <v>9.9475618798135198E-6</v>
      </c>
      <c r="BE371" s="17">
        <f t="shared" si="442"/>
        <v>1.0272722811410949E-5</v>
      </c>
      <c r="BF371" s="17">
        <f t="shared" si="443"/>
        <v>5.3042562205233141E-6</v>
      </c>
      <c r="BG371" s="17">
        <f t="shared" si="444"/>
        <v>1.8258796990484186E-6</v>
      </c>
      <c r="BH371" s="17">
        <f t="shared" si="445"/>
        <v>4.7139078554941514E-7</v>
      </c>
      <c r="BI371" s="17">
        <f t="shared" si="446"/>
        <v>9.7359874395537505E-8</v>
      </c>
      <c r="BJ371" s="18">
        <f t="shared" si="447"/>
        <v>0.46038243744577312</v>
      </c>
      <c r="BK371" s="18">
        <f t="shared" si="448"/>
        <v>0.33845481222361784</v>
      </c>
      <c r="BL371" s="18">
        <f t="shared" si="449"/>
        <v>0.19493566869195381</v>
      </c>
      <c r="BM371" s="18">
        <f t="shared" si="450"/>
        <v>0.21822658038774864</v>
      </c>
      <c r="BN371" s="18">
        <f t="shared" si="451"/>
        <v>0.78166958901453087</v>
      </c>
    </row>
    <row r="372" spans="1:66" x14ac:dyDescent="0.25">
      <c r="A372" t="s">
        <v>27</v>
      </c>
      <c r="B372" t="s">
        <v>188</v>
      </c>
      <c r="C372" t="s">
        <v>298</v>
      </c>
      <c r="D372" s="15">
        <v>44349</v>
      </c>
      <c r="E372" s="14">
        <f>VLOOKUP(A372,home!$A$2:$E$405,3,FALSE)</f>
        <v>1.2916666670000001</v>
      </c>
      <c r="F372" s="14">
        <f>VLOOKUP(B372,home!$B$2:$E$405,3,FALSE)</f>
        <v>1.27</v>
      </c>
      <c r="G372" s="14">
        <f>VLOOKUP(C372,away!$B$2:$E$405,4,FALSE)</f>
        <v>0.83</v>
      </c>
      <c r="H372" s="14">
        <f>VLOOKUP(A372,away!$A$2:$E$405,3,FALSE)</f>
        <v>1.129166667</v>
      </c>
      <c r="I372" s="14">
        <f>VLOOKUP(C372,away!$B$2:$E$405,3,FALSE)</f>
        <v>1.31</v>
      </c>
      <c r="J372" s="14">
        <f>VLOOKUP(B372,home!$B$2:$E$405,4,FALSE)</f>
        <v>0.64</v>
      </c>
      <c r="K372" s="16">
        <f t="shared" si="452"/>
        <v>1.3615458336847002</v>
      </c>
      <c r="L372" s="16">
        <f t="shared" si="453"/>
        <v>0.94669333361280017</v>
      </c>
      <c r="M372" s="17">
        <f t="shared" si="398"/>
        <v>9.943618798917625E-2</v>
      </c>
      <c r="N372" s="17">
        <f t="shared" si="399"/>
        <v>0.13538692747415157</v>
      </c>
      <c r="O372" s="17">
        <f t="shared" si="400"/>
        <v>9.4135576289222339E-2</v>
      </c>
      <c r="P372" s="17">
        <f t="shared" si="401"/>
        <v>0.12816990169809894</v>
      </c>
      <c r="Q372" s="17">
        <f t="shared" si="402"/>
        <v>9.2167753518901871E-2</v>
      </c>
      <c r="R372" s="17">
        <f t="shared" si="403"/>
        <v>4.4558761264402981E-2</v>
      </c>
      <c r="S372" s="17">
        <f t="shared" si="404"/>
        <v>4.1301673046558511E-2</v>
      </c>
      <c r="T372" s="17">
        <f t="shared" si="405"/>
        <v>8.7254597830412089E-2</v>
      </c>
      <c r="U372" s="17">
        <f t="shared" si="406"/>
        <v>6.0668795753699087E-2</v>
      </c>
      <c r="V372" s="17">
        <f t="shared" si="407"/>
        <v>5.9151630378275529E-3</v>
      </c>
      <c r="W372" s="17">
        <f t="shared" si="408"/>
        <v>4.1830206934579728E-2</v>
      </c>
      <c r="X372" s="17">
        <f t="shared" si="409"/>
        <v>3.9600378048610545E-2</v>
      </c>
      <c r="Y372" s="17">
        <f t="shared" si="410"/>
        <v>1.8744706953583136E-2</v>
      </c>
      <c r="Z372" s="17">
        <f t="shared" si="411"/>
        <v>1.4061160747684858E-2</v>
      </c>
      <c r="AA372" s="17">
        <f t="shared" si="412"/>
        <v>1.9144914832781162E-2</v>
      </c>
      <c r="AB372" s="17">
        <f t="shared" si="413"/>
        <v>1.3033339513410807E-2</v>
      </c>
      <c r="AC372" s="17">
        <f t="shared" si="414"/>
        <v>4.7652788714174545E-4</v>
      </c>
      <c r="AD372" s="17">
        <f t="shared" si="415"/>
        <v>1.423843599348646E-2</v>
      </c>
      <c r="AE372" s="17">
        <f t="shared" si="416"/>
        <v>1.3479432436106177E-2</v>
      </c>
      <c r="AF372" s="17">
        <f t="shared" si="417"/>
        <v>6.3804444140729321E-3</v>
      </c>
      <c r="AG372" s="17">
        <f t="shared" si="418"/>
        <v>2.0134413974299582E-3</v>
      </c>
      <c r="AH372" s="17">
        <f t="shared" si="419"/>
        <v>3.3279017856728075E-3</v>
      </c>
      <c r="AI372" s="17">
        <f t="shared" si="420"/>
        <v>4.531090811194685E-3</v>
      </c>
      <c r="AJ372" s="17">
        <f t="shared" si="421"/>
        <v>3.0846439080145765E-3</v>
      </c>
      <c r="AK372" s="17">
        <f t="shared" si="422"/>
        <v>1.3999613537860457E-3</v>
      </c>
      <c r="AL372" s="17">
        <f t="shared" si="423"/>
        <v>2.4569136724351768E-5</v>
      </c>
      <c r="AM372" s="17">
        <f t="shared" si="424"/>
        <v>3.8772566410235584E-3</v>
      </c>
      <c r="AN372" s="17">
        <f t="shared" si="425"/>
        <v>3.6705730147629598E-3</v>
      </c>
      <c r="AO372" s="17">
        <f t="shared" si="426"/>
        <v>1.7374535018075661E-3</v>
      </c>
      <c r="AP372" s="17">
        <f t="shared" si="427"/>
        <v>5.4827854920781282E-4</v>
      </c>
      <c r="AQ372" s="17">
        <f t="shared" si="428"/>
        <v>1.2976291187448348E-4</v>
      </c>
      <c r="AR372" s="17">
        <f t="shared" si="429"/>
        <v>6.301004870829164E-4</v>
      </c>
      <c r="AS372" s="17">
        <f t="shared" si="430"/>
        <v>8.5791069299044512E-4</v>
      </c>
      <c r="AT372" s="17">
        <f t="shared" si="431"/>
        <v>5.8404236485734725E-4</v>
      </c>
      <c r="AU372" s="17">
        <f t="shared" si="432"/>
        <v>2.6506681618896017E-4</v>
      </c>
      <c r="AV372" s="17">
        <f t="shared" si="433"/>
        <v>9.0225154807536687E-5</v>
      </c>
      <c r="AW372" s="17">
        <f t="shared" si="434"/>
        <v>8.7968863427995157E-7</v>
      </c>
      <c r="AX372" s="17">
        <f t="shared" si="435"/>
        <v>8.7984377095199078E-4</v>
      </c>
      <c r="AY372" s="17">
        <f t="shared" si="436"/>
        <v>8.3294223258099703E-4</v>
      </c>
      <c r="AZ372" s="17">
        <f t="shared" si="437"/>
        <v>3.9427042943449616E-4</v>
      </c>
      <c r="BA372" s="17">
        <f t="shared" si="438"/>
        <v>1.2441772906209784E-4</v>
      </c>
      <c r="BB372" s="17">
        <f t="shared" si="439"/>
        <v>2.9446358671582888E-5</v>
      </c>
      <c r="BC372" s="17">
        <f t="shared" si="440"/>
        <v>5.5753342907118011E-6</v>
      </c>
      <c r="BD372" s="17">
        <f t="shared" si="441"/>
        <v>9.9418655104595831E-5</v>
      </c>
      <c r="BE372" s="17">
        <f t="shared" si="442"/>
        <v>1.3536305564819861E-4</v>
      </c>
      <c r="BF372" s="17">
        <f t="shared" si="443"/>
        <v>9.2151502226317533E-5</v>
      </c>
      <c r="BG372" s="17">
        <f t="shared" si="444"/>
        <v>4.1822831308009661E-5</v>
      </c>
      <c r="BH372" s="17">
        <f t="shared" si="445"/>
        <v>1.4235925430079638E-5</v>
      </c>
      <c r="BI372" s="17">
        <f t="shared" si="446"/>
        <v>3.8765729915942066E-6</v>
      </c>
      <c r="BJ372" s="18">
        <f t="shared" si="447"/>
        <v>0.46332614547500278</v>
      </c>
      <c r="BK372" s="18">
        <f t="shared" si="448"/>
        <v>0.27615696502810838</v>
      </c>
      <c r="BL372" s="18">
        <f t="shared" si="449"/>
        <v>0.24669919957082048</v>
      </c>
      <c r="BM372" s="18">
        <f t="shared" si="450"/>
        <v>0.40555630004371584</v>
      </c>
      <c r="BN372" s="18">
        <f t="shared" si="451"/>
        <v>0.59385510823395393</v>
      </c>
    </row>
    <row r="373" spans="1:66" x14ac:dyDescent="0.25">
      <c r="A373" t="s">
        <v>27</v>
      </c>
      <c r="B373" t="s">
        <v>192</v>
      </c>
      <c r="C373" t="s">
        <v>30</v>
      </c>
      <c r="D373" s="15">
        <v>44349</v>
      </c>
      <c r="E373" s="14">
        <f>VLOOKUP(A373,home!$A$2:$E$405,3,FALSE)</f>
        <v>1.2916666670000001</v>
      </c>
      <c r="F373" s="14">
        <f>VLOOKUP(B373,home!$B$2:$E$405,3,FALSE)</f>
        <v>1.03</v>
      </c>
      <c r="G373" s="14">
        <f>VLOOKUP(C373,away!$B$2:$E$405,4,FALSE)</f>
        <v>1.1599999999999999</v>
      </c>
      <c r="H373" s="14">
        <f>VLOOKUP(A373,away!$A$2:$E$405,3,FALSE)</f>
        <v>1.129166667</v>
      </c>
      <c r="I373" s="14">
        <f>VLOOKUP(C373,away!$B$2:$E$405,3,FALSE)</f>
        <v>1.1000000000000001</v>
      </c>
      <c r="J373" s="14">
        <f>VLOOKUP(B373,home!$B$2:$E$405,4,FALSE)</f>
        <v>1.03</v>
      </c>
      <c r="K373" s="16">
        <f t="shared" si="452"/>
        <v>1.5432833337316001</v>
      </c>
      <c r="L373" s="16">
        <f t="shared" si="453"/>
        <v>1.2793458337110002</v>
      </c>
      <c r="M373" s="17">
        <f t="shared" si="398"/>
        <v>5.9449434538232475E-2</v>
      </c>
      <c r="N373" s="17">
        <f t="shared" si="399"/>
        <v>9.1747321522621939E-2</v>
      </c>
      <c r="O373" s="17">
        <f t="shared" si="400"/>
        <v>7.6056386392962555E-2</v>
      </c>
      <c r="P373" s="17">
        <f t="shared" si="401"/>
        <v>0.11737655354410993</v>
      </c>
      <c r="Q373" s="17">
        <f t="shared" si="402"/>
        <v>7.0796056110188507E-2</v>
      </c>
      <c r="R373" s="17">
        <f t="shared" si="403"/>
        <v>4.8651210529475332E-2</v>
      </c>
      <c r="S373" s="17">
        <f t="shared" si="404"/>
        <v>5.7936864450043833E-2</v>
      </c>
      <c r="T373" s="17">
        <f t="shared" si="405"/>
        <v>9.0572639427739854E-2</v>
      </c>
      <c r="U373" s="17">
        <f t="shared" si="406"/>
        <v>7.5082602376006599E-2</v>
      </c>
      <c r="V373" s="17">
        <f t="shared" si="407"/>
        <v>1.2710016177090602E-2</v>
      </c>
      <c r="W373" s="17">
        <f t="shared" si="408"/>
        <v>3.6419457829593722E-2</v>
      </c>
      <c r="X373" s="17">
        <f t="shared" si="409"/>
        <v>4.6593081640304186E-2</v>
      </c>
      <c r="Y373" s="17">
        <f t="shared" si="410"/>
        <v>2.9804332438139836E-2</v>
      </c>
      <c r="Z373" s="17">
        <f t="shared" si="411"/>
        <v>2.0747241165293667E-2</v>
      </c>
      <c r="AA373" s="17">
        <f t="shared" si="412"/>
        <v>3.2018871511307896E-2</v>
      </c>
      <c r="AB373" s="17">
        <f t="shared" si="413"/>
        <v>2.4707095384147511E-2</v>
      </c>
      <c r="AC373" s="17">
        <f t="shared" si="414"/>
        <v>1.5684105176363694E-3</v>
      </c>
      <c r="AD373" s="17">
        <f t="shared" si="415"/>
        <v>1.40513855729882E-2</v>
      </c>
      <c r="AE373" s="17">
        <f t="shared" si="416"/>
        <v>1.7976581590669307E-2</v>
      </c>
      <c r="AF373" s="17">
        <f t="shared" si="417"/>
        <v>1.1499132381194323E-2</v>
      </c>
      <c r="AG373" s="17">
        <f t="shared" si="418"/>
        <v>4.9037890343907355E-3</v>
      </c>
      <c r="AH373" s="17">
        <f t="shared" si="419"/>
        <v>6.6357241364539531E-3</v>
      </c>
      <c r="AI373" s="17">
        <f t="shared" si="420"/>
        <v>1.0240802467029899E-2</v>
      </c>
      <c r="AJ373" s="17">
        <f t="shared" si="421"/>
        <v>7.9022298857023502E-3</v>
      </c>
      <c r="AK373" s="17">
        <f t="shared" si="422"/>
        <v>4.0651265606400696E-3</v>
      </c>
      <c r="AL373" s="17">
        <f t="shared" si="423"/>
        <v>1.2386635636313581E-4</v>
      </c>
      <c r="AM373" s="17">
        <f t="shared" si="424"/>
        <v>4.3370538341258678E-3</v>
      </c>
      <c r="AN373" s="17">
        <f t="shared" si="425"/>
        <v>5.5485917532692476E-3</v>
      </c>
      <c r="AO373" s="17">
        <f t="shared" si="426"/>
        <v>3.5492838712541134E-3</v>
      </c>
      <c r="AP373" s="17">
        <f t="shared" si="427"/>
        <v>1.5135871777821998E-3</v>
      </c>
      <c r="AQ373" s="17">
        <f t="shared" si="428"/>
        <v>4.8410036246351212E-4</v>
      </c>
      <c r="AR373" s="17">
        <f t="shared" si="429"/>
        <v>1.697877205525577E-3</v>
      </c>
      <c r="AS373" s="17">
        <f t="shared" si="430"/>
        <v>2.6203055940104054E-3</v>
      </c>
      <c r="AT373" s="17">
        <f t="shared" si="431"/>
        <v>2.0219369762599702E-3</v>
      </c>
      <c r="AU373" s="17">
        <f t="shared" si="432"/>
        <v>1.0401405457725597E-3</v>
      </c>
      <c r="AV373" s="17">
        <f t="shared" si="433"/>
        <v>4.0130789225732027E-4</v>
      </c>
      <c r="AW373" s="17">
        <f t="shared" si="434"/>
        <v>6.7933577702078059E-6</v>
      </c>
      <c r="AX373" s="17">
        <f t="shared" si="435"/>
        <v>1.1155504832838642E-3</v>
      </c>
      <c r="AY373" s="17">
        <f t="shared" si="436"/>
        <v>1.4271748630835044E-3</v>
      </c>
      <c r="AZ373" s="17">
        <f t="shared" si="437"/>
        <v>9.1292510753147437E-4</v>
      </c>
      <c r="BA373" s="17">
        <f t="shared" si="438"/>
        <v>3.8931564427018613E-4</v>
      </c>
      <c r="BB373" s="17">
        <f t="shared" si="439"/>
        <v>1.2451733687389414E-4</v>
      </c>
      <c r="BC373" s="17">
        <f t="shared" si="440"/>
        <v>3.1860147230881095E-5</v>
      </c>
      <c r="BD373" s="17">
        <f t="shared" si="441"/>
        <v>3.6202868817367085E-4</v>
      </c>
      <c r="BE373" s="17">
        <f t="shared" si="442"/>
        <v>5.5871284079114054E-4</v>
      </c>
      <c r="BF373" s="17">
        <f t="shared" si="443"/>
        <v>4.311261077674022E-4</v>
      </c>
      <c r="BG373" s="17">
        <f t="shared" si="444"/>
        <v>2.2178324561800193E-4</v>
      </c>
      <c r="BH373" s="17">
        <f t="shared" si="445"/>
        <v>8.5568596665791039E-5</v>
      </c>
      <c r="BI373" s="17">
        <f t="shared" si="446"/>
        <v>2.6411317825023334E-5</v>
      </c>
      <c r="BJ373" s="18">
        <f t="shared" si="447"/>
        <v>0.43379773812899947</v>
      </c>
      <c r="BK373" s="18">
        <f t="shared" si="448"/>
        <v>0.25059232044655988</v>
      </c>
      <c r="BL373" s="18">
        <f t="shared" si="449"/>
        <v>0.29482724825439299</v>
      </c>
      <c r="BM373" s="18">
        <f t="shared" si="450"/>
        <v>0.5344672038523417</v>
      </c>
      <c r="BN373" s="18">
        <f t="shared" si="451"/>
        <v>0.4640769626375908</v>
      </c>
    </row>
    <row r="374" spans="1:66" x14ac:dyDescent="0.25">
      <c r="A374" t="s">
        <v>196</v>
      </c>
      <c r="B374" t="s">
        <v>197</v>
      </c>
      <c r="C374" t="s">
        <v>205</v>
      </c>
      <c r="D374" s="15">
        <v>44349</v>
      </c>
      <c r="E374" s="14">
        <f>VLOOKUP(A374,home!$A$2:$E$405,3,FALSE)</f>
        <v>1.615763547</v>
      </c>
      <c r="F374" s="14">
        <f>VLOOKUP(B374,home!$B$2:$E$405,3,FALSE)</f>
        <v>0.83</v>
      </c>
      <c r="G374" s="14">
        <f>VLOOKUP(C374,away!$B$2:$E$405,4,FALSE)</f>
        <v>0.93</v>
      </c>
      <c r="H374" s="14">
        <f>VLOOKUP(A374,away!$A$2:$E$405,3,FALSE)</f>
        <v>1.492610837</v>
      </c>
      <c r="I374" s="14">
        <f>VLOOKUP(C374,away!$B$2:$E$405,3,FALSE)</f>
        <v>1.6</v>
      </c>
      <c r="J374" s="14">
        <f>VLOOKUP(B374,home!$B$2:$E$405,4,FALSE)</f>
        <v>1.84</v>
      </c>
      <c r="K374" s="16">
        <f t="shared" si="452"/>
        <v>1.2472078819293</v>
      </c>
      <c r="L374" s="16">
        <f t="shared" si="453"/>
        <v>4.394246304128</v>
      </c>
      <c r="M374" s="17">
        <f t="shared" si="398"/>
        <v>3.5477056292505475E-3</v>
      </c>
      <c r="N374" s="17">
        <f t="shared" si="399"/>
        <v>4.4247264235662293E-3</v>
      </c>
      <c r="O374" s="17">
        <f t="shared" si="400"/>
        <v>1.5589492349468317E-2</v>
      </c>
      <c r="P374" s="17">
        <f t="shared" si="401"/>
        <v>1.9443337733533409E-2</v>
      </c>
      <c r="Q374" s="17">
        <f t="shared" si="402"/>
        <v>2.759276835426322E-3</v>
      </c>
      <c r="R374" s="17">
        <f t="shared" si="403"/>
        <v>3.4252034569941449E-2</v>
      </c>
      <c r="S374" s="17">
        <f t="shared" si="404"/>
        <v>2.6639990865033082E-2</v>
      </c>
      <c r="T374" s="17">
        <f t="shared" si="405"/>
        <v>1.212494203613812E-2</v>
      </c>
      <c r="U374" s="17">
        <f t="shared" si="406"/>
        <v>4.2719407487745838E-2</v>
      </c>
      <c r="V374" s="17">
        <f t="shared" si="407"/>
        <v>1.6222388769188974E-2</v>
      </c>
      <c r="W374" s="17">
        <f t="shared" si="408"/>
        <v>1.1471306058562156E-3</v>
      </c>
      <c r="X374" s="17">
        <f t="shared" si="409"/>
        <v>5.040774425135789E-3</v>
      </c>
      <c r="Y374" s="17">
        <f t="shared" si="410"/>
        <v>1.1075202193797942E-2</v>
      </c>
      <c r="Z374" s="17">
        <f t="shared" si="411"/>
        <v>5.0170625439276556E-2</v>
      </c>
      <c r="AA374" s="17">
        <f t="shared" si="412"/>
        <v>6.257319948918838E-2</v>
      </c>
      <c r="AB374" s="17">
        <f t="shared" si="413"/>
        <v>3.9020893800225095E-2</v>
      </c>
      <c r="AC374" s="17">
        <f t="shared" si="414"/>
        <v>5.5567142656127826E-3</v>
      </c>
      <c r="AD374" s="17">
        <f t="shared" si="415"/>
        <v>3.5767758330655132E-4</v>
      </c>
      <c r="AE374" s="17">
        <f t="shared" si="416"/>
        <v>1.571723398514248E-3</v>
      </c>
      <c r="AF374" s="17">
        <f t="shared" si="417"/>
        <v>3.4532698675163675E-3</v>
      </c>
      <c r="AG374" s="17">
        <f t="shared" si="418"/>
        <v>5.0581727841634613E-3</v>
      </c>
      <c r="AH374" s="17">
        <f t="shared" si="419"/>
        <v>5.5115521353082821E-2</v>
      </c>
      <c r="AI374" s="17">
        <f t="shared" si="420"/>
        <v>6.8740512648207533E-2</v>
      </c>
      <c r="AJ374" s="17">
        <f t="shared" si="421"/>
        <v>4.2866854591352595E-2</v>
      </c>
      <c r="AK374" s="17">
        <f t="shared" si="422"/>
        <v>1.782129297328406E-2</v>
      </c>
      <c r="AL374" s="17">
        <f t="shared" si="423"/>
        <v>1.2181514865750114E-3</v>
      </c>
      <c r="AM374" s="17">
        <f t="shared" si="424"/>
        <v>8.9219660217870826E-5</v>
      </c>
      <c r="AN374" s="17">
        <f t="shared" si="425"/>
        <v>3.920531621679348E-4</v>
      </c>
      <c r="AO374" s="17">
        <f t="shared" si="426"/>
        <v>8.6138907943907159E-4</v>
      </c>
      <c r="AP374" s="17">
        <f t="shared" si="427"/>
        <v>1.2617185929137866E-3</v>
      </c>
      <c r="AQ374" s="17">
        <f t="shared" si="428"/>
        <v>1.3860755659402472E-3</v>
      </c>
      <c r="AR374" s="17">
        <f t="shared" si="429"/>
        <v>4.8438235201174407E-2</v>
      </c>
      <c r="AS374" s="17">
        <f t="shared" si="430"/>
        <v>6.0412548729649997E-2</v>
      </c>
      <c r="AT374" s="17">
        <f t="shared" si="431"/>
        <v>3.7673503471528702E-2</v>
      </c>
      <c r="AU374" s="17">
        <f t="shared" si="432"/>
        <v>1.5662230156527155E-2</v>
      </c>
      <c r="AV374" s="17">
        <f t="shared" si="433"/>
        <v>4.8835142249528604E-3</v>
      </c>
      <c r="AW374" s="17">
        <f t="shared" si="434"/>
        <v>1.8544795205732885E-4</v>
      </c>
      <c r="AX374" s="17">
        <f t="shared" si="435"/>
        <v>1.8545910574463774E-5</v>
      </c>
      <c r="AY374" s="17">
        <f t="shared" si="436"/>
        <v>8.149529899852584E-5</v>
      </c>
      <c r="AZ374" s="17">
        <f t="shared" si="437"/>
        <v>1.7905520821403926E-4</v>
      </c>
      <c r="BA374" s="17">
        <f t="shared" si="438"/>
        <v>2.6227089564313712E-4</v>
      </c>
      <c r="BB374" s="17">
        <f t="shared" si="439"/>
        <v>2.8812072846504902E-4</v>
      </c>
      <c r="BC374" s="17">
        <f t="shared" si="440"/>
        <v>2.532146892400417E-4</v>
      </c>
      <c r="BD374" s="17">
        <f t="shared" si="441"/>
        <v>3.5474922668540562E-2</v>
      </c>
      <c r="BE374" s="17">
        <f t="shared" si="442"/>
        <v>4.4244603163036189E-2</v>
      </c>
      <c r="BF374" s="17">
        <f t="shared" si="443"/>
        <v>2.7591108898886389E-2</v>
      </c>
      <c r="BG374" s="17">
        <f t="shared" si="444"/>
        <v>1.1470616163286923E-2</v>
      </c>
      <c r="BH374" s="17">
        <f t="shared" si="445"/>
        <v>3.5765607223592695E-3</v>
      </c>
      <c r="BI374" s="17">
        <f t="shared" si="446"/>
        <v>8.9214294462504524E-4</v>
      </c>
      <c r="BJ374" s="18">
        <f t="shared" si="447"/>
        <v>5.208605494523541E-2</v>
      </c>
      <c r="BK374" s="18">
        <f t="shared" si="448"/>
        <v>7.2709784048192339E-2</v>
      </c>
      <c r="BL374" s="18">
        <f t="shared" si="449"/>
        <v>0.66901919560706347</v>
      </c>
      <c r="BM374" s="18">
        <f t="shared" si="450"/>
        <v>0.76407303915164015</v>
      </c>
      <c r="BN374" s="18">
        <f t="shared" si="451"/>
        <v>8.001657354118627E-2</v>
      </c>
    </row>
    <row r="375" spans="1:66" x14ac:dyDescent="0.25">
      <c r="A375" t="s">
        <v>196</v>
      </c>
      <c r="B375" t="s">
        <v>203</v>
      </c>
      <c r="C375" t="s">
        <v>300</v>
      </c>
      <c r="D375" s="15">
        <v>44349</v>
      </c>
      <c r="E375" s="14">
        <f>VLOOKUP(A375,home!$A$2:$E$405,3,FALSE)</f>
        <v>1.615763547</v>
      </c>
      <c r="F375" s="14">
        <f>VLOOKUP(B375,home!$B$2:$E$405,3,FALSE)</f>
        <v>0.62</v>
      </c>
      <c r="G375" s="14">
        <f>VLOOKUP(C375,away!$B$2:$E$405,4,FALSE)</f>
        <v>1.01</v>
      </c>
      <c r="H375" s="14">
        <f>VLOOKUP(A375,away!$A$2:$E$405,3,FALSE)</f>
        <v>1.492610837</v>
      </c>
      <c r="I375" s="14">
        <f>VLOOKUP(C375,away!$B$2:$E$405,3,FALSE)</f>
        <v>0.45</v>
      </c>
      <c r="J375" s="14">
        <f>VLOOKUP(B375,home!$B$2:$E$405,4,FALSE)</f>
        <v>0.79</v>
      </c>
      <c r="K375" s="16">
        <f t="shared" si="452"/>
        <v>1.0117911331314</v>
      </c>
      <c r="L375" s="16">
        <f t="shared" si="453"/>
        <v>0.53062315255350001</v>
      </c>
      <c r="M375" s="17">
        <f t="shared" si="398"/>
        <v>0.21386414848982785</v>
      </c>
      <c r="N375" s="17">
        <f t="shared" si="399"/>
        <v>0.21638584913670492</v>
      </c>
      <c r="O375" s="17">
        <f t="shared" si="400"/>
        <v>0.1134812686898423</v>
      </c>
      <c r="P375" s="17">
        <f t="shared" si="401"/>
        <v>0.11481934143688441</v>
      </c>
      <c r="Q375" s="17">
        <f t="shared" si="402"/>
        <v>0.1094686417458134</v>
      </c>
      <c r="R375" s="17">
        <f t="shared" si="403"/>
        <v>3.0107894273987457E-2</v>
      </c>
      <c r="S375" s="17">
        <f t="shared" si="404"/>
        <v>1.5411046289306986E-2</v>
      </c>
      <c r="T375" s="17">
        <f t="shared" si="405"/>
        <v>5.8086595788913183E-2</v>
      </c>
      <c r="U375" s="17">
        <f t="shared" si="406"/>
        <v>3.0462900463678159E-2</v>
      </c>
      <c r="V375" s="17">
        <f t="shared" si="407"/>
        <v>9.1931994019284994E-4</v>
      </c>
      <c r="W375" s="17">
        <f t="shared" si="408"/>
        <v>3.6919800358117282E-2</v>
      </c>
      <c r="X375" s="17">
        <f t="shared" si="409"/>
        <v>1.9590500857670029E-2</v>
      </c>
      <c r="Y375" s="17">
        <f t="shared" si="410"/>
        <v>5.1975866625994585E-3</v>
      </c>
      <c r="Z375" s="17">
        <f t="shared" si="411"/>
        <v>5.325315258803566E-3</v>
      </c>
      <c r="AA375" s="17">
        <f t="shared" si="412"/>
        <v>5.388106759986795E-3</v>
      </c>
      <c r="AB375" s="17">
        <f t="shared" si="413"/>
        <v>2.7258193220599971E-3</v>
      </c>
      <c r="AC375" s="17">
        <f t="shared" si="414"/>
        <v>3.084776914694037E-5</v>
      </c>
      <c r="AD375" s="17">
        <f t="shared" si="415"/>
        <v>9.3387816598311368E-3</v>
      </c>
      <c r="AE375" s="17">
        <f t="shared" si="416"/>
        <v>4.9553737653484052E-3</v>
      </c>
      <c r="AF375" s="17">
        <f t="shared" si="417"/>
        <v>1.3147180247250394E-3</v>
      </c>
      <c r="AG375" s="17">
        <f t="shared" si="418"/>
        <v>2.3253994099950361E-4</v>
      </c>
      <c r="AH375" s="17">
        <f t="shared" si="419"/>
        <v>7.0643389274190147E-4</v>
      </c>
      <c r="AI375" s="17">
        <f t="shared" si="420"/>
        <v>7.1476354881975428E-4</v>
      </c>
      <c r="AJ375" s="17">
        <f t="shared" si="421"/>
        <v>3.6159571049067994E-4</v>
      </c>
      <c r="AK375" s="17">
        <f t="shared" si="422"/>
        <v>1.2195311121760625E-4</v>
      </c>
      <c r="AL375" s="17">
        <f t="shared" si="423"/>
        <v>6.624617661743717E-7</v>
      </c>
      <c r="AM375" s="17">
        <f t="shared" si="424"/>
        <v>1.8897792955334569E-3</v>
      </c>
      <c r="AN375" s="17">
        <f t="shared" si="425"/>
        <v>1.0027606474262952E-3</v>
      </c>
      <c r="AO375" s="17">
        <f t="shared" si="426"/>
        <v>2.6604400799696475E-4</v>
      </c>
      <c r="AP375" s="17">
        <f t="shared" si="427"/>
        <v>4.7056370080439341E-5</v>
      </c>
      <c r="AQ375" s="17">
        <f t="shared" si="428"/>
        <v>6.2422998599517287E-6</v>
      </c>
      <c r="AR375" s="17">
        <f t="shared" si="429"/>
        <v>7.4970035847469777E-5</v>
      </c>
      <c r="AS375" s="17">
        <f t="shared" si="430"/>
        <v>7.5854017521013133E-5</v>
      </c>
      <c r="AT375" s="17">
        <f t="shared" si="431"/>
        <v>3.8374211170077466E-5</v>
      </c>
      <c r="AU375" s="17">
        <f t="shared" si="432"/>
        <v>1.2942228867598771E-5</v>
      </c>
      <c r="AV375" s="17">
        <f t="shared" si="433"/>
        <v>3.2737081027984188E-6</v>
      </c>
      <c r="AW375" s="17">
        <f t="shared" si="434"/>
        <v>9.8795094737019851E-9</v>
      </c>
      <c r="AX375" s="17">
        <f t="shared" si="435"/>
        <v>3.1867698913267583E-4</v>
      </c>
      <c r="AY375" s="17">
        <f t="shared" si="436"/>
        <v>1.6909738861983791E-4</v>
      </c>
      <c r="AZ375" s="17">
        <f t="shared" si="437"/>
        <v>4.4863494719011363E-5</v>
      </c>
      <c r="BA375" s="17">
        <f t="shared" si="438"/>
        <v>7.9352030007897038E-6</v>
      </c>
      <c r="BB375" s="17">
        <f t="shared" si="439"/>
        <v>1.0526506081077564E-6</v>
      </c>
      <c r="BC375" s="17">
        <f t="shared" si="440"/>
        <v>1.1171215684229934E-7</v>
      </c>
      <c r="BD375" s="17">
        <f t="shared" si="441"/>
        <v>6.6301394614055519E-6</v>
      </c>
      <c r="BE375" s="17">
        <f t="shared" si="442"/>
        <v>6.7083163184747331E-6</v>
      </c>
      <c r="BF375" s="17">
        <f t="shared" si="443"/>
        <v>3.3937074846367056E-6</v>
      </c>
      <c r="BG375" s="17">
        <f t="shared" si="444"/>
        <v>1.1445743804656954E-6</v>
      </c>
      <c r="BH375" s="17">
        <f t="shared" si="445"/>
        <v>2.89517552341139E-7</v>
      </c>
      <c r="BI375" s="17">
        <f t="shared" si="446"/>
        <v>5.8586258468934098E-8</v>
      </c>
      <c r="BJ375" s="18">
        <f t="shared" si="447"/>
        <v>0.46524400799985677</v>
      </c>
      <c r="BK375" s="18">
        <f t="shared" si="448"/>
        <v>0.34521446377574505</v>
      </c>
      <c r="BL375" s="18">
        <f t="shared" si="449"/>
        <v>0.18429437481578945</v>
      </c>
      <c r="BM375" s="18">
        <f t="shared" si="450"/>
        <v>0.20178193056802404</v>
      </c>
      <c r="BN375" s="18">
        <f t="shared" si="451"/>
        <v>0.79812714377306027</v>
      </c>
    </row>
    <row r="376" spans="1:66" x14ac:dyDescent="0.25">
      <c r="A376" t="s">
        <v>196</v>
      </c>
      <c r="B376" t="s">
        <v>305</v>
      </c>
      <c r="C376" t="s">
        <v>198</v>
      </c>
      <c r="D376" s="15">
        <v>44349</v>
      </c>
      <c r="E376" s="14">
        <f>VLOOKUP(A376,home!$A$2:$E$405,3,FALSE)</f>
        <v>1.615763547</v>
      </c>
      <c r="F376" s="14">
        <f>VLOOKUP(B376,home!$B$2:$E$405,3,FALSE)</f>
        <v>0.96</v>
      </c>
      <c r="G376" s="14">
        <f>VLOOKUP(C376,away!$B$2:$E$405,4,FALSE)</f>
        <v>0.93</v>
      </c>
      <c r="H376" s="14">
        <f>VLOOKUP(A376,away!$A$2:$E$405,3,FALSE)</f>
        <v>1.492610837</v>
      </c>
      <c r="I376" s="14">
        <f>VLOOKUP(C376,away!$B$2:$E$405,3,FALSE)</f>
        <v>0.93</v>
      </c>
      <c r="J376" s="14">
        <f>VLOOKUP(B376,home!$B$2:$E$405,4,FALSE)</f>
        <v>0.73</v>
      </c>
      <c r="K376" s="16">
        <f t="shared" si="452"/>
        <v>1.4425536947616002</v>
      </c>
      <c r="L376" s="16">
        <f t="shared" si="453"/>
        <v>1.0133334972393</v>
      </c>
      <c r="M376" s="17">
        <f t="shared" si="398"/>
        <v>8.5787052082883314E-2</v>
      </c>
      <c r="N376" s="17">
        <f t="shared" si="399"/>
        <v>0.12375242894486918</v>
      </c>
      <c r="O376" s="17">
        <f t="shared" si="400"/>
        <v>8.6930893504998122E-2</v>
      </c>
      <c r="P376" s="17">
        <f t="shared" si="401"/>
        <v>0.12540248161456224</v>
      </c>
      <c r="Q376" s="17">
        <f t="shared" si="402"/>
        <v>8.9259761805071725E-2</v>
      </c>
      <c r="R376" s="17">
        <f t="shared" si="403"/>
        <v>4.404499316677845E-2</v>
      </c>
      <c r="S376" s="17">
        <f t="shared" si="404"/>
        <v>4.582796008626433E-2</v>
      </c>
      <c r="T376" s="17">
        <f t="shared" si="405"/>
        <v>9.0449906592680207E-2</v>
      </c>
      <c r="U376" s="17">
        <f t="shared" si="406"/>
        <v>6.3537267628485689E-2</v>
      </c>
      <c r="V376" s="17">
        <f t="shared" si="407"/>
        <v>7.4434179137199694E-3</v>
      </c>
      <c r="W376" s="17">
        <f t="shared" si="408"/>
        <v>4.2920666395148861E-2</v>
      </c>
      <c r="X376" s="17">
        <f t="shared" si="409"/>
        <v>4.349294898203749E-2</v>
      </c>
      <c r="Y376" s="17">
        <f t="shared" si="410"/>
        <v>2.2036431048609254E-2</v>
      </c>
      <c r="Z376" s="17">
        <f t="shared" si="411"/>
        <v>1.4877422320524225E-2</v>
      </c>
      <c r="AA376" s="17">
        <f t="shared" si="412"/>
        <v>2.1461480537000924E-2</v>
      </c>
      <c r="AB376" s="17">
        <f t="shared" si="413"/>
        <v>1.5479669021852429E-2</v>
      </c>
      <c r="AC376" s="17">
        <f t="shared" si="414"/>
        <v>6.800436774923674E-4</v>
      </c>
      <c r="AD376" s="17">
        <f t="shared" si="415"/>
        <v>1.5478841472488012E-2</v>
      </c>
      <c r="AE376" s="17">
        <f t="shared" si="416"/>
        <v>1.5685228562528991E-2</v>
      </c>
      <c r="AF376" s="17">
        <f t="shared" si="417"/>
        <v>7.9471837571326309E-3</v>
      </c>
      <c r="AG376" s="17">
        <f t="shared" si="418"/>
        <v>2.684382503272856E-3</v>
      </c>
      <c r="AH376" s="17">
        <f t="shared" si="419"/>
        <v>3.7689475974907079E-3</v>
      </c>
      <c r="AI376" s="17">
        <f t="shared" si="420"/>
        <v>5.4369092821230777E-3</v>
      </c>
      <c r="AJ376" s="17">
        <f t="shared" si="421"/>
        <v>3.921516786505143E-3</v>
      </c>
      <c r="AK376" s="17">
        <f t="shared" si="422"/>
        <v>1.8856661764808773E-3</v>
      </c>
      <c r="AL376" s="17">
        <f t="shared" si="423"/>
        <v>3.9763186958070687E-5</v>
      </c>
      <c r="AM376" s="17">
        <f t="shared" si="424"/>
        <v>4.4658119913533328E-3</v>
      </c>
      <c r="AN376" s="17">
        <f t="shared" si="425"/>
        <v>4.5253568832112753E-3</v>
      </c>
      <c r="AO376" s="17">
        <f t="shared" si="426"/>
        <v>2.2928478583602099E-3</v>
      </c>
      <c r="AP376" s="17">
        <f t="shared" si="427"/>
        <v>7.7447317964993026E-4</v>
      </c>
      <c r="AQ376" s="17">
        <f t="shared" si="428"/>
        <v>1.9619990391317606E-4</v>
      </c>
      <c r="AR376" s="17">
        <f t="shared" si="429"/>
        <v>7.6384016997538371E-4</v>
      </c>
      <c r="AS376" s="17">
        <f t="shared" si="430"/>
        <v>1.1018804594053187E-3</v>
      </c>
      <c r="AT376" s="17">
        <f t="shared" si="431"/>
        <v>7.9476086395037602E-4</v>
      </c>
      <c r="AU376" s="17">
        <f t="shared" si="432"/>
        <v>3.821617402478455E-4</v>
      </c>
      <c r="AV376" s="17">
        <f t="shared" si="433"/>
        <v>1.3782220759776313E-4</v>
      </c>
      <c r="AW376" s="17">
        <f t="shared" si="434"/>
        <v>1.6145930211227621E-6</v>
      </c>
      <c r="AX376" s="17">
        <f t="shared" si="435"/>
        <v>1.0736955980395685E-3</v>
      </c>
      <c r="AY376" s="17">
        <f t="shared" si="436"/>
        <v>1.0880117153318776E-3</v>
      </c>
      <c r="AZ376" s="17">
        <f t="shared" si="437"/>
        <v>5.5125935826729063E-4</v>
      </c>
      <c r="BA376" s="17">
        <f t="shared" si="438"/>
        <v>1.8620319113296193E-4</v>
      </c>
      <c r="BB376" s="17">
        <f t="shared" si="439"/>
        <v>4.7171482716970521E-5</v>
      </c>
      <c r="BC376" s="17">
        <f t="shared" si="440"/>
        <v>9.560088710310192E-6</v>
      </c>
      <c r="BD376" s="17">
        <f t="shared" si="441"/>
        <v>1.2900413846216944E-4</v>
      </c>
      <c r="BE376" s="17">
        <f t="shared" si="442"/>
        <v>1.860953965781396E-4</v>
      </c>
      <c r="BF376" s="17">
        <f t="shared" si="443"/>
        <v>1.3422630095596031E-4</v>
      </c>
      <c r="BG376" s="17">
        <f t="shared" si="444"/>
        <v>6.4542882126067687E-5</v>
      </c>
      <c r="BH376" s="17">
        <f t="shared" si="445"/>
        <v>2.3276643270380348E-5</v>
      </c>
      <c r="BI376" s="17">
        <f t="shared" si="446"/>
        <v>6.7155615502669799E-6</v>
      </c>
      <c r="BJ376" s="18">
        <f t="shared" si="447"/>
        <v>0.46891837131452602</v>
      </c>
      <c r="BK376" s="18">
        <f t="shared" si="448"/>
        <v>0.26626873027721221</v>
      </c>
      <c r="BL376" s="18">
        <f t="shared" si="449"/>
        <v>0.25019167006583509</v>
      </c>
      <c r="BM376" s="18">
        <f t="shared" si="450"/>
        <v>0.4439921857366238</v>
      </c>
      <c r="BN376" s="18">
        <f t="shared" si="451"/>
        <v>0.55517761111916297</v>
      </c>
    </row>
    <row r="377" spans="1:66" x14ac:dyDescent="0.25">
      <c r="A377" t="s">
        <v>196</v>
      </c>
      <c r="B377" t="s">
        <v>200</v>
      </c>
      <c r="C377" t="s">
        <v>303</v>
      </c>
      <c r="D377" s="15">
        <v>44349</v>
      </c>
      <c r="E377" s="14">
        <f>VLOOKUP(A377,home!$A$2:$E$405,3,FALSE)</f>
        <v>1.615763547</v>
      </c>
      <c r="F377" s="14">
        <f>VLOOKUP(B377,home!$B$2:$E$405,3,FALSE)</f>
        <v>1.52</v>
      </c>
      <c r="G377" s="14">
        <f>VLOOKUP(C377,away!$B$2:$E$405,4,FALSE)</f>
        <v>0.73</v>
      </c>
      <c r="H377" s="14">
        <f>VLOOKUP(A377,away!$A$2:$E$405,3,FALSE)</f>
        <v>1.492610837</v>
      </c>
      <c r="I377" s="14">
        <f>VLOOKUP(C377,away!$B$2:$E$405,3,FALSE)</f>
        <v>1.18</v>
      </c>
      <c r="J377" s="14">
        <f>VLOOKUP(B377,home!$B$2:$E$405,4,FALSE)</f>
        <v>0.43</v>
      </c>
      <c r="K377" s="16">
        <f t="shared" si="452"/>
        <v>1.7928512317512002</v>
      </c>
      <c r="L377" s="16">
        <f t="shared" si="453"/>
        <v>0.75735073869379987</v>
      </c>
      <c r="M377" s="17">
        <f t="shared" si="398"/>
        <v>7.8065897404773363E-2</v>
      </c>
      <c r="N377" s="17">
        <f t="shared" si="399"/>
        <v>0.13996054031991076</v>
      </c>
      <c r="O377" s="17">
        <f t="shared" si="400"/>
        <v>5.9123265066299502E-2</v>
      </c>
      <c r="P377" s="17">
        <f t="shared" si="401"/>
        <v>0.10599921859926777</v>
      </c>
      <c r="Q377" s="17">
        <f t="shared" si="402"/>
        <v>0.12546421355455778</v>
      </c>
      <c r="R377" s="17">
        <f t="shared" si="403"/>
        <v>2.2388524235975628E-2</v>
      </c>
      <c r="S377" s="17">
        <f t="shared" si="404"/>
        <v>3.5981890675634301E-2</v>
      </c>
      <c r="T377" s="17">
        <f t="shared" si="405"/>
        <v>9.502041481518099E-2</v>
      </c>
      <c r="U377" s="17">
        <f t="shared" si="406"/>
        <v>4.0139293253560505E-2</v>
      </c>
      <c r="V377" s="17">
        <f t="shared" si="407"/>
        <v>5.4285366909183445E-3</v>
      </c>
      <c r="W377" s="17">
        <f t="shared" si="408"/>
        <v>7.4979556603994829E-2</v>
      </c>
      <c r="X377" s="17">
        <f t="shared" si="409"/>
        <v>5.6785822580969064E-2</v>
      </c>
      <c r="Y377" s="17">
        <f t="shared" si="410"/>
        <v>2.1503392339515991E-2</v>
      </c>
      <c r="Z377" s="17">
        <f t="shared" si="411"/>
        <v>5.6519884561267277E-3</v>
      </c>
      <c r="AA377" s="17">
        <f t="shared" si="412"/>
        <v>1.013317446541037E-2</v>
      </c>
      <c r="AB377" s="17">
        <f t="shared" si="413"/>
        <v>9.0836371609303961E-3</v>
      </c>
      <c r="AC377" s="17">
        <f t="shared" si="414"/>
        <v>4.6068503221646123E-4</v>
      </c>
      <c r="AD377" s="17">
        <f t="shared" si="415"/>
        <v>3.3606797603407769E-2</v>
      </c>
      <c r="AE377" s="17">
        <f t="shared" si="416"/>
        <v>2.5452132990073897E-2</v>
      </c>
      <c r="AF377" s="17">
        <f t="shared" si="417"/>
        <v>9.6380958606826477E-3</v>
      </c>
      <c r="AG377" s="17">
        <f t="shared" si="418"/>
        <v>2.4331396732298863E-3</v>
      </c>
      <c r="AH377" s="17">
        <f t="shared" si="419"/>
        <v>1.0701344080841016E-3</v>
      </c>
      <c r="AI377" s="17">
        <f t="shared" si="420"/>
        <v>1.9185917916729233E-3</v>
      </c>
      <c r="AJ377" s="17">
        <f t="shared" si="421"/>
        <v>1.7198748284642715E-3</v>
      </c>
      <c r="AK377" s="17">
        <f t="shared" si="422"/>
        <v>1.0278265682233509E-3</v>
      </c>
      <c r="AL377" s="17">
        <f t="shared" si="423"/>
        <v>2.5021042508293773E-5</v>
      </c>
      <c r="AM377" s="17">
        <f t="shared" si="424"/>
        <v>1.2050397695696571E-2</v>
      </c>
      <c r="AN377" s="17">
        <f t="shared" si="425"/>
        <v>9.1263775963898626E-3</v>
      </c>
      <c r="AO377" s="17">
        <f t="shared" si="426"/>
        <v>3.4559344071122037E-3</v>
      </c>
      <c r="AP377" s="17">
        <f t="shared" si="427"/>
        <v>8.7245149203458235E-4</v>
      </c>
      <c r="AQ377" s="17">
        <f t="shared" si="428"/>
        <v>1.6518794549172467E-4</v>
      </c>
      <c r="AR377" s="17">
        <f t="shared" si="429"/>
        <v>1.6209341689282938E-4</v>
      </c>
      <c r="AS377" s="17">
        <f t="shared" si="430"/>
        <v>2.9060938213507E-4</v>
      </c>
      <c r="AT377" s="17">
        <f t="shared" si="431"/>
        <v>2.6050969435965779E-4</v>
      </c>
      <c r="AU377" s="17">
        <f t="shared" si="432"/>
        <v>1.5568504213861367E-4</v>
      </c>
      <c r="AV377" s="17">
        <f t="shared" si="433"/>
        <v>6.9780029890862815E-5</v>
      </c>
      <c r="AW377" s="17">
        <f t="shared" si="434"/>
        <v>9.4372227772676548E-7</v>
      </c>
      <c r="AX377" s="17">
        <f t="shared" si="435"/>
        <v>3.6007617253035703E-3</v>
      </c>
      <c r="AY377" s="17">
        <f t="shared" si="436"/>
        <v>2.7270395525190202E-3</v>
      </c>
      <c r="AZ377" s="17">
        <f t="shared" si="437"/>
        <v>1.0326627097737447E-3</v>
      </c>
      <c r="BA377" s="17">
        <f t="shared" si="438"/>
        <v>2.6069595535622888E-4</v>
      </c>
      <c r="BB377" s="17">
        <f t="shared" si="439"/>
        <v>4.9359568590881449E-5</v>
      </c>
      <c r="BC377" s="17">
        <f t="shared" si="440"/>
        <v>7.4765011467822722E-6</v>
      </c>
      <c r="BD377" s="17">
        <f t="shared" si="441"/>
        <v>2.0460261503531056E-5</v>
      </c>
      <c r="BE377" s="17">
        <f t="shared" si="442"/>
        <v>3.6682205038557319E-5</v>
      </c>
      <c r="BF377" s="17">
        <f t="shared" si="443"/>
        <v>3.288286824336379E-5</v>
      </c>
      <c r="BG377" s="17">
        <f t="shared" si="444"/>
        <v>1.9651363611209063E-5</v>
      </c>
      <c r="BH377" s="17">
        <f t="shared" si="445"/>
        <v>8.8079928639867259E-6</v>
      </c>
      <c r="BI377" s="17">
        <f t="shared" si="446"/>
        <v>3.158284171090875E-6</v>
      </c>
      <c r="BJ377" s="18">
        <f t="shared" si="447"/>
        <v>0.61819245149093893</v>
      </c>
      <c r="BK377" s="18">
        <f t="shared" si="448"/>
        <v>0.22868828899783752</v>
      </c>
      <c r="BL377" s="18">
        <f t="shared" si="449"/>
        <v>0.14766464231946974</v>
      </c>
      <c r="BM377" s="18">
        <f t="shared" si="450"/>
        <v>0.46646961625334671</v>
      </c>
      <c r="BN377" s="18">
        <f t="shared" si="451"/>
        <v>0.53100165918078468</v>
      </c>
    </row>
    <row r="378" spans="1:66" x14ac:dyDescent="0.25">
      <c r="A378" t="s">
        <v>213</v>
      </c>
      <c r="B378" t="s">
        <v>214</v>
      </c>
      <c r="C378" t="s">
        <v>314</v>
      </c>
      <c r="D378" s="15">
        <v>44349</v>
      </c>
      <c r="E378" s="14">
        <f>VLOOKUP(A378,home!$A$2:$E$405,3,FALSE)</f>
        <v>1.2429378529999999</v>
      </c>
      <c r="F378" s="14">
        <f>VLOOKUP(B378,home!$B$2:$E$405,3,FALSE)</f>
        <v>1.56</v>
      </c>
      <c r="G378" s="14">
        <f>VLOOKUP(C378,away!$B$2:$E$405,4,FALSE)</f>
        <v>1.03</v>
      </c>
      <c r="H378" s="14">
        <f>VLOOKUP(A378,away!$A$2:$E$405,3,FALSE)</f>
        <v>1.209039548</v>
      </c>
      <c r="I378" s="14">
        <f>VLOOKUP(C378,away!$B$2:$E$405,3,FALSE)</f>
        <v>0.75</v>
      </c>
      <c r="J378" s="14">
        <f>VLOOKUP(B378,home!$B$2:$E$405,4,FALSE)</f>
        <v>0.55000000000000004</v>
      </c>
      <c r="K378" s="16">
        <f t="shared" si="452"/>
        <v>1.9971525422003999</v>
      </c>
      <c r="L378" s="16">
        <f t="shared" si="453"/>
        <v>0.49872881355000009</v>
      </c>
      <c r="M378" s="17">
        <f t="shared" si="398"/>
        <v>8.2423774701637184E-2</v>
      </c>
      <c r="N378" s="17">
        <f t="shared" si="399"/>
        <v>0.16461285118312768</v>
      </c>
      <c r="O378" s="17">
        <f t="shared" si="400"/>
        <v>4.1107111365260025E-2</v>
      </c>
      <c r="P378" s="17">
        <f t="shared" si="401"/>
        <v>8.2097171965643992E-2</v>
      </c>
      <c r="Q378" s="17">
        <f t="shared" si="402"/>
        <v>0.16437848710961986</v>
      </c>
      <c r="R378" s="17">
        <f t="shared" si="403"/>
        <v>1.0250650439831928E-2</v>
      </c>
      <c r="S378" s="17">
        <f t="shared" si="404"/>
        <v>2.0442965846790593E-2</v>
      </c>
      <c r="T378" s="17">
        <f t="shared" si="405"/>
        <v>8.1980287849324693E-2</v>
      </c>
      <c r="U378" s="17">
        <f t="shared" si="406"/>
        <v>2.0472112585117979E-2</v>
      </c>
      <c r="V378" s="17">
        <f t="shared" si="407"/>
        <v>2.2624401066143399E-3</v>
      </c>
      <c r="W378" s="17">
        <f t="shared" si="408"/>
        <v>0.10942963780467767</v>
      </c>
      <c r="X378" s="17">
        <f t="shared" si="409"/>
        <v>5.4575713429533129E-2</v>
      </c>
      <c r="Y378" s="17">
        <f t="shared" si="410"/>
        <v>1.360924040367793E-2</v>
      </c>
      <c r="Z378" s="17">
        <f t="shared" si="411"/>
        <v>1.7040982439910548E-3</v>
      </c>
      <c r="AA378" s="17">
        <f t="shared" si="412"/>
        <v>3.4033441401459721E-3</v>
      </c>
      <c r="AB378" s="17">
        <f t="shared" si="413"/>
        <v>3.3984987007376825E-3</v>
      </c>
      <c r="AC378" s="17">
        <f t="shared" si="414"/>
        <v>1.4084220175477331E-4</v>
      </c>
      <c r="AD378" s="17">
        <f t="shared" si="415"/>
        <v>5.4636919833420255E-2</v>
      </c>
      <c r="AE378" s="17">
        <f t="shared" si="416"/>
        <v>2.7249006204548148E-2</v>
      </c>
      <c r="AF378" s="17">
        <f t="shared" si="417"/>
        <v>6.7949322674054442E-3</v>
      </c>
      <c r="AG378" s="17">
        <f t="shared" si="418"/>
        <v>1.1296095026252432E-3</v>
      </c>
      <c r="AH378" s="17">
        <f t="shared" si="419"/>
        <v>2.1247072384957431E-4</v>
      </c>
      <c r="AI378" s="17">
        <f t="shared" si="420"/>
        <v>4.2433644627933639E-4</v>
      </c>
      <c r="AJ378" s="17">
        <f t="shared" si="421"/>
        <v>4.2373230621753024E-4</v>
      </c>
      <c r="AK378" s="17">
        <f t="shared" si="422"/>
        <v>2.820860175249263E-4</v>
      </c>
      <c r="AL378" s="17">
        <f t="shared" si="423"/>
        <v>5.6113646817739775E-6</v>
      </c>
      <c r="AM378" s="17">
        <f t="shared" si="424"/>
        <v>2.1823652668662947E-2</v>
      </c>
      <c r="AN378" s="17">
        <f t="shared" si="425"/>
        <v>1.0884084402769563E-2</v>
      </c>
      <c r="AO378" s="17">
        <f t="shared" si="426"/>
        <v>2.7141032503856626E-3</v>
      </c>
      <c r="AP378" s="17">
        <f t="shared" si="427"/>
        <v>4.5120049797234686E-4</v>
      </c>
      <c r="AQ378" s="17">
        <f t="shared" si="428"/>
        <v>5.6256672256729435E-5</v>
      </c>
      <c r="AR378" s="17">
        <f t="shared" si="429"/>
        <v>2.1193054403921589E-5</v>
      </c>
      <c r="AS378" s="17">
        <f t="shared" si="430"/>
        <v>4.2325762479783378E-5</v>
      </c>
      <c r="AT378" s="17">
        <f t="shared" si="431"/>
        <v>4.2265502068534855E-5</v>
      </c>
      <c r="AU378" s="17">
        <f t="shared" si="432"/>
        <v>2.8136884967850221E-5</v>
      </c>
      <c r="AV378" s="17">
        <f t="shared" si="433"/>
        <v>1.4048412835785572E-5</v>
      </c>
      <c r="AW378" s="17">
        <f t="shared" si="434"/>
        <v>1.5525360414958738E-7</v>
      </c>
      <c r="AX378" s="17">
        <f t="shared" si="435"/>
        <v>7.2641939012197902E-3</v>
      </c>
      <c r="AY378" s="17">
        <f t="shared" si="436"/>
        <v>3.6228628057524922E-3</v>
      </c>
      <c r="AZ378" s="17">
        <f t="shared" si="437"/>
        <v>9.0341303438368236E-4</v>
      </c>
      <c r="BA378" s="17">
        <f t="shared" si="438"/>
        <v>1.5018603692792647E-4</v>
      </c>
      <c r="BB378" s="17">
        <f t="shared" si="439"/>
        <v>1.8725526002210316E-5</v>
      </c>
      <c r="BC378" s="17">
        <f t="shared" si="440"/>
        <v>1.8677918732364063E-6</v>
      </c>
      <c r="BD378" s="17">
        <f t="shared" si="441"/>
        <v>1.7615978130614018E-6</v>
      </c>
      <c r="BE378" s="17">
        <f t="shared" si="442"/>
        <v>3.5181795506902431E-6</v>
      </c>
      <c r="BF378" s="17">
        <f t="shared" si="443"/>
        <v>3.513170616789241E-6</v>
      </c>
      <c r="BG378" s="17">
        <f t="shared" si="444"/>
        <v>2.3387792095014603E-6</v>
      </c>
      <c r="BH378" s="17">
        <f t="shared" si="445"/>
        <v>1.1677247109753209E-6</v>
      </c>
      <c r="BI378" s="17">
        <f t="shared" si="446"/>
        <v>4.6642487502291792E-7</v>
      </c>
      <c r="BJ378" s="18">
        <f t="shared" si="447"/>
        <v>0.72628723217616675</v>
      </c>
      <c r="BK378" s="18">
        <f t="shared" si="448"/>
        <v>0.19099566899287515</v>
      </c>
      <c r="BL378" s="18">
        <f t="shared" si="449"/>
        <v>8.0135078218496886E-2</v>
      </c>
      <c r="BM378" s="18">
        <f t="shared" si="450"/>
        <v>0.45062932331426059</v>
      </c>
      <c r="BN378" s="18">
        <f t="shared" si="451"/>
        <v>0.54487004676512074</v>
      </c>
    </row>
    <row r="379" spans="1:66" x14ac:dyDescent="0.25">
      <c r="A379" t="s">
        <v>213</v>
      </c>
      <c r="B379" t="s">
        <v>218</v>
      </c>
      <c r="C379" t="s">
        <v>221</v>
      </c>
      <c r="D379" s="15">
        <v>44349</v>
      </c>
      <c r="E379" s="14">
        <f>VLOOKUP(A379,home!$A$2:$E$405,3,FALSE)</f>
        <v>1.2429378529999999</v>
      </c>
      <c r="F379" s="14">
        <f>VLOOKUP(B379,home!$B$2:$E$405,3,FALSE)</f>
        <v>1.02</v>
      </c>
      <c r="G379" s="14">
        <f>VLOOKUP(C379,away!$B$2:$E$405,4,FALSE)</f>
        <v>0.75</v>
      </c>
      <c r="H379" s="14">
        <f>VLOOKUP(A379,away!$A$2:$E$405,3,FALSE)</f>
        <v>1.209039548</v>
      </c>
      <c r="I379" s="14">
        <f>VLOOKUP(C379,away!$B$2:$E$405,3,FALSE)</f>
        <v>0.56999999999999995</v>
      </c>
      <c r="J379" s="14">
        <f>VLOOKUP(B379,home!$B$2:$E$405,4,FALSE)</f>
        <v>0.94</v>
      </c>
      <c r="K379" s="16">
        <f t="shared" si="452"/>
        <v>0.950847457545</v>
      </c>
      <c r="L379" s="16">
        <f t="shared" si="453"/>
        <v>0.64780338981839991</v>
      </c>
      <c r="M379" s="17">
        <f t="shared" si="398"/>
        <v>0.20216909104420744</v>
      </c>
      <c r="N379" s="17">
        <f t="shared" si="399"/>
        <v>0.19223196621356828</v>
      </c>
      <c r="O379" s="17">
        <f t="shared" si="400"/>
        <v>0.13096582249494226</v>
      </c>
      <c r="P379" s="17">
        <f t="shared" si="401"/>
        <v>0.12452851934460563</v>
      </c>
      <c r="Q379" s="17">
        <f t="shared" si="402"/>
        <v>9.1391638166523848E-2</v>
      </c>
      <c r="R379" s="17">
        <f t="shared" si="403"/>
        <v>4.2420051881289229E-2</v>
      </c>
      <c r="S379" s="17">
        <f t="shared" si="404"/>
        <v>1.9176215377513978E-2</v>
      </c>
      <c r="T379" s="17">
        <f t="shared" si="405"/>
        <v>5.9203813005330792E-2</v>
      </c>
      <c r="U379" s="17">
        <f t="shared" si="406"/>
        <v>4.0334998480250857E-2</v>
      </c>
      <c r="V379" s="17">
        <f t="shared" si="407"/>
        <v>1.3124248811620894E-3</v>
      </c>
      <c r="W379" s="17">
        <f t="shared" si="408"/>
        <v>2.8966502263837266E-2</v>
      </c>
      <c r="X379" s="17">
        <f t="shared" si="409"/>
        <v>1.8764598357696134E-2</v>
      </c>
      <c r="Y379" s="17">
        <f t="shared" si="410"/>
        <v>6.0778852123481684E-3</v>
      </c>
      <c r="Z379" s="17">
        <f t="shared" si="411"/>
        <v>9.1599511349905183E-3</v>
      </c>
      <c r="AA379" s="17">
        <f t="shared" si="412"/>
        <v>8.7097162479421713E-3</v>
      </c>
      <c r="AB379" s="17">
        <f t="shared" si="413"/>
        <v>4.1408057751470941E-3</v>
      </c>
      <c r="AC379" s="17">
        <f t="shared" si="414"/>
        <v>5.0525257829347622E-5</v>
      </c>
      <c r="AD379" s="17">
        <f t="shared" si="415"/>
        <v>6.8856812578852854E-3</v>
      </c>
      <c r="AE379" s="17">
        <f t="shared" si="416"/>
        <v>4.4605676600671107E-3</v>
      </c>
      <c r="AF379" s="17">
        <f t="shared" si="417"/>
        <v>1.4447854253529014E-3</v>
      </c>
      <c r="AG379" s="17">
        <f t="shared" si="418"/>
        <v>3.1197896536794278E-4</v>
      </c>
      <c r="AH379" s="17">
        <f t="shared" si="419"/>
        <v>1.4834618489544392E-3</v>
      </c>
      <c r="AI379" s="17">
        <f t="shared" si="420"/>
        <v>1.4105459274433333E-3</v>
      </c>
      <c r="AJ379" s="17">
        <f t="shared" si="421"/>
        <v>6.7060700442997368E-4</v>
      </c>
      <c r="AK379" s="17">
        <f t="shared" si="422"/>
        <v>2.1254832172470304E-4</v>
      </c>
      <c r="AL379" s="17">
        <f t="shared" si="423"/>
        <v>1.2448659712512237E-6</v>
      </c>
      <c r="AM379" s="17">
        <f t="shared" si="424"/>
        <v>1.3094465035050967E-3</v>
      </c>
      <c r="AN379" s="17">
        <f t="shared" si="425"/>
        <v>8.4826388375645293E-4</v>
      </c>
      <c r="AO379" s="17">
        <f t="shared" si="426"/>
        <v>2.7475410967897569E-4</v>
      </c>
      <c r="AP379" s="17">
        <f t="shared" si="427"/>
        <v>5.9328881205525621E-5</v>
      </c>
      <c r="AQ379" s="17">
        <f t="shared" si="428"/>
        <v>9.6083625897681639E-6</v>
      </c>
      <c r="AR379" s="17">
        <f t="shared" si="429"/>
        <v>1.9219832288379146E-4</v>
      </c>
      <c r="AS379" s="17">
        <f t="shared" si="430"/>
        <v>1.827512866584661E-4</v>
      </c>
      <c r="AT379" s="17">
        <f t="shared" si="431"/>
        <v>8.6884298141139967E-5</v>
      </c>
      <c r="AU379" s="17">
        <f t="shared" si="432"/>
        <v>2.7537904662694909E-5</v>
      </c>
      <c r="AV379" s="17">
        <f t="shared" si="433"/>
        <v>6.546086658660011E-6</v>
      </c>
      <c r="AW379" s="17">
        <f t="shared" si="434"/>
        <v>2.1299733057570619E-8</v>
      </c>
      <c r="AX379" s="17">
        <f t="shared" si="435"/>
        <v>2.0751397977483512E-4</v>
      </c>
      <c r="AY379" s="17">
        <f t="shared" si="436"/>
        <v>1.3442825953284505E-4</v>
      </c>
      <c r="AZ379" s="17">
        <f t="shared" si="437"/>
        <v>4.3541541106382332E-5</v>
      </c>
      <c r="BA379" s="17">
        <f t="shared" si="438"/>
        <v>9.4021193088772249E-6</v>
      </c>
      <c r="BB379" s="17">
        <f t="shared" si="439"/>
        <v>1.5226811899419245E-6</v>
      </c>
      <c r="BC379" s="17">
        <f t="shared" si="440"/>
        <v>1.9727960729141878E-7</v>
      </c>
      <c r="BD379" s="17">
        <f t="shared" si="441"/>
        <v>2.0751120846921894E-5</v>
      </c>
      <c r="BE379" s="17">
        <f t="shared" si="442"/>
        <v>1.9731150498504732E-5</v>
      </c>
      <c r="BF379" s="17">
        <f t="shared" si="443"/>
        <v>9.3806571429704884E-6</v>
      </c>
      <c r="BG379" s="17">
        <f t="shared" si="444"/>
        <v>2.9731913314982783E-6</v>
      </c>
      <c r="BH379" s="17">
        <f t="shared" si="445"/>
        <v>7.0676285458749251E-7</v>
      </c>
      <c r="BI379" s="17">
        <f t="shared" si="446"/>
        <v>1.3440473267435281E-7</v>
      </c>
      <c r="BJ379" s="18">
        <f t="shared" si="447"/>
        <v>0.41263742412923388</v>
      </c>
      <c r="BK379" s="18">
        <f t="shared" si="448"/>
        <v>0.34737244903082254</v>
      </c>
      <c r="BL379" s="18">
        <f t="shared" si="449"/>
        <v>0.2308981531685359</v>
      </c>
      <c r="BM379" s="18">
        <f t="shared" si="450"/>
        <v>0.21622648135864622</v>
      </c>
      <c r="BN379" s="18">
        <f t="shared" si="451"/>
        <v>0.78370708914513676</v>
      </c>
    </row>
    <row r="380" spans="1:66" x14ac:dyDescent="0.25">
      <c r="A380" t="s">
        <v>213</v>
      </c>
      <c r="B380" t="s">
        <v>215</v>
      </c>
      <c r="C380" t="s">
        <v>222</v>
      </c>
      <c r="D380" s="15">
        <v>44349</v>
      </c>
      <c r="E380" s="14">
        <f>VLOOKUP(A380,home!$A$2:$E$405,3,FALSE)</f>
        <v>1.2429378529999999</v>
      </c>
      <c r="F380" s="14">
        <f>VLOOKUP(B380,home!$B$2:$E$405,3,FALSE)</f>
        <v>0.92</v>
      </c>
      <c r="G380" s="14">
        <f>VLOOKUP(C380,away!$B$2:$E$405,4,FALSE)</f>
        <v>1.31</v>
      </c>
      <c r="H380" s="14">
        <f>VLOOKUP(A380,away!$A$2:$E$405,3,FALSE)</f>
        <v>1.209039548</v>
      </c>
      <c r="I380" s="14">
        <f>VLOOKUP(C380,away!$B$2:$E$405,3,FALSE)</f>
        <v>1.26</v>
      </c>
      <c r="J380" s="14">
        <f>VLOOKUP(B380,home!$B$2:$E$405,4,FALSE)</f>
        <v>1</v>
      </c>
      <c r="K380" s="16">
        <f t="shared" si="452"/>
        <v>1.4979887004356003</v>
      </c>
      <c r="L380" s="16">
        <f t="shared" si="453"/>
        <v>1.52338983048</v>
      </c>
      <c r="M380" s="17">
        <f t="shared" si="398"/>
        <v>4.873399072211828E-2</v>
      </c>
      <c r="N380" s="17">
        <f t="shared" si="399"/>
        <v>7.3002967428866555E-2</v>
      </c>
      <c r="O380" s="17">
        <f t="shared" si="400"/>
        <v>7.4240865864781652E-2</v>
      </c>
      <c r="P380" s="17">
        <f t="shared" si="401"/>
        <v>0.11121197817599798</v>
      </c>
      <c r="Q380" s="17">
        <f t="shared" si="402"/>
        <v>5.4678810153355149E-2</v>
      </c>
      <c r="R380" s="17">
        <f t="shared" si="403"/>
        <v>5.6548890032219079E-2</v>
      </c>
      <c r="S380" s="17">
        <f t="shared" si="404"/>
        <v>6.3447010528758646E-2</v>
      </c>
      <c r="T380" s="17">
        <f t="shared" si="405"/>
        <v>8.3297143330367793E-2</v>
      </c>
      <c r="U380" s="17">
        <f t="shared" si="406"/>
        <v>8.4709598290439531E-2</v>
      </c>
      <c r="V380" s="17">
        <f t="shared" si="407"/>
        <v>1.6087488300609076E-2</v>
      </c>
      <c r="W380" s="17">
        <f t="shared" si="408"/>
        <v>2.7302746587663133E-2</v>
      </c>
      <c r="X380" s="17">
        <f t="shared" si="409"/>
        <v>4.1592726495818529E-2</v>
      </c>
      <c r="Y380" s="17">
        <f t="shared" si="410"/>
        <v>3.1680968282833004E-2</v>
      </c>
      <c r="Z380" s="17">
        <f t="shared" si="411"/>
        <v>2.8715334666671463E-2</v>
      </c>
      <c r="AA380" s="17">
        <f t="shared" si="412"/>
        <v>4.3015246859900526E-2</v>
      </c>
      <c r="AB380" s="17">
        <f t="shared" si="413"/>
        <v>3.2218176871289472E-2</v>
      </c>
      <c r="AC380" s="17">
        <f t="shared" si="414"/>
        <v>2.2944988847665207E-3</v>
      </c>
      <c r="AD380" s="17">
        <f t="shared" si="415"/>
        <v>1.0224801469793996E-2</v>
      </c>
      <c r="AE380" s="17">
        <f t="shared" si="416"/>
        <v>1.5576358577761129E-2</v>
      </c>
      <c r="AF380" s="17">
        <f t="shared" si="417"/>
        <v>1.1864433126635612E-2</v>
      </c>
      <c r="AG380" s="17">
        <f t="shared" si="418"/>
        <v>6.0247189231755751E-3</v>
      </c>
      <c r="AH380" s="17">
        <f t="shared" si="419"/>
        <v>1.0936162202509271E-2</v>
      </c>
      <c r="AI380" s="17">
        <f t="shared" si="420"/>
        <v>1.6382247405489794E-2</v>
      </c>
      <c r="AJ380" s="17">
        <f t="shared" si="421"/>
        <v>1.2270210750582074E-2</v>
      </c>
      <c r="AK380" s="17">
        <f t="shared" si="422"/>
        <v>6.126879018778458E-3</v>
      </c>
      <c r="AL380" s="17">
        <f t="shared" si="423"/>
        <v>2.0944376285744455E-4</v>
      </c>
      <c r="AM380" s="17">
        <f t="shared" si="424"/>
        <v>3.0633274131897457E-3</v>
      </c>
      <c r="AN380" s="17">
        <f t="shared" si="425"/>
        <v>4.6666418286838637E-3</v>
      </c>
      <c r="AO380" s="17">
        <f t="shared" si="426"/>
        <v>3.5545573521547943E-3</v>
      </c>
      <c r="AP380" s="17">
        <f t="shared" si="427"/>
        <v>1.8049921740435103E-3</v>
      </c>
      <c r="AQ380" s="17">
        <f t="shared" si="428"/>
        <v>6.8742668050846706E-4</v>
      </c>
      <c r="AR380" s="17">
        <f t="shared" si="429"/>
        <v>3.3320076567564766E-3</v>
      </c>
      <c r="AS380" s="17">
        <f t="shared" si="430"/>
        <v>4.9913098195861032E-3</v>
      </c>
      <c r="AT380" s="17">
        <f t="shared" si="431"/>
        <v>3.7384628550566198E-3</v>
      </c>
      <c r="AU380" s="17">
        <f t="shared" si="432"/>
        <v>1.8667250379576768E-3</v>
      </c>
      <c r="AV380" s="17">
        <f t="shared" si="433"/>
        <v>6.9908325342020374E-4</v>
      </c>
      <c r="AW380" s="17">
        <f t="shared" si="434"/>
        <v>1.3276528147364098E-5</v>
      </c>
      <c r="AX380" s="17">
        <f t="shared" si="435"/>
        <v>7.6480497511547643E-4</v>
      </c>
      <c r="AY380" s="17">
        <f t="shared" si="436"/>
        <v>1.1650961213914262E-3</v>
      </c>
      <c r="AZ380" s="17">
        <f t="shared" si="437"/>
        <v>8.874477914296953E-4</v>
      </c>
      <c r="BA380" s="17">
        <f t="shared" si="438"/>
        <v>4.5064298018197802E-4</v>
      </c>
      <c r="BB380" s="17">
        <f t="shared" si="439"/>
        <v>1.7162623329660629E-4</v>
      </c>
      <c r="BC380" s="17">
        <f t="shared" si="440"/>
        <v>5.2290731689527593E-5</v>
      </c>
      <c r="BD380" s="17">
        <f t="shared" si="441"/>
        <v>8.4599109656405161E-4</v>
      </c>
      <c r="BE380" s="17">
        <f t="shared" si="442"/>
        <v>1.267285103322072E-3</v>
      </c>
      <c r="BF380" s="17">
        <f t="shared" si="443"/>
        <v>9.491893825034133E-4</v>
      </c>
      <c r="BG380" s="17">
        <f t="shared" si="444"/>
        <v>4.7395832318785269E-4</v>
      </c>
      <c r="BH380" s="17">
        <f t="shared" si="445"/>
        <v>1.7749605315320181E-4</v>
      </c>
      <c r="BI380" s="17">
        <f t="shared" si="446"/>
        <v>5.3177416399082616E-5</v>
      </c>
      <c r="BJ380" s="18">
        <f t="shared" si="447"/>
        <v>0.37251452865795565</v>
      </c>
      <c r="BK380" s="18">
        <f t="shared" si="448"/>
        <v>0.24314950649649938</v>
      </c>
      <c r="BL380" s="18">
        <f t="shared" si="449"/>
        <v>0.35484296329389664</v>
      </c>
      <c r="BM380" s="18">
        <f t="shared" si="450"/>
        <v>0.57965301114444012</v>
      </c>
      <c r="BN380" s="18">
        <f t="shared" si="451"/>
        <v>0.41841750237733871</v>
      </c>
    </row>
    <row r="381" spans="1:66" x14ac:dyDescent="0.25">
      <c r="A381" t="s">
        <v>213</v>
      </c>
      <c r="B381" t="s">
        <v>220</v>
      </c>
      <c r="C381" t="s">
        <v>217</v>
      </c>
      <c r="D381" s="15">
        <v>44349</v>
      </c>
      <c r="E381" s="14">
        <f>VLOOKUP(A381,home!$A$2:$E$405,3,FALSE)</f>
        <v>1.2429378529999999</v>
      </c>
      <c r="F381" s="14">
        <f>VLOOKUP(B381,home!$B$2:$E$405,3,FALSE)</f>
        <v>0.64</v>
      </c>
      <c r="G381" s="14">
        <f>VLOOKUP(C381,away!$B$2:$E$405,4,FALSE)</f>
        <v>1.18</v>
      </c>
      <c r="H381" s="14">
        <f>VLOOKUP(A381,away!$A$2:$E$405,3,FALSE)</f>
        <v>1.209039548</v>
      </c>
      <c r="I381" s="14">
        <f>VLOOKUP(C381,away!$B$2:$E$405,3,FALSE)</f>
        <v>0.48</v>
      </c>
      <c r="J381" s="14">
        <f>VLOOKUP(B381,home!$B$2:$E$405,4,FALSE)</f>
        <v>1.49</v>
      </c>
      <c r="K381" s="16">
        <f t="shared" si="452"/>
        <v>0.93866666658559994</v>
      </c>
      <c r="L381" s="16">
        <f t="shared" si="453"/>
        <v>0.86470508472959995</v>
      </c>
      <c r="M381" s="17">
        <f t="shared" si="398"/>
        <v>0.16474248003997011</v>
      </c>
      <c r="N381" s="17">
        <f t="shared" si="399"/>
        <v>0.15463827458416346</v>
      </c>
      <c r="O381" s="17">
        <f t="shared" si="400"/>
        <v>0.14245366016152675</v>
      </c>
      <c r="P381" s="17">
        <f t="shared" si="401"/>
        <v>0.13371650232673818</v>
      </c>
      <c r="Q381" s="17">
        <f t="shared" si="402"/>
        <v>7.2576896865232707E-2</v>
      </c>
      <c r="R381" s="17">
        <f t="shared" si="403"/>
        <v>6.1590202140007315E-2</v>
      </c>
      <c r="S381" s="17">
        <f t="shared" si="404"/>
        <v>2.7133412994266082E-2</v>
      </c>
      <c r="T381" s="17">
        <f t="shared" si="405"/>
        <v>6.2757611753262471E-2</v>
      </c>
      <c r="U381" s="17">
        <f t="shared" si="406"/>
        <v>5.7812669737093945E-2</v>
      </c>
      <c r="V381" s="17">
        <f t="shared" si="407"/>
        <v>2.4470414410147239E-3</v>
      </c>
      <c r="W381" s="17">
        <f t="shared" si="408"/>
        <v>2.2708504617204958E-2</v>
      </c>
      <c r="X381" s="17">
        <f t="shared" si="409"/>
        <v>1.9636159409102721E-2</v>
      </c>
      <c r="Y381" s="17">
        <f t="shared" si="410"/>
        <v>8.4897434428060498E-3</v>
      </c>
      <c r="Z381" s="17">
        <f t="shared" si="411"/>
        <v>1.7752453653329406E-2</v>
      </c>
      <c r="AA381" s="17">
        <f t="shared" si="412"/>
        <v>1.6663636494486069E-2</v>
      </c>
      <c r="AB381" s="17">
        <f t="shared" si="413"/>
        <v>7.8208000607366945E-3</v>
      </c>
      <c r="AC381" s="17">
        <f t="shared" si="414"/>
        <v>1.2413685834919517E-4</v>
      </c>
      <c r="AD381" s="17">
        <f t="shared" si="415"/>
        <v>5.32892908304387E-3</v>
      </c>
      <c r="AE381" s="17">
        <f t="shared" si="416"/>
        <v>4.6079520742714781E-3</v>
      </c>
      <c r="AF381" s="17">
        <f t="shared" si="417"/>
        <v>1.9922597944064275E-3</v>
      </c>
      <c r="AG381" s="17">
        <f t="shared" si="418"/>
        <v>5.7423905810852845E-4</v>
      </c>
      <c r="AH381" s="17">
        <f t="shared" si="419"/>
        <v>3.8376592351151246E-3</v>
      </c>
      <c r="AI381" s="17">
        <f t="shared" si="420"/>
        <v>3.6022828017169568E-3</v>
      </c>
      <c r="AJ381" s="17">
        <f t="shared" si="421"/>
        <v>1.6906713947931456E-3</v>
      </c>
      <c r="AK381" s="17">
        <f t="shared" si="422"/>
        <v>5.289922941473697E-4</v>
      </c>
      <c r="AL381" s="17">
        <f t="shared" si="423"/>
        <v>4.0303257555080687E-6</v>
      </c>
      <c r="AM381" s="17">
        <f t="shared" si="424"/>
        <v>1.0004176197703695E-3</v>
      </c>
      <c r="AN381" s="17">
        <f t="shared" si="425"/>
        <v>8.6506620266852199E-4</v>
      </c>
      <c r="AO381" s="17">
        <f t="shared" si="426"/>
        <v>3.7401357203759885E-4</v>
      </c>
      <c r="AP381" s="17">
        <f t="shared" si="427"/>
        <v>1.0780381249959741E-4</v>
      </c>
      <c r="AQ381" s="17">
        <f t="shared" si="428"/>
        <v>2.3304626205409571E-5</v>
      </c>
      <c r="AR381" s="17">
        <f t="shared" si="429"/>
        <v>6.6368869081271135E-4</v>
      </c>
      <c r="AS381" s="17">
        <f t="shared" si="430"/>
        <v>6.2298245105572858E-4</v>
      </c>
      <c r="AT381" s="17">
        <f t="shared" si="431"/>
        <v>2.923864303369037E-4</v>
      </c>
      <c r="AU381" s="17">
        <f t="shared" si="432"/>
        <v>9.1484465306401394E-5</v>
      </c>
      <c r="AV381" s="17">
        <f t="shared" si="433"/>
        <v>2.1468354523381438E-5</v>
      </c>
      <c r="AW381" s="17">
        <f t="shared" si="434"/>
        <v>9.0869273859884094E-8</v>
      </c>
      <c r="AX381" s="17">
        <f t="shared" si="435"/>
        <v>1.5650977872389213E-4</v>
      </c>
      <c r="AY381" s="17">
        <f t="shared" si="436"/>
        <v>1.3533480147245405E-4</v>
      </c>
      <c r="AZ381" s="17">
        <f t="shared" si="437"/>
        <v>5.8512345487050994E-5</v>
      </c>
      <c r="BA381" s="17">
        <f t="shared" si="438"/>
        <v>1.6865307554036019E-5</v>
      </c>
      <c r="BB381" s="17">
        <f t="shared" si="439"/>
        <v>3.6458792993758688E-6</v>
      </c>
      <c r="BC381" s="17">
        <f t="shared" si="440"/>
        <v>6.3052207369614129E-7</v>
      </c>
      <c r="BD381" s="17">
        <f t="shared" si="441"/>
        <v>9.5649164270547081E-5</v>
      </c>
      <c r="BE381" s="17">
        <f t="shared" si="442"/>
        <v>8.9782682187532879E-5</v>
      </c>
      <c r="BF381" s="17">
        <f t="shared" si="443"/>
        <v>4.2138005503042902E-5</v>
      </c>
      <c r="BG381" s="17">
        <f t="shared" si="444"/>
        <v>1.3184513720702318E-5</v>
      </c>
      <c r="BH381" s="17">
        <f t="shared" si="445"/>
        <v>3.0939658861909374E-6</v>
      </c>
      <c r="BI381" s="17">
        <f t="shared" si="446"/>
        <v>5.8084052898408189E-7</v>
      </c>
      <c r="BJ381" s="18">
        <f t="shared" si="447"/>
        <v>0.3560526751493947</v>
      </c>
      <c r="BK381" s="18">
        <f t="shared" si="448"/>
        <v>0.32830293878756628</v>
      </c>
      <c r="BL381" s="18">
        <f t="shared" si="449"/>
        <v>0.2979370138837556</v>
      </c>
      <c r="BM381" s="18">
        <f t="shared" si="450"/>
        <v>0.27019182142420878</v>
      </c>
      <c r="BN381" s="18">
        <f t="shared" si="451"/>
        <v>0.72971801611763853</v>
      </c>
    </row>
    <row r="382" spans="1:66" x14ac:dyDescent="0.25">
      <c r="A382" t="s">
        <v>213</v>
      </c>
      <c r="B382" t="s">
        <v>223</v>
      </c>
      <c r="C382" t="s">
        <v>219</v>
      </c>
      <c r="D382" s="15">
        <v>44349</v>
      </c>
      <c r="E382" s="14">
        <f>VLOOKUP(A382,home!$A$2:$E$405,3,FALSE)</f>
        <v>1.2429378529999999</v>
      </c>
      <c r="F382" s="14">
        <f>VLOOKUP(B382,home!$B$2:$E$405,3,FALSE)</f>
        <v>0.7</v>
      </c>
      <c r="G382" s="14">
        <f>VLOOKUP(C382,away!$B$2:$E$405,4,FALSE)</f>
        <v>1.1100000000000001</v>
      </c>
      <c r="H382" s="14">
        <f>VLOOKUP(A382,away!$A$2:$E$405,3,FALSE)</f>
        <v>1.209039548</v>
      </c>
      <c r="I382" s="14">
        <f>VLOOKUP(C382,away!$B$2:$E$405,3,FALSE)</f>
        <v>0.45</v>
      </c>
      <c r="J382" s="14">
        <f>VLOOKUP(B382,home!$B$2:$E$405,4,FALSE)</f>
        <v>1.1599999999999999</v>
      </c>
      <c r="K382" s="16">
        <f t="shared" si="452"/>
        <v>0.96576271178099993</v>
      </c>
      <c r="L382" s="16">
        <f t="shared" si="453"/>
        <v>0.63111864405600004</v>
      </c>
      <c r="M382" s="17">
        <f t="shared" si="398"/>
        <v>0.20252714423032453</v>
      </c>
      <c r="N382" s="17">
        <f t="shared" si="399"/>
        <v>0.19559316402113988</v>
      </c>
      <c r="O382" s="17">
        <f t="shared" si="400"/>
        <v>0.12781865665117637</v>
      </c>
      <c r="P382" s="17">
        <f t="shared" si="401"/>
        <v>0.12344249246364462</v>
      </c>
      <c r="Q382" s="17">
        <f t="shared" si="402"/>
        <v>9.4448292245440976E-2</v>
      </c>
      <c r="R382" s="17">
        <f t="shared" si="403"/>
        <v>4.0334368635374922E-2</v>
      </c>
      <c r="S382" s="17">
        <f t="shared" si="404"/>
        <v>1.8809884723782314E-2</v>
      </c>
      <c r="T382" s="17">
        <f t="shared" si="405"/>
        <v>5.9608078135347527E-2</v>
      </c>
      <c r="U382" s="17">
        <f t="shared" si="406"/>
        <v>3.8953429231274192E-2</v>
      </c>
      <c r="V382" s="17">
        <f t="shared" si="407"/>
        <v>1.2738698761600143E-3</v>
      </c>
      <c r="W382" s="17">
        <f t="shared" si="408"/>
        <v>3.0404879614013825E-2</v>
      </c>
      <c r="X382" s="17">
        <f t="shared" si="409"/>
        <v>1.9189086394682323E-2</v>
      </c>
      <c r="Y382" s="17">
        <f t="shared" si="410"/>
        <v>6.0552950930426721E-3</v>
      </c>
      <c r="Z382" s="17">
        <f t="shared" si="411"/>
        <v>8.485257347337561E-3</v>
      </c>
      <c r="AA382" s="17">
        <f t="shared" si="412"/>
        <v>8.1947451459243766E-3</v>
      </c>
      <c r="AB382" s="17">
        <f t="shared" si="413"/>
        <v>3.9570896472410555E-3</v>
      </c>
      <c r="AC382" s="17">
        <f t="shared" si="414"/>
        <v>4.8527344687903231E-5</v>
      </c>
      <c r="AD382" s="17">
        <f t="shared" si="415"/>
        <v>7.3409747468512077E-3</v>
      </c>
      <c r="AE382" s="17">
        <f t="shared" si="416"/>
        <v>4.6330260282820722E-3</v>
      </c>
      <c r="AF382" s="17">
        <f t="shared" si="417"/>
        <v>1.461994552422768E-3</v>
      </c>
      <c r="AG382" s="17">
        <f t="shared" si="418"/>
        <v>3.0756400651410542E-4</v>
      </c>
      <c r="AH382" s="17">
        <f t="shared" si="419"/>
        <v>1.338801027879473E-3</v>
      </c>
      <c r="AI382" s="17">
        <f t="shared" si="420"/>
        <v>1.2929641112200698E-3</v>
      </c>
      <c r="AJ382" s="17">
        <f t="shared" si="421"/>
        <v>6.243482631437024E-4</v>
      </c>
      <c r="AK382" s="17">
        <f t="shared" si="422"/>
        <v>2.0099075723647319E-4</v>
      </c>
      <c r="AL382" s="17">
        <f t="shared" si="423"/>
        <v>1.1831177304519059E-6</v>
      </c>
      <c r="AM382" s="17">
        <f t="shared" si="424"/>
        <v>1.4179279357269727E-3</v>
      </c>
      <c r="AN382" s="17">
        <f t="shared" si="425"/>
        <v>8.9488075616513021E-4</v>
      </c>
      <c r="AO382" s="17">
        <f t="shared" si="426"/>
        <v>2.8238796471137246E-4</v>
      </c>
      <c r="AP382" s="17">
        <f t="shared" si="427"/>
        <v>5.9406769795458335E-5</v>
      </c>
      <c r="AQ382" s="17">
        <f t="shared" si="428"/>
        <v>9.3731800002641495E-6</v>
      </c>
      <c r="AR382" s="17">
        <f t="shared" si="429"/>
        <v>1.6898845787521448E-4</v>
      </c>
      <c r="AS382" s="17">
        <f t="shared" si="430"/>
        <v>1.6320275133725639E-4</v>
      </c>
      <c r="AT382" s="17">
        <f t="shared" si="431"/>
        <v>7.8807565850794463E-5</v>
      </c>
      <c r="AU382" s="17">
        <f t="shared" si="432"/>
        <v>2.5369802834974333E-5</v>
      </c>
      <c r="AV382" s="17">
        <f t="shared" si="433"/>
        <v>6.1253023958135268E-6</v>
      </c>
      <c r="AW382" s="17">
        <f t="shared" si="434"/>
        <v>2.0031197145880589E-8</v>
      </c>
      <c r="AX382" s="17">
        <f t="shared" si="435"/>
        <v>2.2823032138628599E-4</v>
      </c>
      <c r="AY382" s="17">
        <f t="shared" si="436"/>
        <v>1.4404041096577794E-4</v>
      </c>
      <c r="AZ382" s="17">
        <f t="shared" si="437"/>
        <v>4.5453294428995378E-5</v>
      </c>
      <c r="BA382" s="17">
        <f t="shared" si="438"/>
        <v>9.5621405159685686E-6</v>
      </c>
      <c r="BB382" s="17">
        <f t="shared" si="439"/>
        <v>1.5087112891777558E-6</v>
      </c>
      <c r="BC382" s="17">
        <f t="shared" si="440"/>
        <v>1.9043516461956904E-7</v>
      </c>
      <c r="BD382" s="17">
        <f t="shared" si="441"/>
        <v>1.7775294399219966E-5</v>
      </c>
      <c r="BE382" s="17">
        <f t="shared" si="442"/>
        <v>1.7166716521696293E-5</v>
      </c>
      <c r="BF382" s="17">
        <f t="shared" si="443"/>
        <v>8.2894873501845524E-6</v>
      </c>
      <c r="BG382" s="17">
        <f t="shared" si="444"/>
        <v>2.6685592608628434E-6</v>
      </c>
      <c r="BH382" s="17">
        <f t="shared" si="445"/>
        <v>6.4429875707979999E-7</v>
      </c>
      <c r="BI382" s="17">
        <f t="shared" si="446"/>
        <v>1.2444794296690312E-7</v>
      </c>
      <c r="BJ382" s="18">
        <f t="shared" si="447"/>
        <v>0.42213531675788729</v>
      </c>
      <c r="BK382" s="18">
        <f t="shared" si="448"/>
        <v>0.34624714216729563</v>
      </c>
      <c r="BL382" s="18">
        <f t="shared" si="449"/>
        <v>0.22320455615499674</v>
      </c>
      <c r="BM382" s="18">
        <f t="shared" si="450"/>
        <v>0.21576413380064735</v>
      </c>
      <c r="BN382" s="18">
        <f t="shared" si="451"/>
        <v>0.78416411824710108</v>
      </c>
    </row>
    <row r="383" spans="1:66" x14ac:dyDescent="0.25">
      <c r="A383" t="s">
        <v>37</v>
      </c>
      <c r="B383" t="s">
        <v>224</v>
      </c>
      <c r="C383" t="s">
        <v>228</v>
      </c>
      <c r="D383" s="15">
        <v>44349</v>
      </c>
      <c r="E383" s="14">
        <f>VLOOKUP(A383,home!$A$2:$E$405,3,FALSE)</f>
        <v>1.692307692</v>
      </c>
      <c r="F383" s="14">
        <f>VLOOKUP(B383,home!$B$2:$E$405,3,FALSE)</f>
        <v>0.85</v>
      </c>
      <c r="G383" s="14">
        <f>VLOOKUP(C383,away!$B$2:$E$405,4,FALSE)</f>
        <v>1.18</v>
      </c>
      <c r="H383" s="14">
        <f>VLOOKUP(A383,away!$A$2:$E$405,3,FALSE)</f>
        <v>1.307692308</v>
      </c>
      <c r="I383" s="14">
        <f>VLOOKUP(C383,away!$B$2:$E$405,3,FALSE)</f>
        <v>0.79</v>
      </c>
      <c r="J383" s="14">
        <f>VLOOKUP(B383,home!$B$2:$E$405,4,FALSE)</f>
        <v>1.78</v>
      </c>
      <c r="K383" s="16">
        <f t="shared" si="452"/>
        <v>1.6973846150759997</v>
      </c>
      <c r="L383" s="16">
        <f t="shared" si="453"/>
        <v>1.8388769235096003</v>
      </c>
      <c r="M383" s="17">
        <f t="shared" si="398"/>
        <v>2.9121995285376439E-2</v>
      </c>
      <c r="N383" s="17">
        <f t="shared" si="399"/>
        <v>4.9431226757713762E-2</v>
      </c>
      <c r="O383" s="17">
        <f t="shared" si="400"/>
        <v>5.3551765096834111E-2</v>
      </c>
      <c r="P383" s="17">
        <f t="shared" si="401"/>
        <v>9.0897942185530128E-2</v>
      </c>
      <c r="Q383" s="17">
        <f t="shared" si="402"/>
        <v>4.1951901901438229E-2</v>
      </c>
      <c r="R383" s="17">
        <f t="shared" si="403"/>
        <v>4.9237552524887561E-2</v>
      </c>
      <c r="S383" s="17">
        <f t="shared" si="404"/>
        <v>7.0929514037392796E-2</v>
      </c>
      <c r="T383" s="17">
        <f t="shared" si="405"/>
        <v>7.7144384303893282E-2</v>
      </c>
      <c r="U383" s="17">
        <f t="shared" si="406"/>
        <v>8.3575064139740585E-2</v>
      </c>
      <c r="V383" s="17">
        <f t="shared" si="407"/>
        <v>2.4598996978205761E-2</v>
      </c>
      <c r="W383" s="17">
        <f t="shared" si="408"/>
        <v>2.3736170953559604E-2</v>
      </c>
      <c r="X383" s="17">
        <f t="shared" si="409"/>
        <v>4.3647897018979621E-2</v>
      </c>
      <c r="Y383" s="17">
        <f t="shared" si="410"/>
        <v>4.0131555293962562E-2</v>
      </c>
      <c r="Z383" s="17">
        <f t="shared" si="411"/>
        <v>3.0180599702702531E-2</v>
      </c>
      <c r="AA383" s="17">
        <f t="shared" si="412"/>
        <v>5.1228085609134562E-2</v>
      </c>
      <c r="AB383" s="17">
        <f t="shared" si="413"/>
        <v>4.3476882186370629E-2</v>
      </c>
      <c r="AC383" s="17">
        <f t="shared" si="414"/>
        <v>4.7987744813577831E-3</v>
      </c>
      <c r="AD383" s="17">
        <f t="shared" si="415"/>
        <v>1.0072352849346477E-2</v>
      </c>
      <c r="AE383" s="17">
        <f t="shared" si="416"/>
        <v>1.8521817220109406E-2</v>
      </c>
      <c r="AF383" s="17">
        <f t="shared" si="417"/>
        <v>1.7029671133760964E-2</v>
      </c>
      <c r="AG383" s="17">
        <f t="shared" si="418"/>
        <v>1.0438489754276869E-2</v>
      </c>
      <c r="AH383" s="17">
        <f t="shared" si="419"/>
        <v>1.3874602082745097E-2</v>
      </c>
      <c r="AI383" s="17">
        <f t="shared" si="420"/>
        <v>2.355053611555295E-2</v>
      </c>
      <c r="AJ383" s="17">
        <f t="shared" si="421"/>
        <v>1.998715883966564E-2</v>
      </c>
      <c r="AK383" s="17">
        <f t="shared" si="422"/>
        <v>1.1308631971176241E-2</v>
      </c>
      <c r="AL383" s="17">
        <f t="shared" si="423"/>
        <v>5.9913302106314608E-4</v>
      </c>
      <c r="AM383" s="17">
        <f t="shared" si="424"/>
        <v>3.4193313528195213E-3</v>
      </c>
      <c r="AN383" s="17">
        <f t="shared" si="425"/>
        <v>6.2877295185326818E-3</v>
      </c>
      <c r="AO383" s="17">
        <f t="shared" si="426"/>
        <v>5.7811803564499402E-3</v>
      </c>
      <c r="AP383" s="17">
        <f t="shared" si="427"/>
        <v>3.5436263827075998E-3</v>
      </c>
      <c r="AQ383" s="17">
        <f t="shared" si="428"/>
        <v>1.6290731951752013E-3</v>
      </c>
      <c r="AR383" s="17">
        <f t="shared" si="429"/>
        <v>5.1027371185676422E-3</v>
      </c>
      <c r="AS383" s="17">
        <f t="shared" si="430"/>
        <v>8.6613074798339539E-3</v>
      </c>
      <c r="AT383" s="17">
        <f t="shared" si="431"/>
        <v>7.3507850313564178E-3</v>
      </c>
      <c r="AU383" s="17">
        <f t="shared" si="432"/>
        <v>4.1590364736517772E-3</v>
      </c>
      <c r="AV383" s="17">
        <f t="shared" si="433"/>
        <v>1.7648711309791168E-3</v>
      </c>
      <c r="AW383" s="17">
        <f t="shared" si="434"/>
        <v>5.1946187615588159E-5</v>
      </c>
      <c r="AX383" s="17">
        <f t="shared" si="435"/>
        <v>9.6732007202047663E-4</v>
      </c>
      <c r="AY383" s="17">
        <f t="shared" si="436"/>
        <v>1.7787825580860993E-3</v>
      </c>
      <c r="AZ383" s="17">
        <f t="shared" si="437"/>
        <v>1.6354810990029519E-3</v>
      </c>
      <c r="BA383" s="17">
        <f t="shared" si="438"/>
        <v>1.002482817264216E-3</v>
      </c>
      <c r="BB383" s="17">
        <f t="shared" si="439"/>
        <v>4.6086062972051456E-4</v>
      </c>
      <c r="BC383" s="17">
        <f t="shared" si="440"/>
        <v>1.6949319538943149E-4</v>
      </c>
      <c r="BD383" s="17">
        <f t="shared" si="441"/>
        <v>1.5638842556783162E-3</v>
      </c>
      <c r="BE383" s="17">
        <f t="shared" si="442"/>
        <v>2.6545130753479547E-3</v>
      </c>
      <c r="BF383" s="17">
        <f t="shared" si="443"/>
        <v>2.2528648273068487E-3</v>
      </c>
      <c r="BG383" s="17">
        <f t="shared" si="444"/>
        <v>1.2746593659054978E-3</v>
      </c>
      <c r="BH383" s="17">
        <f t="shared" si="445"/>
        <v>5.4089679928763046E-4</v>
      </c>
      <c r="BI383" s="17">
        <f t="shared" si="446"/>
        <v>1.8362198109093486E-4</v>
      </c>
      <c r="BJ383" s="18">
        <f t="shared" si="447"/>
        <v>0.35878082836420944</v>
      </c>
      <c r="BK383" s="18">
        <f t="shared" si="448"/>
        <v>0.22272513854701217</v>
      </c>
      <c r="BL383" s="18">
        <f t="shared" si="449"/>
        <v>0.38529945610511357</v>
      </c>
      <c r="BM383" s="18">
        <f t="shared" si="450"/>
        <v>0.68106680259678676</v>
      </c>
      <c r="BN383" s="18">
        <f t="shared" si="451"/>
        <v>0.31419238375178021</v>
      </c>
    </row>
    <row r="384" spans="1:66" x14ac:dyDescent="0.25">
      <c r="A384" t="s">
        <v>37</v>
      </c>
      <c r="B384" t="s">
        <v>229</v>
      </c>
      <c r="C384" t="s">
        <v>39</v>
      </c>
      <c r="D384" s="15">
        <v>44349</v>
      </c>
      <c r="E384" s="14">
        <f>VLOOKUP(A384,home!$A$2:$E$405,3,FALSE)</f>
        <v>1.692307692</v>
      </c>
      <c r="F384" s="14">
        <f>VLOOKUP(B384,home!$B$2:$E$405,3,FALSE)</f>
        <v>0.53</v>
      </c>
      <c r="G384" s="14">
        <f>VLOOKUP(C384,away!$B$2:$E$405,4,FALSE)</f>
        <v>0.74</v>
      </c>
      <c r="H384" s="14">
        <f>VLOOKUP(A384,away!$A$2:$E$405,3,FALSE)</f>
        <v>1.307692308</v>
      </c>
      <c r="I384" s="14">
        <f>VLOOKUP(C384,away!$B$2:$E$405,3,FALSE)</f>
        <v>0.74</v>
      </c>
      <c r="J384" s="14">
        <f>VLOOKUP(B384,home!$B$2:$E$405,4,FALSE)</f>
        <v>0.51</v>
      </c>
      <c r="K384" s="16">
        <f t="shared" si="452"/>
        <v>0.66372307680240006</v>
      </c>
      <c r="L384" s="16">
        <f t="shared" si="453"/>
        <v>0.49352307703920001</v>
      </c>
      <c r="M384" s="17">
        <f t="shared" si="398"/>
        <v>0.3143506633771096</v>
      </c>
      <c r="N384" s="17">
        <f t="shared" si="399"/>
        <v>0.2086417894915307</v>
      </c>
      <c r="O384" s="17">
        <f t="shared" si="400"/>
        <v>0.15513930665918491</v>
      </c>
      <c r="P384" s="17">
        <f t="shared" si="401"/>
        <v>0.10296953794882527</v>
      </c>
      <c r="Q384" s="17">
        <f t="shared" si="402"/>
        <v>6.9240185235438706E-2</v>
      </c>
      <c r="R384" s="17">
        <f t="shared" si="403"/>
        <v>3.828241399608448E-2</v>
      </c>
      <c r="S384" s="17">
        <f t="shared" si="404"/>
        <v>8.4322438129190817E-3</v>
      </c>
      <c r="T384" s="17">
        <f t="shared" si="405"/>
        <v>3.4171629272157902E-2</v>
      </c>
      <c r="U384" s="17">
        <f t="shared" si="406"/>
        <v>2.5408921604904454E-2</v>
      </c>
      <c r="V384" s="17">
        <f t="shared" si="407"/>
        <v>3.0689868581801973E-4</v>
      </c>
      <c r="W384" s="17">
        <f t="shared" si="408"/>
        <v>1.5318769594277835E-2</v>
      </c>
      <c r="X384" s="17">
        <f t="shared" si="409"/>
        <v>7.5601663066225356E-3</v>
      </c>
      <c r="Y384" s="17">
        <f t="shared" si="410"/>
        <v>1.8655582692862186E-3</v>
      </c>
      <c r="Z384" s="17">
        <f t="shared" si="411"/>
        <v>6.297751583945385E-3</v>
      </c>
      <c r="AA384" s="17">
        <f t="shared" si="412"/>
        <v>4.179963058233419E-3</v>
      </c>
      <c r="AB384" s="17">
        <f t="shared" si="413"/>
        <v>1.3871689709655274E-3</v>
      </c>
      <c r="AC384" s="17">
        <f t="shared" si="414"/>
        <v>6.2830342745835272E-6</v>
      </c>
      <c r="AD384" s="17">
        <f t="shared" si="415"/>
        <v>2.5418552219852839E-3</v>
      </c>
      <c r="AE384" s="17">
        <f t="shared" si="416"/>
        <v>1.2544642105423362E-3</v>
      </c>
      <c r="AF384" s="17">
        <f t="shared" si="417"/>
        <v>3.0955351861120222E-4</v>
      </c>
      <c r="AG384" s="17">
        <f t="shared" si="418"/>
        <v>5.0923935004437271E-5</v>
      </c>
      <c r="AH384" s="17">
        <f t="shared" si="419"/>
        <v>7.7702143503430548E-4</v>
      </c>
      <c r="AI384" s="17">
        <f t="shared" si="420"/>
        <v>5.1572705760238543E-4</v>
      </c>
      <c r="AJ384" s="17">
        <f t="shared" si="421"/>
        <v>1.7114997473105192E-4</v>
      </c>
      <c r="AK384" s="17">
        <f t="shared" si="422"/>
        <v>3.7865395941048947E-5</v>
      </c>
      <c r="AL384" s="17">
        <f t="shared" si="423"/>
        <v>8.232349557912324E-8</v>
      </c>
      <c r="AM384" s="17">
        <f t="shared" si="424"/>
        <v>3.3741759374446409E-4</v>
      </c>
      <c r="AN384" s="17">
        <f t="shared" si="425"/>
        <v>1.6652336911193065E-4</v>
      </c>
      <c r="AO384" s="17">
        <f t="shared" si="426"/>
        <v>4.1091562761527235E-5</v>
      </c>
      <c r="AP384" s="17">
        <f t="shared" si="427"/>
        <v>6.7598781648061114E-6</v>
      </c>
      <c r="AQ384" s="17">
        <f t="shared" si="428"/>
        <v>8.3403896807630304E-7</v>
      </c>
      <c r="AR384" s="17">
        <f t="shared" si="429"/>
        <v>7.6695601908709069E-5</v>
      </c>
      <c r="AS384" s="17">
        <f t="shared" si="430"/>
        <v>5.0904640876060404E-5</v>
      </c>
      <c r="AT384" s="17">
        <f t="shared" si="431"/>
        <v>1.6893292432890016E-5</v>
      </c>
      <c r="AU384" s="17">
        <f t="shared" si="432"/>
        <v>3.7374893436268224E-6</v>
      </c>
      <c r="AV384" s="17">
        <f t="shared" si="433"/>
        <v>6.2016448166704418E-7</v>
      </c>
      <c r="AW384" s="17">
        <f t="shared" si="434"/>
        <v>7.4905841095551225E-10</v>
      </c>
      <c r="AX384" s="17">
        <f t="shared" si="435"/>
        <v>3.7325307247889659E-5</v>
      </c>
      <c r="AY384" s="17">
        <f t="shared" si="436"/>
        <v>1.8420900484412059E-5</v>
      </c>
      <c r="AZ384" s="17">
        <f t="shared" si="437"/>
        <v>4.5455697444499639E-6</v>
      </c>
      <c r="BA384" s="17">
        <f t="shared" si="438"/>
        <v>7.4778118905907887E-7</v>
      </c>
      <c r="BB384" s="17">
        <f t="shared" si="439"/>
        <v>9.2261818344117085E-8</v>
      </c>
      <c r="BC384" s="17">
        <f t="shared" si="440"/>
        <v>9.1066672964840753E-9</v>
      </c>
      <c r="BD384" s="17">
        <f t="shared" si="441"/>
        <v>6.30850824155994E-6</v>
      </c>
      <c r="BE384" s="17">
        <f t="shared" si="442"/>
        <v>4.1871025001214614E-6</v>
      </c>
      <c r="BF384" s="17">
        <f t="shared" si="443"/>
        <v>1.3895382771338192E-6</v>
      </c>
      <c r="BG384" s="17">
        <f t="shared" si="444"/>
        <v>3.0742287354465492E-7</v>
      </c>
      <c r="BH384" s="17">
        <f t="shared" si="445"/>
        <v>5.1010913877123357E-8</v>
      </c>
      <c r="BI384" s="17">
        <f t="shared" si="446"/>
        <v>6.7714241418053138E-9</v>
      </c>
      <c r="BJ384" s="18">
        <f t="shared" si="447"/>
        <v>0.34156866242535944</v>
      </c>
      <c r="BK384" s="18">
        <f t="shared" si="448"/>
        <v>0.4260841300829265</v>
      </c>
      <c r="BL384" s="18">
        <f t="shared" si="449"/>
        <v>0.22606063969595494</v>
      </c>
      <c r="BM384" s="18">
        <f t="shared" si="450"/>
        <v>0.11136886692858658</v>
      </c>
      <c r="BN384" s="18">
        <f t="shared" si="451"/>
        <v>0.88862389670817354</v>
      </c>
    </row>
    <row r="385" spans="1:66" x14ac:dyDescent="0.25">
      <c r="A385" t="s">
        <v>37</v>
      </c>
      <c r="B385" t="s">
        <v>226</v>
      </c>
      <c r="C385" t="s">
        <v>231</v>
      </c>
      <c r="D385" s="15">
        <v>44349</v>
      </c>
      <c r="E385" s="14">
        <f>VLOOKUP(A385,home!$A$2:$E$405,3,FALSE)</f>
        <v>1.692307692</v>
      </c>
      <c r="F385" s="14">
        <f>VLOOKUP(B385,home!$B$2:$E$405,3,FALSE)</f>
        <v>1.18</v>
      </c>
      <c r="G385" s="14">
        <f>VLOOKUP(C385,away!$B$2:$E$405,4,FALSE)</f>
        <v>0.84</v>
      </c>
      <c r="H385" s="14">
        <f>VLOOKUP(A385,away!$A$2:$E$405,3,FALSE)</f>
        <v>1.307692308</v>
      </c>
      <c r="I385" s="14">
        <f>VLOOKUP(C385,away!$B$2:$E$405,3,FALSE)</f>
        <v>0.93</v>
      </c>
      <c r="J385" s="14">
        <f>VLOOKUP(B385,home!$B$2:$E$405,4,FALSE)</f>
        <v>0.98</v>
      </c>
      <c r="K385" s="16">
        <f t="shared" si="452"/>
        <v>1.6774153843103998</v>
      </c>
      <c r="L385" s="16">
        <f t="shared" si="453"/>
        <v>1.1918307695112</v>
      </c>
      <c r="M385" s="17">
        <f t="shared" si="398"/>
        <v>5.6741684963565693E-2</v>
      </c>
      <c r="N385" s="17">
        <f t="shared" si="399"/>
        <v>9.5179375289579191E-2</v>
      </c>
      <c r="O385" s="17">
        <f t="shared" si="400"/>
        <v>6.7626486053488588E-2</v>
      </c>
      <c r="P385" s="17">
        <f t="shared" si="401"/>
        <v>0.11343770809297447</v>
      </c>
      <c r="Q385" s="17">
        <f t="shared" si="402"/>
        <v>7.9827674189896627E-2</v>
      </c>
      <c r="R385" s="17">
        <f t="shared" si="403"/>
        <v>4.0299663456233883E-2</v>
      </c>
      <c r="S385" s="17">
        <f t="shared" si="404"/>
        <v>5.669603231579045E-2</v>
      </c>
      <c r="T385" s="17">
        <f t="shared" si="405"/>
        <v>9.514107835803387E-2</v>
      </c>
      <c r="U385" s="17">
        <f t="shared" si="406"/>
        <v>6.7599275464018338E-2</v>
      </c>
      <c r="V385" s="17">
        <f t="shared" si="407"/>
        <v>1.2594048837284228E-2</v>
      </c>
      <c r="W385" s="17">
        <f t="shared" si="408"/>
        <v>4.4634722926616952E-2</v>
      </c>
      <c r="X385" s="17">
        <f t="shared" si="409"/>
        <v>5.3197036172549082E-2</v>
      </c>
      <c r="Y385" s="17">
        <f t="shared" si="410"/>
        <v>3.1700932278622168E-2</v>
      </c>
      <c r="Z385" s="17">
        <f t="shared" si="411"/>
        <v>1.6010126302695202E-2</v>
      </c>
      <c r="AA385" s="17">
        <f t="shared" si="412"/>
        <v>2.6855632164893513E-2</v>
      </c>
      <c r="AB385" s="17">
        <f t="shared" si="413"/>
        <v>2.2524025274386794E-2</v>
      </c>
      <c r="AC385" s="17">
        <f t="shared" si="414"/>
        <v>1.5736226777432838E-3</v>
      </c>
      <c r="AD385" s="17">
        <f t="shared" si="415"/>
        <v>1.8717742727884845E-2</v>
      </c>
      <c r="AE385" s="17">
        <f t="shared" si="416"/>
        <v>2.2308381718887663E-2</v>
      </c>
      <c r="AF385" s="17">
        <f t="shared" si="417"/>
        <v>1.3293907875285739E-2</v>
      </c>
      <c r="AG385" s="17">
        <f t="shared" si="418"/>
        <v>5.2813628176042668E-3</v>
      </c>
      <c r="AH385" s="17">
        <f t="shared" si="419"/>
        <v>4.7703402878281828E-3</v>
      </c>
      <c r="AI385" s="17">
        <f t="shared" si="420"/>
        <v>8.0018421871986961E-3</v>
      </c>
      <c r="AJ385" s="17">
        <f t="shared" si="421"/>
        <v>6.7112065938155349E-3</v>
      </c>
      <c r="AK385" s="17">
        <f t="shared" si="422"/>
        <v>3.7524937292505254E-3</v>
      </c>
      <c r="AL385" s="17">
        <f t="shared" si="423"/>
        <v>1.2583916045563233E-4</v>
      </c>
      <c r="AM385" s="17">
        <f t="shared" si="424"/>
        <v>6.2794859222636262E-3</v>
      </c>
      <c r="AN385" s="17">
        <f t="shared" si="425"/>
        <v>7.4840845388662054E-3</v>
      </c>
      <c r="AO385" s="17">
        <f t="shared" si="426"/>
        <v>4.459881117521893E-3</v>
      </c>
      <c r="AP385" s="17">
        <f t="shared" si="427"/>
        <v>1.7718078480748623E-3</v>
      </c>
      <c r="AQ385" s="17">
        <f t="shared" si="428"/>
        <v>5.2792377774926182E-4</v>
      </c>
      <c r="AR385" s="17">
        <f t="shared" si="429"/>
        <v>1.1370876672145071E-3</v>
      </c>
      <c r="AS385" s="17">
        <f t="shared" si="430"/>
        <v>1.9073683462952386E-3</v>
      </c>
      <c r="AT385" s="17">
        <f t="shared" si="431"/>
        <v>1.5997245038111597E-3</v>
      </c>
      <c r="AU385" s="17">
        <f t="shared" si="432"/>
        <v>8.9446749778372019E-4</v>
      </c>
      <c r="AV385" s="17">
        <f t="shared" si="433"/>
        <v>3.7509838538701015E-4</v>
      </c>
      <c r="AW385" s="17">
        <f t="shared" si="434"/>
        <v>6.9882515040637535E-6</v>
      </c>
      <c r="AX385" s="17">
        <f t="shared" si="435"/>
        <v>1.7555510485942655E-3</v>
      </c>
      <c r="AY385" s="17">
        <f t="shared" si="436"/>
        <v>2.0923197571622977E-3</v>
      </c>
      <c r="AZ385" s="17">
        <f t="shared" si="437"/>
        <v>1.2468455331211144E-3</v>
      </c>
      <c r="BA385" s="17">
        <f t="shared" si="438"/>
        <v>4.9534295706711335E-4</v>
      </c>
      <c r="BB385" s="17">
        <f t="shared" si="439"/>
        <v>1.4759124442331278E-4</v>
      </c>
      <c r="BC385" s="17">
        <f t="shared" si="440"/>
        <v>3.5180757282830457E-5</v>
      </c>
      <c r="BD385" s="17">
        <f t="shared" si="441"/>
        <v>2.2586934490299325E-4</v>
      </c>
      <c r="BE385" s="17">
        <f t="shared" si="442"/>
        <v>3.7887671398439271E-4</v>
      </c>
      <c r="BF385" s="17">
        <f t="shared" si="443"/>
        <v>3.1776681439719576E-4</v>
      </c>
      <c r="BG385" s="17">
        <f t="shared" si="444"/>
        <v>1.7767564769772124E-4</v>
      </c>
      <c r="BH385" s="17">
        <f t="shared" si="445"/>
        <v>7.4508966216368063E-5</v>
      </c>
      <c r="BI385" s="17">
        <f t="shared" si="446"/>
        <v>2.499649724007991E-5</v>
      </c>
      <c r="BJ385" s="18">
        <f t="shared" si="447"/>
        <v>0.48557822885708707</v>
      </c>
      <c r="BK385" s="18">
        <f t="shared" si="448"/>
        <v>0.24326125580497607</v>
      </c>
      <c r="BL385" s="18">
        <f t="shared" si="449"/>
        <v>0.25525440559604445</v>
      </c>
      <c r="BM385" s="18">
        <f t="shared" si="450"/>
        <v>0.54490609300940629</v>
      </c>
      <c r="BN385" s="18">
        <f t="shared" si="451"/>
        <v>0.45311259204573845</v>
      </c>
    </row>
    <row r="386" spans="1:66" x14ac:dyDescent="0.25">
      <c r="A386" t="s">
        <v>37</v>
      </c>
      <c r="B386" t="s">
        <v>38</v>
      </c>
      <c r="C386" t="s">
        <v>230</v>
      </c>
      <c r="D386" s="15">
        <v>44349</v>
      </c>
      <c r="E386" s="14">
        <f>VLOOKUP(A386,home!$A$2:$E$405,3,FALSE)</f>
        <v>1.692307692</v>
      </c>
      <c r="F386" s="14">
        <f>VLOOKUP(B386,home!$B$2:$E$405,3,FALSE)</f>
        <v>0.59</v>
      </c>
      <c r="G386" s="14">
        <f>VLOOKUP(C386,away!$B$2:$E$405,4,FALSE)</f>
        <v>0.92</v>
      </c>
      <c r="H386" s="14">
        <f>VLOOKUP(A386,away!$A$2:$E$405,3,FALSE)</f>
        <v>1.307692308</v>
      </c>
      <c r="I386" s="14">
        <f>VLOOKUP(C386,away!$B$2:$E$405,3,FALSE)</f>
        <v>1.05</v>
      </c>
      <c r="J386" s="14">
        <f>VLOOKUP(B386,home!$B$2:$E$405,4,FALSE)</f>
        <v>0.76</v>
      </c>
      <c r="K386" s="16">
        <f t="shared" si="452"/>
        <v>0.91858461521760004</v>
      </c>
      <c r="L386" s="16">
        <f t="shared" si="453"/>
        <v>1.043538461784</v>
      </c>
      <c r="M386" s="17">
        <f t="shared" si="398"/>
        <v>0.14055968487912754</v>
      </c>
      <c r="N386" s="17">
        <f t="shared" si="399"/>
        <v>0.12911596404980047</v>
      </c>
      <c r="O386" s="17">
        <f t="shared" si="400"/>
        <v>0.14667943734760849</v>
      </c>
      <c r="P386" s="17">
        <f t="shared" si="401"/>
        <v>0.13473747451628701</v>
      </c>
      <c r="Q386" s="17">
        <f t="shared" si="402"/>
        <v>5.9301969077567719E-2</v>
      </c>
      <c r="R386" s="17">
        <f t="shared" si="403"/>
        <v>7.653281721253298E-2</v>
      </c>
      <c r="S386" s="17">
        <f t="shared" si="404"/>
        <v>3.2289107389929315E-2</v>
      </c>
      <c r="T386" s="17">
        <f t="shared" si="405"/>
        <v>6.1883885591967336E-2</v>
      </c>
      <c r="U386" s="17">
        <f t="shared" si="406"/>
        <v>7.0301868450693514E-2</v>
      </c>
      <c r="V386" s="17">
        <f t="shared" si="407"/>
        <v>3.4390711262980637E-3</v>
      </c>
      <c r="W386" s="17">
        <f t="shared" si="408"/>
        <v>1.8157958815587856E-2</v>
      </c>
      <c r="X386" s="17">
        <f t="shared" si="409"/>
        <v>1.8948528411555771E-2</v>
      </c>
      <c r="Y386" s="17">
        <f t="shared" si="410"/>
        <v>9.8867590958326649E-3</v>
      </c>
      <c r="Z386" s="17">
        <f t="shared" si="411"/>
        <v>2.6621646116654237E-2</v>
      </c>
      <c r="AA386" s="17">
        <f t="shared" si="412"/>
        <v>2.4454234554525948E-2</v>
      </c>
      <c r="AB386" s="17">
        <f t="shared" si="413"/>
        <v>1.1231641819355077E-2</v>
      </c>
      <c r="AC386" s="17">
        <f t="shared" si="414"/>
        <v>2.0603870103194692E-4</v>
      </c>
      <c r="AD386" s="17">
        <f t="shared" si="415"/>
        <v>4.1699054029384489E-3</v>
      </c>
      <c r="AE386" s="17">
        <f t="shared" si="416"/>
        <v>4.351456669967179E-3</v>
      </c>
      <c r="AF386" s="17">
        <f t="shared" si="417"/>
        <v>2.2704561999486385E-3</v>
      </c>
      <c r="AG386" s="17">
        <f t="shared" si="418"/>
        <v>7.8976945681411611E-4</v>
      </c>
      <c r="AH386" s="17">
        <f t="shared" si="419"/>
        <v>6.945177909682838E-3</v>
      </c>
      <c r="AI386" s="17">
        <f t="shared" si="420"/>
        <v>6.3797335777837855E-3</v>
      </c>
      <c r="AJ386" s="17">
        <f t="shared" si="421"/>
        <v>2.9301625568696602E-3</v>
      </c>
      <c r="AK386" s="17">
        <f t="shared" si="422"/>
        <v>8.9720074827571224E-4</v>
      </c>
      <c r="AL386" s="17">
        <f t="shared" si="423"/>
        <v>7.9001697402875305E-6</v>
      </c>
      <c r="AM386" s="17">
        <f t="shared" si="424"/>
        <v>7.6608219001040158E-4</v>
      </c>
      <c r="AN386" s="17">
        <f t="shared" si="425"/>
        <v>7.9943623016357239E-4</v>
      </c>
      <c r="AO386" s="17">
        <f t="shared" si="426"/>
        <v>4.1712122695964705E-4</v>
      </c>
      <c r="AP386" s="17">
        <f t="shared" si="427"/>
        <v>1.4509401451964161E-4</v>
      </c>
      <c r="AQ386" s="17">
        <f t="shared" si="428"/>
        <v>3.7852796181473035E-5</v>
      </c>
      <c r="AR386" s="17">
        <f t="shared" si="429"/>
        <v>1.4495120545373295E-3</v>
      </c>
      <c r="AS386" s="17">
        <f t="shared" si="430"/>
        <v>1.3314994728704458E-3</v>
      </c>
      <c r="AT386" s="17">
        <f t="shared" si="431"/>
        <v>6.1154746547456779E-4</v>
      </c>
      <c r="AU386" s="17">
        <f t="shared" si="432"/>
        <v>1.872526977534182E-4</v>
      </c>
      <c r="AV386" s="17">
        <f t="shared" si="433"/>
        <v>4.3001861828570291E-5</v>
      </c>
      <c r="AW386" s="17">
        <f t="shared" si="434"/>
        <v>2.1035921896644263E-7</v>
      </c>
      <c r="AX386" s="17">
        <f t="shared" si="435"/>
        <v>1.1728521895596012E-4</v>
      </c>
      <c r="AY386" s="17">
        <f t="shared" si="436"/>
        <v>1.2239163697930225E-4</v>
      </c>
      <c r="AZ386" s="17">
        <f t="shared" si="437"/>
        <v>6.3860190294303402E-5</v>
      </c>
      <c r="BA386" s="17">
        <f t="shared" si="438"/>
        <v>2.2213521582983634E-5</v>
      </c>
      <c r="BB386" s="17">
        <f t="shared" si="439"/>
        <v>5.7951660358781052E-6</v>
      </c>
      <c r="BC386" s="17">
        <f t="shared" si="440"/>
        <v>1.2094957301726242E-6</v>
      </c>
      <c r="BD386" s="17">
        <f t="shared" si="441"/>
        <v>2.5210359662154166E-4</v>
      </c>
      <c r="BE386" s="17">
        <f t="shared" si="442"/>
        <v>2.315784852975719E-4</v>
      </c>
      <c r="BF386" s="17">
        <f t="shared" si="443"/>
        <v>1.0636221690487235E-4</v>
      </c>
      <c r="BG386" s="17">
        <f t="shared" si="444"/>
        <v>3.2567565363084373E-5</v>
      </c>
      <c r="BH386" s="17">
        <f t="shared" si="445"/>
        <v>7.4790161244057215E-6</v>
      </c>
      <c r="BI386" s="17">
        <f t="shared" si="446"/>
        <v>1.3740218297686917E-6</v>
      </c>
      <c r="BJ386" s="18">
        <f t="shared" si="447"/>
        <v>0.31137499445939354</v>
      </c>
      <c r="BK386" s="18">
        <f t="shared" si="448"/>
        <v>0.31136166841939344</v>
      </c>
      <c r="BL386" s="18">
        <f t="shared" si="449"/>
        <v>0.35060655263193363</v>
      </c>
      <c r="BM386" s="18">
        <f t="shared" si="450"/>
        <v>0.31291533326669041</v>
      </c>
      <c r="BN386" s="18">
        <f t="shared" si="451"/>
        <v>0.68692734708292424</v>
      </c>
    </row>
    <row r="387" spans="1:66" x14ac:dyDescent="0.25">
      <c r="A387" t="s">
        <v>340</v>
      </c>
      <c r="B387" t="s">
        <v>394</v>
      </c>
      <c r="C387" t="s">
        <v>387</v>
      </c>
      <c r="D387" s="15">
        <v>44349</v>
      </c>
      <c r="E387" s="14">
        <f>VLOOKUP(A387,home!$A$2:$E$405,3,FALSE)</f>
        <v>1.3628691980000001</v>
      </c>
      <c r="F387" s="14">
        <f>VLOOKUP(B387,home!$B$2:$E$405,3,FALSE)</f>
        <v>1.1599999999999999</v>
      </c>
      <c r="G387" s="14">
        <f>VLOOKUP(C387,away!$B$2:$E$405,4,FALSE)</f>
        <v>1.59</v>
      </c>
      <c r="H387" s="14">
        <f>VLOOKUP(A387,away!$A$2:$E$405,3,FALSE)</f>
        <v>1.1434599160000001</v>
      </c>
      <c r="I387" s="14">
        <f>VLOOKUP(C387,away!$B$2:$E$405,3,FALSE)</f>
        <v>0.73</v>
      </c>
      <c r="J387" s="14">
        <f>VLOOKUP(B387,home!$B$2:$E$405,4,FALSE)</f>
        <v>1.17</v>
      </c>
      <c r="K387" s="16">
        <f t="shared" si="452"/>
        <v>2.5136759487911999</v>
      </c>
      <c r="L387" s="16">
        <f t="shared" si="453"/>
        <v>0.97662911425559995</v>
      </c>
      <c r="M387" s="17">
        <f t="shared" si="398"/>
        <v>3.0491568901336964E-2</v>
      </c>
      <c r="N387" s="17">
        <f t="shared" si="399"/>
        <v>7.6645923388200435E-2</v>
      </c>
      <c r="O387" s="17">
        <f t="shared" si="400"/>
        <v>2.977895392837631E-2</v>
      </c>
      <c r="P387" s="17">
        <f t="shared" si="401"/>
        <v>7.4854640269920752E-2</v>
      </c>
      <c r="Q387" s="17">
        <f t="shared" si="402"/>
        <v>9.6331507096906202E-2</v>
      </c>
      <c r="R387" s="17">
        <f t="shared" si="403"/>
        <v>1.4541496699264236E-2</v>
      </c>
      <c r="S387" s="17">
        <f t="shared" si="404"/>
        <v>4.5940708955234832E-2</v>
      </c>
      <c r="T387" s="17">
        <f t="shared" si="405"/>
        <v>9.4080154450958534E-2</v>
      </c>
      <c r="U387" s="17">
        <f t="shared" si="406"/>
        <v>3.6552610512367127E-2</v>
      </c>
      <c r="V387" s="17">
        <f t="shared" si="407"/>
        <v>1.2531242666225267E-2</v>
      </c>
      <c r="W387" s="17">
        <f t="shared" si="408"/>
        <v>8.0715397500100622E-2</v>
      </c>
      <c r="X387" s="17">
        <f t="shared" si="409"/>
        <v>7.8829007167311935E-2</v>
      </c>
      <c r="Y387" s="17">
        <f t="shared" si="410"/>
        <v>3.8493351723730092E-2</v>
      </c>
      <c r="Z387" s="17">
        <f t="shared" si="411"/>
        <v>4.7338830137843881E-3</v>
      </c>
      <c r="AA387" s="17">
        <f t="shared" si="412"/>
        <v>1.1899447876141016E-2</v>
      </c>
      <c r="AB387" s="17">
        <f t="shared" si="413"/>
        <v>1.4955677965075104E-2</v>
      </c>
      <c r="AC387" s="17">
        <f t="shared" si="414"/>
        <v>1.922707029586147E-3</v>
      </c>
      <c r="AD387" s="17">
        <f t="shared" si="415"/>
        <v>5.072308834828107E-2</v>
      </c>
      <c r="AE387" s="17">
        <f t="shared" si="416"/>
        <v>4.9537644845890273E-2</v>
      </c>
      <c r="AF387" s="17">
        <f t="shared" si="417"/>
        <v>2.4189953104075151E-2</v>
      </c>
      <c r="AG387" s="17">
        <f t="shared" si="418"/>
        <v>7.8748708246391408E-3</v>
      </c>
      <c r="AH387" s="17">
        <f t="shared" si="419"/>
        <v>1.1558119936854691E-3</v>
      </c>
      <c r="AI387" s="17">
        <f t="shared" si="420"/>
        <v>2.9053368098515696E-3</v>
      </c>
      <c r="AJ387" s="17">
        <f t="shared" si="421"/>
        <v>3.6515376310308221E-3</v>
      </c>
      <c r="AK387" s="17">
        <f t="shared" si="422"/>
        <v>3.0595941064093905E-3</v>
      </c>
      <c r="AL387" s="17">
        <f t="shared" si="423"/>
        <v>1.8880437869211571E-4</v>
      </c>
      <c r="AM387" s="17">
        <f t="shared" si="424"/>
        <v>2.5500281445897072E-2</v>
      </c>
      <c r="AN387" s="17">
        <f t="shared" si="425"/>
        <v>2.4904317281774963E-2</v>
      </c>
      <c r="AO387" s="17">
        <f t="shared" si="426"/>
        <v>1.2161140664020156E-2</v>
      </c>
      <c r="AP387" s="17">
        <f t="shared" si="427"/>
        <v>3.9589746783465886E-3</v>
      </c>
      <c r="AQ387" s="17">
        <f t="shared" si="428"/>
        <v>9.6661248336849415E-4</v>
      </c>
      <c r="AR387" s="17">
        <f t="shared" si="429"/>
        <v>2.2575992872780781E-4</v>
      </c>
      <c r="AS387" s="17">
        <f t="shared" si="430"/>
        <v>5.6748730304390592E-4</v>
      </c>
      <c r="AT387" s="17">
        <f t="shared" si="431"/>
        <v>7.1323959245292489E-4</v>
      </c>
      <c r="AU387" s="17">
        <f t="shared" si="432"/>
        <v>5.9761773642485159E-4</v>
      </c>
      <c r="AV387" s="17">
        <f t="shared" si="433"/>
        <v>3.7555433265554699E-4</v>
      </c>
      <c r="AW387" s="17">
        <f t="shared" si="434"/>
        <v>1.2875037954585138E-5</v>
      </c>
      <c r="AX387" s="17">
        <f t="shared" si="435"/>
        <v>1.0683240692992988E-2</v>
      </c>
      <c r="AY387" s="17">
        <f t="shared" si="436"/>
        <v>1.0433563895377121E-2</v>
      </c>
      <c r="AZ387" s="17">
        <f t="shared" si="437"/>
        <v>5.0948611328356826E-3</v>
      </c>
      <c r="BA387" s="17">
        <f t="shared" si="438"/>
        <v>1.6585965718055322E-3</v>
      </c>
      <c r="BB387" s="17">
        <f t="shared" si="439"/>
        <v>4.0495842520745277E-4</v>
      </c>
      <c r="BC387" s="17">
        <f t="shared" si="440"/>
        <v>7.9098837624139463E-5</v>
      </c>
      <c r="BD387" s="17">
        <f t="shared" si="441"/>
        <v>3.674728653797437E-5</v>
      </c>
      <c r="BE387" s="17">
        <f t="shared" si="442"/>
        <v>9.2370770353844813E-5</v>
      </c>
      <c r="BF387" s="17">
        <f t="shared" si="443"/>
        <v>1.1609509190488749E-4</v>
      </c>
      <c r="BG387" s="17">
        <f t="shared" si="444"/>
        <v>9.7275146764673202E-5</v>
      </c>
      <c r="BH387" s="17">
        <f t="shared" si="445"/>
        <v>6.1129549209373282E-5</v>
      </c>
      <c r="BI387" s="17">
        <f t="shared" si="446"/>
        <v>3.0731975521609965E-5</v>
      </c>
      <c r="BJ387" s="18">
        <f t="shared" si="447"/>
        <v>0.69326654455934378</v>
      </c>
      <c r="BK387" s="18">
        <f t="shared" si="448"/>
        <v>0.17636323609637317</v>
      </c>
      <c r="BL387" s="18">
        <f t="shared" si="449"/>
        <v>0.12141447623579844</v>
      </c>
      <c r="BM387" s="18">
        <f t="shared" si="450"/>
        <v>0.66271336076387233</v>
      </c>
      <c r="BN387" s="18">
        <f t="shared" si="451"/>
        <v>0.32264409028400493</v>
      </c>
    </row>
    <row r="388" spans="1:66" x14ac:dyDescent="0.25">
      <c r="A388" t="s">
        <v>340</v>
      </c>
      <c r="B388" t="s">
        <v>390</v>
      </c>
      <c r="C388" t="s">
        <v>413</v>
      </c>
      <c r="D388" s="15">
        <v>44349</v>
      </c>
      <c r="E388" s="14">
        <f>VLOOKUP(A388,home!$A$2:$E$405,3,FALSE)</f>
        <v>1.3628691980000001</v>
      </c>
      <c r="F388" s="14">
        <f>VLOOKUP(B388,home!$B$2:$E$405,3,FALSE)</f>
        <v>0.55000000000000004</v>
      </c>
      <c r="G388" s="14">
        <f>VLOOKUP(C388,away!$B$2:$E$405,4,FALSE)</f>
        <v>0.68</v>
      </c>
      <c r="H388" s="14">
        <f>VLOOKUP(A388,away!$A$2:$E$405,3,FALSE)</f>
        <v>1.1434599160000001</v>
      </c>
      <c r="I388" s="14">
        <f>VLOOKUP(C388,away!$B$2:$E$405,3,FALSE)</f>
        <v>1.24</v>
      </c>
      <c r="J388" s="14">
        <f>VLOOKUP(B388,home!$B$2:$E$405,4,FALSE)</f>
        <v>1.02</v>
      </c>
      <c r="K388" s="16">
        <f t="shared" si="452"/>
        <v>0.50971308005200011</v>
      </c>
      <c r="L388" s="16">
        <f t="shared" si="453"/>
        <v>1.4462481017568001</v>
      </c>
      <c r="M388" s="17">
        <f t="shared" si="398"/>
        <v>0.14142847286703639</v>
      </c>
      <c r="N388" s="17">
        <f t="shared" si="399"/>
        <v>7.2087942512107844E-2</v>
      </c>
      <c r="O388" s="17">
        <f t="shared" si="400"/>
        <v>0.20454066041831448</v>
      </c>
      <c r="P388" s="17">
        <f t="shared" si="401"/>
        <v>0.1042570500176893</v>
      </c>
      <c r="Q388" s="17">
        <f t="shared" si="402"/>
        <v>1.8372083606229002E-2</v>
      </c>
      <c r="R388" s="17">
        <f t="shared" si="403"/>
        <v>0.14790827093103481</v>
      </c>
      <c r="S388" s="17">
        <f t="shared" si="404"/>
        <v>1.9213833427675367E-2</v>
      </c>
      <c r="T388" s="17">
        <f t="shared" si="405"/>
        <v>2.657059104082592E-2</v>
      </c>
      <c r="U388" s="17">
        <f t="shared" si="406"/>
        <v>7.5390780341423463E-2</v>
      </c>
      <c r="V388" s="17">
        <f t="shared" si="407"/>
        <v>1.573765759933711E-3</v>
      </c>
      <c r="W388" s="17">
        <f t="shared" si="408"/>
        <v>3.1214971073012811E-3</v>
      </c>
      <c r="X388" s="17">
        <f t="shared" si="409"/>
        <v>4.5144592660738203E-3</v>
      </c>
      <c r="Y388" s="17">
        <f t="shared" si="410"/>
        <v>3.2645140720088299E-3</v>
      </c>
      <c r="Z388" s="17">
        <f t="shared" si="411"/>
        <v>7.1304018689379869E-2</v>
      </c>
      <c r="AA388" s="17">
        <f t="shared" si="412"/>
        <v>3.6344590986249196E-2</v>
      </c>
      <c r="AB388" s="17">
        <f t="shared" si="413"/>
        <v>9.2626567074156185E-3</v>
      </c>
      <c r="AC388" s="17">
        <f t="shared" si="414"/>
        <v>7.2508461443170408E-5</v>
      </c>
      <c r="AD388" s="17">
        <f t="shared" si="415"/>
        <v>3.9776697623398615E-4</v>
      </c>
      <c r="AE388" s="17">
        <f t="shared" si="416"/>
        <v>5.7526973431994469E-4</v>
      </c>
      <c r="AF388" s="17">
        <f t="shared" si="417"/>
        <v>4.1599138062917937E-4</v>
      </c>
      <c r="AG388" s="17">
        <f t="shared" si="418"/>
        <v>2.0054224819404708E-4</v>
      </c>
      <c r="AH388" s="17">
        <f t="shared" si="419"/>
        <v>2.5780825419286758E-2</v>
      </c>
      <c r="AI388" s="17">
        <f t="shared" si="420"/>
        <v>1.3140823930747551E-2</v>
      </c>
      <c r="AJ388" s="17">
        <f t="shared" si="421"/>
        <v>3.3490249200811822E-3</v>
      </c>
      <c r="AK388" s="17">
        <f t="shared" si="422"/>
        <v>5.690139357284943E-4</v>
      </c>
      <c r="AL388" s="17">
        <f t="shared" si="423"/>
        <v>2.1380470673662374E-6</v>
      </c>
      <c r="AM388" s="17">
        <f t="shared" si="424"/>
        <v>4.0549406119839175E-5</v>
      </c>
      <c r="AN388" s="17">
        <f t="shared" si="425"/>
        <v>5.8644501628182978E-5</v>
      </c>
      <c r="AO388" s="17">
        <f t="shared" si="426"/>
        <v>4.2407249579116606E-5</v>
      </c>
      <c r="AP388" s="17">
        <f t="shared" si="427"/>
        <v>2.0443801401508086E-5</v>
      </c>
      <c r="AQ388" s="17">
        <f t="shared" si="428"/>
        <v>7.3917022424060195E-6</v>
      </c>
      <c r="AR388" s="17">
        <f t="shared" si="429"/>
        <v>7.4570939648733866E-3</v>
      </c>
      <c r="AS388" s="17">
        <f t="shared" si="430"/>
        <v>3.800978333072795E-3</v>
      </c>
      <c r="AT388" s="17">
        <f t="shared" si="431"/>
        <v>9.687041866807257E-4</v>
      </c>
      <c r="AU388" s="17">
        <f t="shared" si="432"/>
        <v>1.6458706488410016E-4</v>
      </c>
      <c r="AV388" s="17">
        <f t="shared" si="433"/>
        <v>2.0973044944698266E-5</v>
      </c>
      <c r="AW388" s="17">
        <f t="shared" si="434"/>
        <v>4.3780764525899772E-8</v>
      </c>
      <c r="AX388" s="17">
        <f t="shared" si="435"/>
        <v>3.4447604479371062E-6</v>
      </c>
      <c r="AY388" s="17">
        <f t="shared" si="436"/>
        <v>4.981978258835944E-6</v>
      </c>
      <c r="AZ388" s="17">
        <f t="shared" si="437"/>
        <v>3.6025882999175667E-6</v>
      </c>
      <c r="BA388" s="17">
        <f t="shared" si="438"/>
        <v>1.7367454967223464E-6</v>
      </c>
      <c r="BB388" s="17">
        <f t="shared" si="439"/>
        <v>6.2794121946734108E-7</v>
      </c>
      <c r="BC388" s="17">
        <f t="shared" si="440"/>
        <v>1.8163175933389842E-7</v>
      </c>
      <c r="BD388" s="17">
        <f t="shared" si="441"/>
        <v>1.7974679985533716E-3</v>
      </c>
      <c r="BE388" s="17">
        <f t="shared" si="442"/>
        <v>9.1619294983754306E-4</v>
      </c>
      <c r="BF388" s="17">
        <f t="shared" si="443"/>
        <v>2.3349776519181084E-4</v>
      </c>
      <c r="BG388" s="17">
        <f t="shared" si="444"/>
        <v>3.9672288360392201E-5</v>
      </c>
      <c r="BH388" s="17">
        <f t="shared" si="445"/>
        <v>5.0553710732216553E-6</v>
      </c>
      <c r="BI388" s="17">
        <f t="shared" si="446"/>
        <v>5.1535775210751921E-7</v>
      </c>
      <c r="BJ388" s="18">
        <f t="shared" si="447"/>
        <v>0.1297046702503771</v>
      </c>
      <c r="BK388" s="18">
        <f t="shared" si="448"/>
        <v>0.26655275055910416</v>
      </c>
      <c r="BL388" s="18">
        <f t="shared" si="449"/>
        <v>0.5316913859155058</v>
      </c>
      <c r="BM388" s="18">
        <f t="shared" si="450"/>
        <v>0.31065340686446064</v>
      </c>
      <c r="BN388" s="18">
        <f t="shared" si="451"/>
        <v>0.68859448035241178</v>
      </c>
    </row>
    <row r="389" spans="1:66" x14ac:dyDescent="0.25">
      <c r="A389" t="s">
        <v>340</v>
      </c>
      <c r="B389" t="s">
        <v>378</v>
      </c>
      <c r="C389" t="s">
        <v>431</v>
      </c>
      <c r="D389" s="15">
        <v>44349</v>
      </c>
      <c r="E389" s="14">
        <f>VLOOKUP(A389,home!$A$2:$E$405,3,FALSE)</f>
        <v>1.3628691980000001</v>
      </c>
      <c r="F389" s="14">
        <f>VLOOKUP(B389,home!$B$2:$E$405,3,FALSE)</f>
        <v>0.67</v>
      </c>
      <c r="G389" s="14">
        <f>VLOOKUP(C389,away!$B$2:$E$405,4,FALSE)</f>
        <v>0.79</v>
      </c>
      <c r="H389" s="14">
        <f>VLOOKUP(A389,away!$A$2:$E$405,3,FALSE)</f>
        <v>1.1434599160000001</v>
      </c>
      <c r="I389" s="14">
        <f>VLOOKUP(C389,away!$B$2:$E$405,3,FALSE)</f>
        <v>0.92</v>
      </c>
      <c r="J389" s="14">
        <f>VLOOKUP(B389,home!$B$2:$E$405,4,FALSE)</f>
        <v>1.24</v>
      </c>
      <c r="K389" s="16">
        <f t="shared" si="452"/>
        <v>0.72136666650140013</v>
      </c>
      <c r="L389" s="16">
        <f t="shared" si="453"/>
        <v>1.3044590721728</v>
      </c>
      <c r="M389" s="17">
        <f t="shared" si="398"/>
        <v>0.13188489575399892</v>
      </c>
      <c r="N389" s="17">
        <f t="shared" si="399"/>
        <v>9.5137367611946855E-2</v>
      </c>
      <c r="O389" s="17">
        <f t="shared" si="400"/>
        <v>0.17203844874886789</v>
      </c>
      <c r="P389" s="17">
        <f t="shared" si="401"/>
        <v>0.1241028022840428</v>
      </c>
      <c r="Q389" s="17">
        <f t="shared" si="402"/>
        <v>3.4314462866974191E-2</v>
      </c>
      <c r="R389" s="17">
        <f t="shared" si="403"/>
        <v>0.11220855761649801</v>
      </c>
      <c r="S389" s="17">
        <f t="shared" si="404"/>
        <v>2.919497613183886E-2</v>
      </c>
      <c r="T389" s="17">
        <f t="shared" si="405"/>
        <v>4.4761812393561147E-2</v>
      </c>
      <c r="U389" s="17">
        <f t="shared" si="406"/>
        <v>8.0943513160743455E-2</v>
      </c>
      <c r="V389" s="17">
        <f t="shared" si="407"/>
        <v>3.0524751904663873E-3</v>
      </c>
      <c r="W389" s="17">
        <f t="shared" si="408"/>
        <v>8.2511032303784152E-3</v>
      </c>
      <c r="X389" s="17">
        <f t="shared" si="409"/>
        <v>1.0763226464301423E-2</v>
      </c>
      <c r="Y389" s="17">
        <f t="shared" si="410"/>
        <v>7.0200942036041797E-3</v>
      </c>
      <c r="Z389" s="17">
        <f t="shared" si="411"/>
        <v>4.8790490319421731E-2</v>
      </c>
      <c r="AA389" s="17">
        <f t="shared" si="412"/>
        <v>3.5195833358690087E-2</v>
      </c>
      <c r="AB389" s="17">
        <f t="shared" si="413"/>
        <v>1.2694550492348524E-2</v>
      </c>
      <c r="AC389" s="17">
        <f t="shared" si="414"/>
        <v>1.7952241748080808E-4</v>
      </c>
      <c r="AD389" s="17">
        <f t="shared" si="415"/>
        <v>1.488017708064253E-3</v>
      </c>
      <c r="AE389" s="17">
        <f t="shared" si="416"/>
        <v>1.9410581988381919E-3</v>
      </c>
      <c r="AF389" s="17">
        <f t="shared" si="417"/>
        <v>1.266015488544937E-3</v>
      </c>
      <c r="AG389" s="17">
        <f t="shared" si="418"/>
        <v>5.5048846318124099E-4</v>
      </c>
      <c r="AH389" s="17">
        <f t="shared" si="419"/>
        <v>1.5911299433232218E-2</v>
      </c>
      <c r="AI389" s="17">
        <f t="shared" si="420"/>
        <v>1.1477881031856341E-2</v>
      </c>
      <c r="AJ389" s="17">
        <f t="shared" si="421"/>
        <v>4.1398803892249295E-3</v>
      </c>
      <c r="AK389" s="17">
        <f t="shared" si="422"/>
        <v>9.9545723869656874E-4</v>
      </c>
      <c r="AL389" s="17">
        <f t="shared" si="423"/>
        <v>6.7571756279751468E-6</v>
      </c>
      <c r="AM389" s="17">
        <f t="shared" si="424"/>
        <v>2.1468127475227281E-4</v>
      </c>
      <c r="AN389" s="17">
        <f t="shared" si="425"/>
        <v>2.8004293647622376E-4</v>
      </c>
      <c r="AO389" s="17">
        <f t="shared" si="426"/>
        <v>1.826522745421606E-4</v>
      </c>
      <c r="AP389" s="17">
        <f t="shared" si="427"/>
        <v>7.9420805526506143E-5</v>
      </c>
      <c r="AQ389" s="17">
        <f t="shared" si="428"/>
        <v>2.5900297572080654E-5</v>
      </c>
      <c r="AR389" s="17">
        <f t="shared" si="429"/>
        <v>4.1511277791475374E-3</v>
      </c>
      <c r="AS389" s="17">
        <f t="shared" si="430"/>
        <v>2.9944852082650188E-3</v>
      </c>
      <c r="AT389" s="17">
        <f t="shared" si="431"/>
        <v>1.0800609062869438E-3</v>
      </c>
      <c r="AU389" s="17">
        <f t="shared" si="432"/>
        <v>2.5970664519556463E-4</v>
      </c>
      <c r="AV389" s="17">
        <f t="shared" si="433"/>
        <v>4.6835929228246569E-5</v>
      </c>
      <c r="AW389" s="17">
        <f t="shared" si="434"/>
        <v>1.7662380394553759E-7</v>
      </c>
      <c r="AX389" s="17">
        <f t="shared" si="435"/>
        <v>2.5810652588053026E-5</v>
      </c>
      <c r="AY389" s="17">
        <f t="shared" si="436"/>
        <v>3.3668939927186129E-5</v>
      </c>
      <c r="AZ389" s="17">
        <f t="shared" si="437"/>
        <v>2.195987706922948E-5</v>
      </c>
      <c r="BA389" s="17">
        <f t="shared" si="438"/>
        <v>9.5485869555852817E-6</v>
      </c>
      <c r="BB389" s="17">
        <f t="shared" si="439"/>
        <v>3.1139352201610199E-6</v>
      </c>
      <c r="BC389" s="17">
        <f t="shared" si="440"/>
        <v>8.1240020961948905E-7</v>
      </c>
      <c r="BD389" s="17">
        <f t="shared" si="441"/>
        <v>9.024960485429209E-4</v>
      </c>
      <c r="BE389" s="17">
        <f t="shared" si="442"/>
        <v>6.5103056606809261E-4</v>
      </c>
      <c r="BF389" s="17">
        <f t="shared" si="443"/>
        <v>2.3481587461752975E-4</v>
      </c>
      <c r="BG389" s="17">
        <f t="shared" si="444"/>
        <v>5.6462781571486054E-5</v>
      </c>
      <c r="BH389" s="17">
        <f t="shared" si="445"/>
        <v>1.0182592130904894E-5</v>
      </c>
      <c r="BI389" s="17">
        <f t="shared" si="446"/>
        <v>1.4690765083628511E-6</v>
      </c>
      <c r="BJ389" s="18">
        <f t="shared" si="447"/>
        <v>0.20637125861023392</v>
      </c>
      <c r="BK389" s="18">
        <f t="shared" si="448"/>
        <v>0.28845509789338292</v>
      </c>
      <c r="BL389" s="18">
        <f t="shared" si="449"/>
        <v>0.45599409487772075</v>
      </c>
      <c r="BM389" s="18">
        <f t="shared" si="450"/>
        <v>0.32989091450230745</v>
      </c>
      <c r="BN389" s="18">
        <f t="shared" si="451"/>
        <v>0.66968653488232865</v>
      </c>
    </row>
    <row r="390" spans="1:66" x14ac:dyDescent="0.25">
      <c r="A390" t="s">
        <v>340</v>
      </c>
      <c r="B390" t="s">
        <v>415</v>
      </c>
      <c r="C390" t="s">
        <v>385</v>
      </c>
      <c r="D390" s="15">
        <v>44349</v>
      </c>
      <c r="E390" s="14">
        <f>VLOOKUP(A390,home!$A$2:$E$405,3,FALSE)</f>
        <v>1.3628691980000001</v>
      </c>
      <c r="F390" s="14">
        <f>VLOOKUP(B390,home!$B$2:$E$405,3,FALSE)</f>
        <v>1.27</v>
      </c>
      <c r="G390" s="14">
        <f>VLOOKUP(C390,away!$B$2:$E$405,4,FALSE)</f>
        <v>1.28</v>
      </c>
      <c r="H390" s="14">
        <f>VLOOKUP(A390,away!$A$2:$E$405,3,FALSE)</f>
        <v>1.1434599160000001</v>
      </c>
      <c r="I390" s="14">
        <f>VLOOKUP(C390,away!$B$2:$E$405,3,FALSE)</f>
        <v>0.49</v>
      </c>
      <c r="J390" s="14">
        <f>VLOOKUP(B390,home!$B$2:$E$405,4,FALSE)</f>
        <v>0.56000000000000005</v>
      </c>
      <c r="K390" s="16">
        <f t="shared" si="452"/>
        <v>2.2154801682688001</v>
      </c>
      <c r="L390" s="16">
        <f t="shared" si="453"/>
        <v>0.31376540095040006</v>
      </c>
      <c r="M390" s="17">
        <f t="shared" si="398"/>
        <v>7.9719140178067138E-2</v>
      </c>
      <c r="N390" s="17">
        <f t="shared" si="399"/>
        <v>0.17661617409594824</v>
      </c>
      <c r="O390" s="17">
        <f t="shared" si="400"/>
        <v>2.5013107981392387E-2</v>
      </c>
      <c r="P390" s="17">
        <f t="shared" si="401"/>
        <v>5.5416044679540873E-2</v>
      </c>
      <c r="Q390" s="17">
        <f t="shared" si="402"/>
        <v>0.1956448155525416</v>
      </c>
      <c r="R390" s="17">
        <f t="shared" si="403"/>
        <v>3.9241239273986169E-3</v>
      </c>
      <c r="S390" s="17">
        <f t="shared" si="404"/>
        <v>9.6304915013677179E-3</v>
      </c>
      <c r="T390" s="17">
        <f t="shared" si="405"/>
        <v>6.1386573995710285E-2</v>
      </c>
      <c r="U390" s="17">
        <f t="shared" si="406"/>
        <v>8.6938187389807124E-3</v>
      </c>
      <c r="V390" s="17">
        <f t="shared" si="407"/>
        <v>7.4383885745443713E-4</v>
      </c>
      <c r="W390" s="17">
        <f t="shared" si="408"/>
        <v>0.14448240296042106</v>
      </c>
      <c r="X390" s="17">
        <f t="shared" si="409"/>
        <v>4.5333579095153786E-2</v>
      </c>
      <c r="Y390" s="17">
        <f t="shared" si="410"/>
        <v>7.1120543106538E-3</v>
      </c>
      <c r="Z390" s="17">
        <f t="shared" si="411"/>
        <v>4.1041810581976198E-4</v>
      </c>
      <c r="AA390" s="17">
        <f t="shared" si="412"/>
        <v>9.0927317414212839E-4</v>
      </c>
      <c r="AB390" s="17">
        <f t="shared" si="413"/>
        <v>1.0072383424253545E-3</v>
      </c>
      <c r="AC390" s="17">
        <f t="shared" si="414"/>
        <v>3.2317056533569E-5</v>
      </c>
      <c r="AD390" s="17">
        <f t="shared" si="415"/>
        <v>8.0024474605658563E-2</v>
      </c>
      <c r="AE390" s="17">
        <f t="shared" si="416"/>
        <v>2.5108911360489573E-2</v>
      </c>
      <c r="AF390" s="17">
        <f t="shared" si="417"/>
        <v>3.939153820226032E-3</v>
      </c>
      <c r="AG390" s="17">
        <f t="shared" si="418"/>
        <v>4.1199005926950721E-4</v>
      </c>
      <c r="AH390" s="17">
        <f t="shared" si="419"/>
        <v>3.2193750382460333E-5</v>
      </c>
      <c r="AI390" s="17">
        <f t="shared" si="420"/>
        <v>7.132461551453696E-5</v>
      </c>
      <c r="AJ390" s="17">
        <f t="shared" si="421"/>
        <v>7.900913559092693E-5</v>
      </c>
      <c r="AK390" s="17">
        <f t="shared" si="422"/>
        <v>5.8347724337919738E-5</v>
      </c>
      <c r="AL390" s="17">
        <f t="shared" si="423"/>
        <v>8.9859646994447971E-7</v>
      </c>
      <c r="AM390" s="17">
        <f t="shared" si="424"/>
        <v>3.5458527292993328E-2</v>
      </c>
      <c r="AN390" s="17">
        <f t="shared" si="425"/>
        <v>1.1125659033196756E-2</v>
      </c>
      <c r="AO390" s="17">
        <f t="shared" si="426"/>
        <v>1.74542343369421E-3</v>
      </c>
      <c r="AP390" s="17">
        <f t="shared" si="427"/>
        <v>1.8255116116709601E-4</v>
      </c>
      <c r="AQ390" s="17">
        <f t="shared" si="428"/>
        <v>1.4319559569388744E-5</v>
      </c>
      <c r="AR390" s="17">
        <f t="shared" si="429"/>
        <v>2.020256999369953E-6</v>
      </c>
      <c r="AS390" s="17">
        <f t="shared" si="430"/>
        <v>4.4758393169103642E-6</v>
      </c>
      <c r="AT390" s="17">
        <f t="shared" si="431"/>
        <v>4.9580666214863434E-6</v>
      </c>
      <c r="AU390" s="17">
        <f t="shared" si="432"/>
        <v>3.6614994242861612E-6</v>
      </c>
      <c r="AV390" s="17">
        <f t="shared" si="433"/>
        <v>2.0279948401584051E-6</v>
      </c>
      <c r="AW390" s="17">
        <f t="shared" si="434"/>
        <v>1.7351424156834705E-8</v>
      </c>
      <c r="AX390" s="17">
        <f t="shared" si="435"/>
        <v>1.3092944002274131E-2</v>
      </c>
      <c r="AY390" s="17">
        <f t="shared" si="436"/>
        <v>4.1081128244946788E-3</v>
      </c>
      <c r="AZ390" s="17">
        <f t="shared" si="437"/>
        <v>6.4449183376352661E-4</v>
      </c>
      <c r="BA390" s="17">
        <f t="shared" si="438"/>
        <v>6.740641287669053E-5</v>
      </c>
      <c r="BB390" s="17">
        <f t="shared" si="439"/>
        <v>5.2874500407207528E-6</v>
      </c>
      <c r="BC390" s="17">
        <f t="shared" si="440"/>
        <v>3.318037764063913E-7</v>
      </c>
      <c r="BD390" s="17">
        <f t="shared" si="441"/>
        <v>1.0564779123836086E-7</v>
      </c>
      <c r="BE390" s="17">
        <f t="shared" si="442"/>
        <v>2.3406058630999077E-7</v>
      </c>
      <c r="BF390" s="17">
        <f t="shared" si="443"/>
        <v>2.5927829357157622E-7</v>
      </c>
      <c r="BG390" s="17">
        <f t="shared" si="444"/>
        <v>1.9147530582346765E-7</v>
      </c>
      <c r="BH390" s="17">
        <f t="shared" si="445"/>
        <v>1.0605243569127405E-7</v>
      </c>
      <c r="BI390" s="17">
        <f t="shared" si="446"/>
        <v>4.699141361412395E-8</v>
      </c>
      <c r="BJ390" s="18">
        <f t="shared" si="447"/>
        <v>0.80650518466391929</v>
      </c>
      <c r="BK390" s="18">
        <f t="shared" si="448"/>
        <v>0.14965084369392836</v>
      </c>
      <c r="BL390" s="18">
        <f t="shared" si="449"/>
        <v>3.9806524553193501E-2</v>
      </c>
      <c r="BM390" s="18">
        <f t="shared" si="450"/>
        <v>0.45593146912890148</v>
      </c>
      <c r="BN390" s="18">
        <f t="shared" si="451"/>
        <v>0.5363334064148888</v>
      </c>
    </row>
    <row r="391" spans="1:66" x14ac:dyDescent="0.25">
      <c r="A391" t="s">
        <v>342</v>
      </c>
      <c r="B391" t="s">
        <v>363</v>
      </c>
      <c r="C391" t="s">
        <v>406</v>
      </c>
      <c r="D391" s="15">
        <v>44349</v>
      </c>
      <c r="E391" s="14">
        <f>VLOOKUP(A391,home!$A$2:$E$405,3,FALSE)</f>
        <v>1.153846154</v>
      </c>
      <c r="F391" s="14">
        <f>VLOOKUP(B391,home!$B$2:$E$405,3,FALSE)</f>
        <v>1.1299999999999999</v>
      </c>
      <c r="G391" s="14">
        <f>VLOOKUP(C391,away!$B$2:$E$405,4,FALSE)</f>
        <v>0.87</v>
      </c>
      <c r="H391" s="14">
        <f>VLOOKUP(A391,away!$A$2:$E$405,3,FALSE)</f>
        <v>0.85314685300000004</v>
      </c>
      <c r="I391" s="14">
        <f>VLOOKUP(C391,away!$B$2:$E$405,3,FALSE)</f>
        <v>0.73</v>
      </c>
      <c r="J391" s="14">
        <f>VLOOKUP(B391,home!$B$2:$E$405,4,FALSE)</f>
        <v>1.53</v>
      </c>
      <c r="K391" s="16">
        <f t="shared" si="452"/>
        <v>1.1343461539974</v>
      </c>
      <c r="L391" s="16">
        <f t="shared" si="453"/>
        <v>0.9528797201157001</v>
      </c>
      <c r="M391" s="17">
        <f t="shared" si="398"/>
        <v>0.1240307358773573</v>
      </c>
      <c r="N391" s="17">
        <f t="shared" si="399"/>
        <v>0.1406937882199476</v>
      </c>
      <c r="O391" s="17">
        <f t="shared" si="400"/>
        <v>0.11818637288856053</v>
      </c>
      <c r="P391" s="17">
        <f t="shared" si="401"/>
        <v>0.13406425754104123</v>
      </c>
      <c r="Q391" s="17">
        <f t="shared" si="402"/>
        <v>7.9797728779311156E-2</v>
      </c>
      <c r="R391" s="17">
        <f t="shared" si="403"/>
        <v>5.6308698959770663E-2</v>
      </c>
      <c r="S391" s="17">
        <f t="shared" si="404"/>
        <v>3.6227361353001086E-2</v>
      </c>
      <c r="T391" s="17">
        <f t="shared" si="405"/>
        <v>7.6037637465098534E-2</v>
      </c>
      <c r="U391" s="17">
        <f t="shared" si="406"/>
        <v>6.3873556101613244E-2</v>
      </c>
      <c r="V391" s="17">
        <f t="shared" si="407"/>
        <v>4.3508877663853539E-3</v>
      </c>
      <c r="W391" s="17">
        <f t="shared" si="408"/>
        <v>3.0172748912846416E-2</v>
      </c>
      <c r="X391" s="17">
        <f t="shared" si="409"/>
        <v>2.8751000539194382E-2</v>
      </c>
      <c r="Y391" s="17">
        <f t="shared" si="410"/>
        <v>1.3698122673416942E-2</v>
      </c>
      <c r="Z391" s="17">
        <f t="shared" si="411"/>
        <v>1.788513910162183E-2</v>
      </c>
      <c r="AA391" s="17">
        <f t="shared" si="412"/>
        <v>2.0287938753633238E-2</v>
      </c>
      <c r="AB391" s="17">
        <f t="shared" si="413"/>
        <v>1.1506772648859336E-2</v>
      </c>
      <c r="AC391" s="17">
        <f t="shared" si="414"/>
        <v>2.9392842322447738E-4</v>
      </c>
      <c r="AD391" s="17">
        <f t="shared" si="415"/>
        <v>8.556585421204143E-3</v>
      </c>
      <c r="AE391" s="17">
        <f t="shared" si="416"/>
        <v>8.1533967213030835E-3</v>
      </c>
      <c r="AF391" s="17">
        <f t="shared" si="417"/>
        <v>3.8846031928937742E-3</v>
      </c>
      <c r="AG391" s="17">
        <f t="shared" si="418"/>
        <v>1.2338532010683916E-3</v>
      </c>
      <c r="AH391" s="17">
        <f t="shared" si="419"/>
        <v>4.2605965853459429E-3</v>
      </c>
      <c r="AI391" s="17">
        <f t="shared" si="420"/>
        <v>4.832991350321625E-3</v>
      </c>
      <c r="AJ391" s="17">
        <f t="shared" si="421"/>
        <v>2.7411425752700189E-3</v>
      </c>
      <c r="AK391" s="17">
        <f t="shared" si="422"/>
        <v>1.0364681792720248E-3</v>
      </c>
      <c r="AL391" s="17">
        <f t="shared" si="423"/>
        <v>1.2708235761420563E-5</v>
      </c>
      <c r="AM391" s="17">
        <f t="shared" si="424"/>
        <v>1.9412259527786283E-3</v>
      </c>
      <c r="AN391" s="17">
        <f t="shared" si="425"/>
        <v>1.8497548425650324E-3</v>
      </c>
      <c r="AO391" s="17">
        <f t="shared" si="426"/>
        <v>8.8129693833301453E-4</v>
      </c>
      <c r="AP391" s="17">
        <f t="shared" si="427"/>
        <v>2.7992332664586212E-4</v>
      </c>
      <c r="AQ391" s="17">
        <f t="shared" si="428"/>
        <v>6.6683315287041184E-5</v>
      </c>
      <c r="AR391" s="17">
        <f t="shared" si="429"/>
        <v>8.119672163540701E-4</v>
      </c>
      <c r="AS391" s="17">
        <f t="shared" si="430"/>
        <v>9.2105188904321425E-4</v>
      </c>
      <c r="AT391" s="17">
        <f t="shared" si="431"/>
        <v>5.2239583398410513E-4</v>
      </c>
      <c r="AU391" s="17">
        <f t="shared" si="432"/>
        <v>1.9752590171471133E-4</v>
      </c>
      <c r="AV391" s="17">
        <f t="shared" si="433"/>
        <v>5.6015686731237826E-5</v>
      </c>
      <c r="AW391" s="17">
        <f t="shared" si="434"/>
        <v>3.8156317105140976E-7</v>
      </c>
      <c r="AX391" s="17">
        <f t="shared" si="435"/>
        <v>3.6700369892906244E-4</v>
      </c>
      <c r="AY391" s="17">
        <f t="shared" si="436"/>
        <v>3.4971038191695161E-4</v>
      </c>
      <c r="AZ391" s="17">
        <f t="shared" si="437"/>
        <v>1.6661596542128974E-4</v>
      </c>
      <c r="BA391" s="17">
        <f t="shared" si="438"/>
        <v>5.2921658165815241E-5</v>
      </c>
      <c r="BB391" s="17">
        <f t="shared" si="439"/>
        <v>1.2606993705275194E-5</v>
      </c>
      <c r="BC391" s="17">
        <f t="shared" si="440"/>
        <v>2.4025897266766047E-6</v>
      </c>
      <c r="BD391" s="17">
        <f t="shared" si="441"/>
        <v>1.2895118231043168E-4</v>
      </c>
      <c r="BE391" s="17">
        <f t="shared" si="442"/>
        <v>1.4627527770725573E-4</v>
      </c>
      <c r="BF391" s="17">
        <f t="shared" si="443"/>
        <v>8.2963399346063608E-5</v>
      </c>
      <c r="BG391" s="17">
        <f t="shared" si="444"/>
        <v>3.1369737656919221E-5</v>
      </c>
      <c r="BH391" s="17">
        <f t="shared" si="445"/>
        <v>8.8960353157584345E-6</v>
      </c>
      <c r="BI391" s="17">
        <f t="shared" si="446"/>
        <v>2.0182366892511249E-6</v>
      </c>
      <c r="BJ391" s="18">
        <f t="shared" si="447"/>
        <v>0.3969496107897591</v>
      </c>
      <c r="BK391" s="18">
        <f t="shared" si="448"/>
        <v>0.29932958957868783</v>
      </c>
      <c r="BL391" s="18">
        <f t="shared" si="449"/>
        <v>0.28594396843949971</v>
      </c>
      <c r="BM391" s="18">
        <f t="shared" si="450"/>
        <v>0.34667739682483401</v>
      </c>
      <c r="BN391" s="18">
        <f t="shared" si="451"/>
        <v>0.65308158226598845</v>
      </c>
    </row>
    <row r="392" spans="1:66" x14ac:dyDescent="0.25">
      <c r="A392" t="s">
        <v>342</v>
      </c>
      <c r="B392" t="s">
        <v>396</v>
      </c>
      <c r="C392" t="s">
        <v>420</v>
      </c>
      <c r="D392" s="15">
        <v>44349</v>
      </c>
      <c r="E392" s="14">
        <f>VLOOKUP(A392,home!$A$2:$E$405,3,FALSE)</f>
        <v>1.153846154</v>
      </c>
      <c r="F392" s="14">
        <f>VLOOKUP(B392,home!$B$2:$E$405,3,FALSE)</f>
        <v>0.79</v>
      </c>
      <c r="G392" s="14">
        <f>VLOOKUP(C392,away!$B$2:$E$405,4,FALSE)</f>
        <v>0.73</v>
      </c>
      <c r="H392" s="14">
        <f>VLOOKUP(A392,away!$A$2:$E$405,3,FALSE)</f>
        <v>0.85314685300000004</v>
      </c>
      <c r="I392" s="14">
        <f>VLOOKUP(C392,away!$B$2:$E$405,3,FALSE)</f>
        <v>0.73</v>
      </c>
      <c r="J392" s="14">
        <f>VLOOKUP(B392,home!$B$2:$E$405,4,FALSE)</f>
        <v>1.47</v>
      </c>
      <c r="K392" s="16">
        <f t="shared" si="452"/>
        <v>0.66542307701180003</v>
      </c>
      <c r="L392" s="16">
        <f t="shared" si="453"/>
        <v>0.91551188795430005</v>
      </c>
      <c r="M392" s="17">
        <f t="shared" si="398"/>
        <v>0.20578260870366505</v>
      </c>
      <c r="N392" s="17">
        <f t="shared" si="399"/>
        <v>0.13693249667910803</v>
      </c>
      <c r="O392" s="17">
        <f t="shared" si="400"/>
        <v>0.18839642460245337</v>
      </c>
      <c r="P392" s="17">
        <f t="shared" si="401"/>
        <v>0.12536332855698609</v>
      </c>
      <c r="Q392" s="17">
        <f t="shared" si="402"/>
        <v>4.5559021641560074E-2</v>
      </c>
      <c r="R392" s="17">
        <f t="shared" si="403"/>
        <v>8.6239583185815996E-2</v>
      </c>
      <c r="S392" s="17">
        <f t="shared" si="404"/>
        <v>1.9092920735491358E-2</v>
      </c>
      <c r="T392" s="17">
        <f t="shared" si="405"/>
        <v>4.1709825916415477E-2</v>
      </c>
      <c r="U392" s="17">
        <f t="shared" si="406"/>
        <v>5.7385808803720774E-2</v>
      </c>
      <c r="V392" s="17">
        <f t="shared" si="407"/>
        <v>1.2923843977088057E-3</v>
      </c>
      <c r="W392" s="17">
        <f t="shared" si="408"/>
        <v>1.0105341455458033E-2</v>
      </c>
      <c r="X392" s="17">
        <f t="shared" si="409"/>
        <v>9.2515602343092376E-3</v>
      </c>
      <c r="Y392" s="17">
        <f t="shared" si="410"/>
        <v>4.2349566883176874E-3</v>
      </c>
      <c r="Z392" s="17">
        <f t="shared" si="411"/>
        <v>2.631778787294611E-2</v>
      </c>
      <c r="AA392" s="17">
        <f t="shared" si="412"/>
        <v>1.7512463386559637E-2</v>
      </c>
      <c r="AB392" s="17">
        <f t="shared" si="413"/>
        <v>5.8265986363705002E-3</v>
      </c>
      <c r="AC392" s="17">
        <f t="shared" si="414"/>
        <v>4.9207757063548554E-5</v>
      </c>
      <c r="AD392" s="17">
        <f t="shared" si="415"/>
        <v>1.6810818513864462E-3</v>
      </c>
      <c r="AE392" s="17">
        <f t="shared" si="416"/>
        <v>1.5390504195685153E-3</v>
      </c>
      <c r="AF392" s="17">
        <f t="shared" si="417"/>
        <v>7.045094776380144E-4</v>
      </c>
      <c r="AG392" s="17">
        <f t="shared" si="418"/>
        <v>2.1499560065135881E-4</v>
      </c>
      <c r="AH392" s="17">
        <f t="shared" si="419"/>
        <v>6.0235619155854176E-3</v>
      </c>
      <c r="AI392" s="17">
        <f t="shared" si="420"/>
        <v>4.0082171044399416E-3</v>
      </c>
      <c r="AJ392" s="17">
        <f t="shared" si="421"/>
        <v>1.3335800794838765E-3</v>
      </c>
      <c r="AK392" s="17">
        <f t="shared" si="422"/>
        <v>2.957983199772674E-4</v>
      </c>
      <c r="AL392" s="17">
        <f t="shared" si="423"/>
        <v>1.1991000124200728E-6</v>
      </c>
      <c r="AM392" s="17">
        <f t="shared" si="424"/>
        <v>2.2372613165165254E-4</v>
      </c>
      <c r="AN392" s="17">
        <f t="shared" si="425"/>
        <v>2.0482393317311672E-4</v>
      </c>
      <c r="AO392" s="17">
        <f t="shared" si="426"/>
        <v>9.3759372878772721E-5</v>
      </c>
      <c r="AP392" s="17">
        <f t="shared" si="427"/>
        <v>2.8612606825885473E-5</v>
      </c>
      <c r="AQ392" s="17">
        <f t="shared" si="428"/>
        <v>6.5487954236151245E-6</v>
      </c>
      <c r="AR392" s="17">
        <f t="shared" si="429"/>
        <v>1.1029285083094455E-3</v>
      </c>
      <c r="AS392" s="17">
        <f t="shared" si="430"/>
        <v>7.3391408172330586E-4</v>
      </c>
      <c r="AT392" s="17">
        <f t="shared" si="431"/>
        <v>2.4418168326130593E-4</v>
      </c>
      <c r="AU392" s="17">
        <f t="shared" si="432"/>
        <v>5.416137567521965E-5</v>
      </c>
      <c r="AV392" s="17">
        <f t="shared" si="433"/>
        <v>9.0100573142491771E-6</v>
      </c>
      <c r="AW392" s="17">
        <f t="shared" si="434"/>
        <v>2.0291528059185837E-8</v>
      </c>
      <c r="AX392" s="17">
        <f t="shared" si="435"/>
        <v>2.481208848859828E-5</v>
      </c>
      <c r="AY392" s="17">
        <f t="shared" si="436"/>
        <v>2.2715761976285767E-5</v>
      </c>
      <c r="AZ392" s="17">
        <f t="shared" si="437"/>
        <v>1.039827506661494E-5</v>
      </c>
      <c r="BA392" s="17">
        <f t="shared" si="438"/>
        <v>3.1732481459015903E-6</v>
      </c>
      <c r="BB392" s="17">
        <f t="shared" si="439"/>
        <v>7.2628660025046164E-7</v>
      </c>
      <c r="BC392" s="17">
        <f t="shared" si="440"/>
        <v>1.3298480331824205E-7</v>
      </c>
      <c r="BD392" s="17">
        <f t="shared" si="441"/>
        <v>1.6829069348683334E-4</v>
      </c>
      <c r="BE392" s="17">
        <f t="shared" si="442"/>
        <v>1.1198451109245834E-4</v>
      </c>
      <c r="BF392" s="17">
        <f t="shared" si="443"/>
        <v>3.7258538974402836E-5</v>
      </c>
      <c r="BG392" s="17">
        <f t="shared" si="444"/>
        <v>8.2642305497704054E-6</v>
      </c>
      <c r="BH392" s="17">
        <f t="shared" si="445"/>
        <v>1.3748024303907855E-6</v>
      </c>
      <c r="BI392" s="17">
        <f t="shared" si="446"/>
        <v>1.8296505270278755E-7</v>
      </c>
      <c r="BJ392" s="18">
        <f t="shared" si="447"/>
        <v>0.25255226944944686</v>
      </c>
      <c r="BK392" s="18">
        <f t="shared" si="448"/>
        <v>0.35160436501290349</v>
      </c>
      <c r="BL392" s="18">
        <f t="shared" si="449"/>
        <v>0.36949358748227684</v>
      </c>
      <c r="BM392" s="18">
        <f t="shared" si="450"/>
        <v>0.21167185097753652</v>
      </c>
      <c r="BN392" s="18">
        <f t="shared" si="451"/>
        <v>0.7882734633695887</v>
      </c>
    </row>
    <row r="393" spans="1:66" x14ac:dyDescent="0.25">
      <c r="A393" t="s">
        <v>342</v>
      </c>
      <c r="B393" t="s">
        <v>384</v>
      </c>
      <c r="C393" t="s">
        <v>348</v>
      </c>
      <c r="D393" s="15">
        <v>44349</v>
      </c>
      <c r="E393" s="14">
        <f>VLOOKUP(A393,home!$A$2:$E$405,3,FALSE)</f>
        <v>1.153846154</v>
      </c>
      <c r="F393" s="14">
        <f>VLOOKUP(B393,home!$B$2:$E$405,3,FALSE)</f>
        <v>0.67</v>
      </c>
      <c r="G393" s="14">
        <f>VLOOKUP(C393,away!$B$2:$E$405,4,FALSE)</f>
        <v>0.93</v>
      </c>
      <c r="H393" s="14">
        <f>VLOOKUP(A393,away!$A$2:$E$405,3,FALSE)</f>
        <v>0.85314685300000004</v>
      </c>
      <c r="I393" s="14">
        <f>VLOOKUP(C393,away!$B$2:$E$405,3,FALSE)</f>
        <v>1</v>
      </c>
      <c r="J393" s="14">
        <f>VLOOKUP(B393,home!$B$2:$E$405,4,FALSE)</f>
        <v>0.9</v>
      </c>
      <c r="K393" s="16">
        <f t="shared" si="452"/>
        <v>0.71896153855740008</v>
      </c>
      <c r="L393" s="16">
        <f t="shared" si="453"/>
        <v>0.76783216770000007</v>
      </c>
      <c r="M393" s="17">
        <f t="shared" si="398"/>
        <v>0.22609642616521286</v>
      </c>
      <c r="N393" s="17">
        <f t="shared" si="399"/>
        <v>0.16255463441807105</v>
      </c>
      <c r="O393" s="17">
        <f t="shared" si="400"/>
        <v>0.1736041090116584</v>
      </c>
      <c r="P393" s="17">
        <f t="shared" si="401"/>
        <v>0.12481467731490854</v>
      </c>
      <c r="Q393" s="17">
        <f t="shared" si="402"/>
        <v>5.8435265030426023E-2</v>
      </c>
      <c r="R393" s="17">
        <f t="shared" si="403"/>
        <v>6.6649409672024387E-2</v>
      </c>
      <c r="S393" s="17">
        <f t="shared" si="404"/>
        <v>1.7225729678098815E-2</v>
      </c>
      <c r="T393" s="17">
        <f t="shared" si="405"/>
        <v>4.4868476218436024E-2</v>
      </c>
      <c r="U393" s="17">
        <f t="shared" si="406"/>
        <v>4.7918362121741116E-2</v>
      </c>
      <c r="V393" s="17">
        <f t="shared" si="407"/>
        <v>1.0565914177769076E-3</v>
      </c>
      <c r="W393" s="17">
        <f t="shared" si="408"/>
        <v>1.4004236017428182E-2</v>
      </c>
      <c r="X393" s="17">
        <f t="shared" si="409"/>
        <v>1.0752902898244297E-2</v>
      </c>
      <c r="Y393" s="17">
        <f t="shared" si="410"/>
        <v>4.1282123707132648E-3</v>
      </c>
      <c r="Z393" s="17">
        <f t="shared" si="411"/>
        <v>1.7058520234798615E-2</v>
      </c>
      <c r="AA393" s="17">
        <f t="shared" si="412"/>
        <v>1.2264419953523354E-2</v>
      </c>
      <c r="AB393" s="17">
        <f t="shared" si="413"/>
        <v>4.4088231196496132E-3</v>
      </c>
      <c r="AC393" s="17">
        <f t="shared" si="414"/>
        <v>3.6455164036726242E-5</v>
      </c>
      <c r="AD393" s="17">
        <f t="shared" si="415"/>
        <v>2.51712676835278E-3</v>
      </c>
      <c r="AE393" s="17">
        <f t="shared" si="416"/>
        <v>1.9327309029200108E-3</v>
      </c>
      <c r="AF393" s="17">
        <f t="shared" si="417"/>
        <v>7.4200647938492501E-4</v>
      </c>
      <c r="AG393" s="17">
        <f t="shared" si="418"/>
        <v>1.899121478378575E-4</v>
      </c>
      <c r="AH393" s="17">
        <f t="shared" si="419"/>
        <v>3.2745201424099328E-3</v>
      </c>
      <c r="AI393" s="17">
        <f t="shared" si="420"/>
        <v>2.3542540396242419E-3</v>
      </c>
      <c r="AJ393" s="17">
        <f t="shared" si="421"/>
        <v>8.4630905324160964E-4</v>
      </c>
      <c r="AK393" s="17">
        <f t="shared" si="422"/>
        <v>2.0282121967121481E-4</v>
      </c>
      <c r="AL393" s="17">
        <f t="shared" si="423"/>
        <v>8.0499097007065015E-7</v>
      </c>
      <c r="AM393" s="17">
        <f t="shared" si="424"/>
        <v>3.6194346682378627E-4</v>
      </c>
      <c r="AN393" s="17">
        <f t="shared" si="425"/>
        <v>2.7791183671616086E-4</v>
      </c>
      <c r="AO393" s="17">
        <f t="shared" si="426"/>
        <v>1.0669482400762912E-4</v>
      </c>
      <c r="AP393" s="17">
        <f t="shared" si="427"/>
        <v>2.7307906000049297E-5</v>
      </c>
      <c r="AQ393" s="17">
        <f t="shared" si="428"/>
        <v>5.2419721648414207E-6</v>
      </c>
      <c r="AR393" s="17">
        <f t="shared" si="429"/>
        <v>5.0285637982478641E-4</v>
      </c>
      <c r="AS393" s="17">
        <f t="shared" si="430"/>
        <v>3.6153439651223277E-4</v>
      </c>
      <c r="AT393" s="17">
        <f t="shared" si="431"/>
        <v>1.2996466297892799E-4</v>
      </c>
      <c r="AU393" s="17">
        <f t="shared" si="432"/>
        <v>3.1146531351141353E-5</v>
      </c>
      <c r="AV393" s="17">
        <f t="shared" si="433"/>
        <v>5.5982895252357194E-6</v>
      </c>
      <c r="AW393" s="17">
        <f t="shared" si="434"/>
        <v>1.2344129483321105E-8</v>
      </c>
      <c r="AX393" s="17">
        <f t="shared" si="435"/>
        <v>4.3370571963071442E-5</v>
      </c>
      <c r="AY393" s="17">
        <f t="shared" si="436"/>
        <v>3.3301320284793992E-5</v>
      </c>
      <c r="AZ393" s="17">
        <f t="shared" si="437"/>
        <v>1.2784912470772674E-5</v>
      </c>
      <c r="BA393" s="17">
        <f t="shared" si="438"/>
        <v>3.2722223520960493E-6</v>
      </c>
      <c r="BB393" s="17">
        <f t="shared" si="439"/>
        <v>6.2812939545157548E-7</v>
      </c>
      <c r="BC393" s="17">
        <f t="shared" si="440"/>
        <v>9.6459591061134752E-8</v>
      </c>
      <c r="BD393" s="17">
        <f t="shared" si="441"/>
        <v>6.4351550693773373E-5</v>
      </c>
      <c r="BE393" s="17">
        <f t="shared" si="442"/>
        <v>4.6266289895349825E-5</v>
      </c>
      <c r="BF393" s="17">
        <f t="shared" si="443"/>
        <v>1.6631841483251701E-5</v>
      </c>
      <c r="BG393" s="17">
        <f t="shared" si="444"/>
        <v>3.9858847806138123E-6</v>
      </c>
      <c r="BH393" s="17">
        <f t="shared" si="445"/>
        <v>7.1642446359565765E-7</v>
      </c>
      <c r="BI393" s="17">
        <f t="shared" si="446"/>
        <v>1.0301632692137883E-7</v>
      </c>
      <c r="BJ393" s="18">
        <f t="shared" si="447"/>
        <v>0.30099805687358405</v>
      </c>
      <c r="BK393" s="18">
        <f t="shared" si="448"/>
        <v>0.36926398605128868</v>
      </c>
      <c r="BL393" s="18">
        <f t="shared" si="449"/>
        <v>0.31268618360137967</v>
      </c>
      <c r="BM393" s="18">
        <f t="shared" si="450"/>
        <v>0.1878189361725946</v>
      </c>
      <c r="BN393" s="18">
        <f t="shared" si="451"/>
        <v>0.81215452161230128</v>
      </c>
    </row>
    <row r="394" spans="1:66" s="14" customFormat="1" x14ac:dyDescent="0.25">
      <c r="A394" s="14" t="s">
        <v>40</v>
      </c>
      <c r="B394" s="14" t="s">
        <v>334</v>
      </c>
      <c r="C394" s="14" t="s">
        <v>317</v>
      </c>
      <c r="D394" s="19">
        <v>44349</v>
      </c>
      <c r="E394" s="14">
        <f>VLOOKUP(A394,home!$A$2:$E$405,3,FALSE)</f>
        <v>1.4692307689999999</v>
      </c>
      <c r="F394" s="14">
        <f>VLOOKUP(B394,home!$B$2:$E$405,3,FALSE)</f>
        <v>0.89</v>
      </c>
      <c r="G394" s="14">
        <f>VLOOKUP(C394,away!$B$2:$E$405,4,FALSE)</f>
        <v>0.94</v>
      </c>
      <c r="H394" s="14">
        <f>VLOOKUP(A394,away!$A$2:$E$405,3,FALSE)</f>
        <v>1.180769231</v>
      </c>
      <c r="I394" s="14">
        <f>VLOOKUP(C394,away!$B$2:$E$405,3,FALSE)</f>
        <v>1.26</v>
      </c>
      <c r="J394" s="14">
        <f>VLOOKUP(B394,home!$B$2:$E$405,4,FALSE)</f>
        <v>1.3</v>
      </c>
      <c r="K394" s="16">
        <f t="shared" si="452"/>
        <v>1.2291584613453999</v>
      </c>
      <c r="L394" s="16">
        <f t="shared" si="453"/>
        <v>1.934100000378</v>
      </c>
      <c r="M394" s="17">
        <f t="shared" si="398"/>
        <v>4.2287723411876574E-2</v>
      </c>
      <c r="N394" s="17">
        <f t="shared" si="399"/>
        <v>5.1978313042742051E-2</v>
      </c>
      <c r="O394" s="17">
        <f t="shared" si="400"/>
        <v>8.1788685866895222E-2</v>
      </c>
      <c r="P394" s="17">
        <f t="shared" si="401"/>
        <v>0.10053125527561518</v>
      </c>
      <c r="Q394" s="17">
        <f t="shared" si="402"/>
        <v>3.194479164147318E-2</v>
      </c>
      <c r="R394" s="17">
        <f t="shared" si="403"/>
        <v>7.9093748683039103E-2</v>
      </c>
      <c r="S394" s="17">
        <f t="shared" si="404"/>
        <v>5.9748624848248964E-2</v>
      </c>
      <c r="T394" s="17">
        <f t="shared" si="405"/>
        <v>6.1784421525848392E-2</v>
      </c>
      <c r="U394" s="17">
        <f t="shared" si="406"/>
        <v>9.7218750433284096E-2</v>
      </c>
      <c r="V394" s="17">
        <f t="shared" si="407"/>
        <v>1.5782369424291006E-2</v>
      </c>
      <c r="W394" s="17">
        <f t="shared" si="408"/>
        <v>1.3088403647344189E-2</v>
      </c>
      <c r="X394" s="17">
        <f t="shared" si="409"/>
        <v>2.5314281499275806E-2</v>
      </c>
      <c r="Y394" s="17">
        <f t="shared" si="410"/>
        <v>2.4480175928659077E-2</v>
      </c>
      <c r="Z394" s="17">
        <f t="shared" si="411"/>
        <v>5.0991739785921114E-2</v>
      </c>
      <c r="AA394" s="17">
        <f t="shared" si="412"/>
        <v>6.2676928416587813E-2</v>
      </c>
      <c r="AB394" s="17">
        <f t="shared" si="413"/>
        <v>3.8519938447194424E-2</v>
      </c>
      <c r="AC394" s="17">
        <f t="shared" si="414"/>
        <v>2.3449793483707893E-3</v>
      </c>
      <c r="AD394" s="17">
        <f t="shared" si="415"/>
        <v>4.0219305221592758E-3</v>
      </c>
      <c r="AE394" s="17">
        <f t="shared" si="416"/>
        <v>7.7788158244285434E-3</v>
      </c>
      <c r="AF394" s="17">
        <f t="shared" si="417"/>
        <v>7.5225038444838212E-3</v>
      </c>
      <c r="AG394" s="17">
        <f t="shared" si="418"/>
        <v>4.8497582294865539E-3</v>
      </c>
      <c r="AH394" s="17">
        <f t="shared" si="419"/>
        <v>2.4655780984806235E-2</v>
      </c>
      <c r="AI394" s="17">
        <f t="shared" si="420"/>
        <v>3.0305861818553603E-2</v>
      </c>
      <c r="AJ394" s="17">
        <f t="shared" si="421"/>
        <v>1.8625353241319826E-2</v>
      </c>
      <c r="AK394" s="17">
        <f t="shared" si="422"/>
        <v>7.6311701773717454E-3</v>
      </c>
      <c r="AL394" s="17">
        <f t="shared" si="423"/>
        <v>2.229902188784186E-4</v>
      </c>
      <c r="AM394" s="17">
        <f t="shared" si="424"/>
        <v>9.8871798645107909E-4</v>
      </c>
      <c r="AN394" s="17">
        <f t="shared" si="425"/>
        <v>1.9122794579687671E-3</v>
      </c>
      <c r="AO394" s="17">
        <f t="shared" si="426"/>
        <v>1.8492698501901177E-3</v>
      </c>
      <c r="AP394" s="17">
        <f t="shared" si="427"/>
        <v>1.1922242726505766E-3</v>
      </c>
      <c r="AQ394" s="17">
        <f t="shared" si="428"/>
        <v>5.7647024154603549E-4</v>
      </c>
      <c r="AR394" s="17">
        <f t="shared" si="429"/>
        <v>9.5373492024067256E-3</v>
      </c>
      <c r="AS394" s="17">
        <f t="shared" si="430"/>
        <v>1.1722913470944028E-2</v>
      </c>
      <c r="AT394" s="17">
        <f t="shared" si="431"/>
        <v>7.2046591422154117E-3</v>
      </c>
      <c r="AU394" s="17">
        <f t="shared" si="432"/>
        <v>2.9518892485878548E-3</v>
      </c>
      <c r="AV394" s="17">
        <f t="shared" si="433"/>
        <v>9.070849117140691E-4</v>
      </c>
      <c r="AW394" s="17">
        <f t="shared" si="434"/>
        <v>1.4725502140346951E-5</v>
      </c>
      <c r="AX394" s="17">
        <f t="shared" si="435"/>
        <v>2.0254851315512146E-4</v>
      </c>
      <c r="AY394" s="17">
        <f t="shared" si="436"/>
        <v>3.917490793698837E-4</v>
      </c>
      <c r="AZ394" s="17">
        <f t="shared" si="437"/>
        <v>3.7884094727868672E-4</v>
      </c>
      <c r="BA394" s="17">
        <f t="shared" si="438"/>
        <v>2.4423875875830323E-4</v>
      </c>
      <c r="BB394" s="17">
        <f t="shared" si="439"/>
        <v>1.1809554585168919E-4</v>
      </c>
      <c r="BC394" s="17">
        <f t="shared" si="440"/>
        <v>4.5681719055278433E-5</v>
      </c>
      <c r="BD394" s="17">
        <f t="shared" si="441"/>
        <v>3.0743645159966608E-3</v>
      </c>
      <c r="BE394" s="17">
        <f t="shared" si="442"/>
        <v>3.7788811580973507E-3</v>
      </c>
      <c r="BF394" s="17">
        <f t="shared" si="443"/>
        <v>2.3224218749470314E-3</v>
      </c>
      <c r="BG394" s="17">
        <f t="shared" si="444"/>
        <v>9.5154149946826403E-4</v>
      </c>
      <c r="BH394" s="17">
        <f t="shared" si="445"/>
        <v>2.9239882134817651E-4</v>
      </c>
      <c r="BI394" s="17">
        <f t="shared" si="446"/>
        <v>7.1880897069506619E-5</v>
      </c>
      <c r="BJ394" s="18">
        <f t="shared" si="447"/>
        <v>0.24066351207817649</v>
      </c>
      <c r="BK394" s="18">
        <f t="shared" si="448"/>
        <v>0.22130969160665087</v>
      </c>
      <c r="BL394" s="18">
        <f t="shared" si="449"/>
        <v>0.48333160281184712</v>
      </c>
      <c r="BM394" s="18">
        <f t="shared" si="450"/>
        <v>0.60829500478372456</v>
      </c>
      <c r="BN394" s="18">
        <f t="shared" si="451"/>
        <v>0.38762451792164127</v>
      </c>
    </row>
    <row r="395" spans="1:66" x14ac:dyDescent="0.25">
      <c r="A395" t="s">
        <v>40</v>
      </c>
      <c r="B395" t="s">
        <v>339</v>
      </c>
      <c r="C395" t="s">
        <v>319</v>
      </c>
      <c r="D395" s="15">
        <v>44349</v>
      </c>
      <c r="E395" s="14">
        <f>VLOOKUP(A395,home!$A$2:$E$405,3,FALSE)</f>
        <v>1.4692307689999999</v>
      </c>
      <c r="F395" s="14">
        <f>VLOOKUP(B395,home!$B$2:$E$405,3,FALSE)</f>
        <v>1.47</v>
      </c>
      <c r="G395" s="14">
        <f>VLOOKUP(C395,away!$B$2:$E$405,4,FALSE)</f>
        <v>1.26</v>
      </c>
      <c r="H395" s="14">
        <f>VLOOKUP(A395,away!$A$2:$E$405,3,FALSE)</f>
        <v>1.180769231</v>
      </c>
      <c r="I395" s="14">
        <f>VLOOKUP(C395,away!$B$2:$E$405,3,FALSE)</f>
        <v>0.57999999999999996</v>
      </c>
      <c r="J395" s="14">
        <f>VLOOKUP(B395,home!$B$2:$E$405,4,FALSE)</f>
        <v>0.72</v>
      </c>
      <c r="K395" s="16">
        <f t="shared" si="452"/>
        <v>2.7213092303417996</v>
      </c>
      <c r="L395" s="16">
        <f t="shared" si="453"/>
        <v>0.49308923086559991</v>
      </c>
      <c r="M395" s="17">
        <f t="shared" si="398"/>
        <v>4.0179496081187781E-2</v>
      </c>
      <c r="N395" s="17">
        <f t="shared" si="399"/>
        <v>0.10934083355621847</v>
      </c>
      <c r="O395" s="17">
        <f t="shared" si="400"/>
        <v>1.9812076819240267E-2</v>
      </c>
      <c r="P395" s="17">
        <f t="shared" si="401"/>
        <v>5.391478752043935E-2</v>
      </c>
      <c r="Q395" s="17">
        <f t="shared" si="402"/>
        <v>0.14877510980490188</v>
      </c>
      <c r="R395" s="17">
        <f t="shared" si="403"/>
        <v>4.8845608603246826E-3</v>
      </c>
      <c r="S395" s="17">
        <f t="shared" si="404"/>
        <v>1.8086366162361488E-2</v>
      </c>
      <c r="T395" s="17">
        <f t="shared" si="405"/>
        <v>7.3359404465644248E-2</v>
      </c>
      <c r="U395" s="17">
        <f t="shared" si="406"/>
        <v>1.3292400555367841E-2</v>
      </c>
      <c r="V395" s="17">
        <f t="shared" si="407"/>
        <v>2.6965732491191926E-3</v>
      </c>
      <c r="W395" s="17">
        <f t="shared" si="408"/>
        <v>0.13495435985239806</v>
      </c>
      <c r="X395" s="17">
        <f t="shared" si="409"/>
        <v>6.6544541501578361E-2</v>
      </c>
      <c r="Y395" s="17">
        <f t="shared" si="410"/>
        <v>1.6406198393658634E-2</v>
      </c>
      <c r="Z395" s="17">
        <f t="shared" si="411"/>
        <v>8.0284145257790353E-4</v>
      </c>
      <c r="AA395" s="17">
        <f t="shared" si="412"/>
        <v>2.1847798554012676E-3</v>
      </c>
      <c r="AB395" s="17">
        <f t="shared" si="413"/>
        <v>2.9727307933841464E-3</v>
      </c>
      <c r="AC395" s="17">
        <f t="shared" si="414"/>
        <v>2.2614951022810367E-4</v>
      </c>
      <c r="AD395" s="17">
        <f t="shared" si="415"/>
        <v>9.1813136285299926E-2</v>
      </c>
      <c r="AE395" s="17">
        <f t="shared" si="416"/>
        <v>4.5272068754277049E-2</v>
      </c>
      <c r="AF395" s="17">
        <f t="shared" si="417"/>
        <v>1.1161584780870513E-2</v>
      </c>
      <c r="AG395" s="17">
        <f t="shared" si="418"/>
        <v>1.834552418280209E-3</v>
      </c>
      <c r="AH395" s="17">
        <f t="shared" si="419"/>
        <v>9.8968118589664881E-5</v>
      </c>
      <c r="AI395" s="17">
        <f t="shared" si="420"/>
        <v>2.6932285462761689E-4</v>
      </c>
      <c r="AJ395" s="17">
        <f t="shared" si="421"/>
        <v>3.6645538512006834E-4</v>
      </c>
      <c r="AK395" s="17">
        <f t="shared" si="422"/>
        <v>3.3241280734523361E-4</v>
      </c>
      <c r="AL395" s="17">
        <f t="shared" si="423"/>
        <v>1.2138333210712772E-5</v>
      </c>
      <c r="AM395" s="17">
        <f t="shared" si="424"/>
        <v>4.9970387047963243E-2</v>
      </c>
      <c r="AN395" s="17">
        <f t="shared" si="425"/>
        <v>2.4639859715536533E-2</v>
      </c>
      <c r="AO395" s="17">
        <f t="shared" si="426"/>
        <v>6.0748247378850945E-3</v>
      </c>
      <c r="AP395" s="17">
        <f t="shared" si="427"/>
        <v>9.9847688588236018E-4</v>
      </c>
      <c r="AQ395" s="17">
        <f t="shared" si="428"/>
        <v>1.230845499242031E-4</v>
      </c>
      <c r="AR395" s="17">
        <f t="shared" si="429"/>
        <v>9.7600226951186706E-6</v>
      </c>
      <c r="AS395" s="17">
        <f t="shared" si="430"/>
        <v>2.6560039848571887E-5</v>
      </c>
      <c r="AT395" s="17">
        <f t="shared" si="431"/>
        <v>3.6139040799082355E-5</v>
      </c>
      <c r="AU395" s="17">
        <f t="shared" si="432"/>
        <v>3.2781835100747224E-5</v>
      </c>
      <c r="AV395" s="17">
        <f t="shared" si="433"/>
        <v>2.2302377611801559E-5</v>
      </c>
      <c r="AW395" s="17">
        <f t="shared" si="434"/>
        <v>4.5243893011825149E-7</v>
      </c>
      <c r="AX395" s="17">
        <f t="shared" si="435"/>
        <v>2.266414591956244E-2</v>
      </c>
      <c r="AY395" s="17">
        <f t="shared" si="436"/>
        <v>1.117544627970277E-2</v>
      </c>
      <c r="AZ395" s="17">
        <f t="shared" si="437"/>
        <v>2.7552461053192341E-3</v>
      </c>
      <c r="BA395" s="17">
        <f t="shared" si="438"/>
        <v>4.5286072763910031E-4</v>
      </c>
      <c r="BB395" s="17">
        <f t="shared" si="439"/>
        <v>5.5825186970199978E-5</v>
      </c>
      <c r="BC395" s="17">
        <f t="shared" si="440"/>
        <v>5.5053597012128451E-6</v>
      </c>
      <c r="BD395" s="17">
        <f t="shared" si="441"/>
        <v>8.0209368066114359E-7</v>
      </c>
      <c r="BE395" s="17">
        <f t="shared" si="442"/>
        <v>2.182744936781998E-6</v>
      </c>
      <c r="BF395" s="17">
        <f t="shared" si="443"/>
        <v>2.9699619719733401E-6</v>
      </c>
      <c r="BG395" s="17">
        <f t="shared" si="444"/>
        <v>2.6940616426983941E-6</v>
      </c>
      <c r="BH395" s="17">
        <f t="shared" si="445"/>
        <v>1.832843703846233E-6</v>
      </c>
      <c r="BI395" s="17">
        <f t="shared" si="446"/>
        <v>9.9754689781012089E-7</v>
      </c>
      <c r="BJ395" s="18">
        <f t="shared" si="447"/>
        <v>0.81837745232921377</v>
      </c>
      <c r="BK395" s="18">
        <f t="shared" si="448"/>
        <v>0.12629095713624941</v>
      </c>
      <c r="BL395" s="18">
        <f t="shared" si="449"/>
        <v>4.4352730618289878E-2</v>
      </c>
      <c r="BM395" s="18">
        <f t="shared" si="450"/>
        <v>0.60174212305324604</v>
      </c>
      <c r="BN395" s="18">
        <f t="shared" si="451"/>
        <v>0.37690686464231243</v>
      </c>
    </row>
    <row r="396" spans="1:66" x14ac:dyDescent="0.25">
      <c r="A396" t="s">
        <v>40</v>
      </c>
      <c r="B396" t="s">
        <v>234</v>
      </c>
      <c r="C396" t="s">
        <v>42</v>
      </c>
      <c r="D396" s="15">
        <v>44349</v>
      </c>
      <c r="E396" s="14">
        <f>VLOOKUP(A396,home!$A$2:$E$405,3,FALSE)</f>
        <v>1.4692307689999999</v>
      </c>
      <c r="F396" s="14">
        <f>VLOOKUP(B396,home!$B$2:$E$405,3,FALSE)</f>
        <v>0.89</v>
      </c>
      <c r="G396" s="14">
        <f>VLOOKUP(C396,away!$B$2:$E$405,4,FALSE)</f>
        <v>1.05</v>
      </c>
      <c r="H396" s="14">
        <f>VLOOKUP(A396,away!$A$2:$E$405,3,FALSE)</f>
        <v>1.180769231</v>
      </c>
      <c r="I396" s="14">
        <f>VLOOKUP(C396,away!$B$2:$E$405,3,FALSE)</f>
        <v>0.84</v>
      </c>
      <c r="J396" s="14">
        <f>VLOOKUP(B396,home!$B$2:$E$405,4,FALSE)</f>
        <v>1.3</v>
      </c>
      <c r="K396" s="16">
        <f t="shared" si="452"/>
        <v>1.3729961536305</v>
      </c>
      <c r="L396" s="16">
        <f t="shared" si="453"/>
        <v>1.2894000002520001</v>
      </c>
      <c r="M396" s="17">
        <f t="shared" si="398"/>
        <v>6.9780815686983008E-2</v>
      </c>
      <c r="N396" s="17">
        <f t="shared" si="399"/>
        <v>9.5808791535426527E-2</v>
      </c>
      <c r="O396" s="17">
        <f t="shared" si="400"/>
        <v>8.9975383764380662E-2</v>
      </c>
      <c r="P396" s="17">
        <f t="shared" si="401"/>
        <v>0.12353585582992278</v>
      </c>
      <c r="Q396" s="17">
        <f t="shared" si="402"/>
        <v>6.577255113106352E-2</v>
      </c>
      <c r="R396" s="17">
        <f t="shared" si="403"/>
        <v>5.8007129924233132E-2</v>
      </c>
      <c r="S396" s="17">
        <f t="shared" si="404"/>
        <v>5.4675155074456583E-2</v>
      </c>
      <c r="T396" s="17">
        <f t="shared" si="405"/>
        <v>8.4807127444967989E-2</v>
      </c>
      <c r="U396" s="17">
        <f t="shared" si="406"/>
        <v>7.9643566269116756E-2</v>
      </c>
      <c r="V396" s="17">
        <f t="shared" si="407"/>
        <v>1.0754853541941965E-2</v>
      </c>
      <c r="W396" s="17">
        <f t="shared" si="408"/>
        <v>3.01018199058052E-2</v>
      </c>
      <c r="X396" s="17">
        <f t="shared" si="409"/>
        <v>3.8813286594130886E-2</v>
      </c>
      <c r="Y396" s="17">
        <f t="shared" si="410"/>
        <v>2.5022925872126664E-2</v>
      </c>
      <c r="Z396" s="17">
        <f t="shared" si="411"/>
        <v>2.4931464446307998E-2</v>
      </c>
      <c r="AA396" s="17">
        <f t="shared" si="412"/>
        <v>3.4230804789156445E-2</v>
      </c>
      <c r="AB396" s="17">
        <f t="shared" si="413"/>
        <v>2.3499381655594152E-2</v>
      </c>
      <c r="AC396" s="17">
        <f t="shared" si="414"/>
        <v>1.189985047778968E-3</v>
      </c>
      <c r="AD396" s="17">
        <f t="shared" si="415"/>
        <v>1.033242073698714E-2</v>
      </c>
      <c r="AE396" s="17">
        <f t="shared" si="416"/>
        <v>1.3322623300874989E-2</v>
      </c>
      <c r="AF396" s="17">
        <f t="shared" si="417"/>
        <v>8.589095243752759E-3</v>
      </c>
      <c r="AG396" s="17">
        <f t="shared" si="418"/>
        <v>3.6915931364864198E-3</v>
      </c>
      <c r="AH396" s="17">
        <f t="shared" si="419"/>
        <v>8.0366575658380665E-3</v>
      </c>
      <c r="AI396" s="17">
        <f t="shared" si="420"/>
        <v>1.1034299925941123E-2</v>
      </c>
      <c r="AJ396" s="17">
        <f t="shared" si="421"/>
        <v>7.5750256781612372E-3</v>
      </c>
      <c r="AK396" s="17">
        <f t="shared" si="422"/>
        <v>3.4668270399225492E-3</v>
      </c>
      <c r="AL396" s="17">
        <f t="shared" si="423"/>
        <v>8.4267184242507465E-5</v>
      </c>
      <c r="AM396" s="17">
        <f t="shared" si="424"/>
        <v>2.8372747859150729E-3</v>
      </c>
      <c r="AN396" s="17">
        <f t="shared" si="425"/>
        <v>3.6583821096738884E-3</v>
      </c>
      <c r="AO396" s="17">
        <f t="shared" si="426"/>
        <v>2.3585589465677128E-3</v>
      </c>
      <c r="AP396" s="17">
        <f t="shared" si="427"/>
        <v>1.0137086354329219E-3</v>
      </c>
      <c r="AQ396" s="17">
        <f t="shared" si="428"/>
        <v>3.2676897869566608E-4</v>
      </c>
      <c r="AR396" s="17">
        <f t="shared" si="429"/>
        <v>2.072493253483367E-3</v>
      </c>
      <c r="AS396" s="17">
        <f t="shared" si="430"/>
        <v>2.8455252654578235E-3</v>
      </c>
      <c r="AT396" s="17">
        <f t="shared" si="431"/>
        <v>1.9534476222659997E-3</v>
      </c>
      <c r="AU396" s="17">
        <f t="shared" si="432"/>
        <v>8.940253572299545E-4</v>
      </c>
      <c r="AV396" s="17">
        <f t="shared" si="433"/>
        <v>3.0687334418121531E-4</v>
      </c>
      <c r="AW396" s="17">
        <f t="shared" si="434"/>
        <v>4.1439353198259547E-6</v>
      </c>
      <c r="AX396" s="17">
        <f t="shared" si="435"/>
        <v>6.4926122797569945E-4</v>
      </c>
      <c r="AY396" s="17">
        <f t="shared" si="436"/>
        <v>8.3715742751548075E-4</v>
      </c>
      <c r="AZ396" s="17">
        <f t="shared" si="437"/>
        <v>5.3971539362471243E-4</v>
      </c>
      <c r="BA396" s="17">
        <f t="shared" si="438"/>
        <v>2.3196967622523748E-4</v>
      </c>
      <c r="BB396" s="17">
        <f t="shared" si="439"/>
        <v>7.4775425145819416E-5</v>
      </c>
      <c r="BC396" s="17">
        <f t="shared" si="440"/>
        <v>1.9283086640372578E-5</v>
      </c>
      <c r="BD396" s="17">
        <f t="shared" si="441"/>
        <v>4.4537880026062005E-4</v>
      </c>
      <c r="BE396" s="17">
        <f t="shared" si="442"/>
        <v>6.1150337966639804E-4</v>
      </c>
      <c r="BF396" s="17">
        <f t="shared" si="443"/>
        <v>4.1979589410700793E-4</v>
      </c>
      <c r="BG396" s="17">
        <f t="shared" si="444"/>
        <v>1.9212604930626619E-4</v>
      </c>
      <c r="BH396" s="17">
        <f t="shared" si="445"/>
        <v>6.5947081677431824E-5</v>
      </c>
      <c r="BI396" s="17">
        <f t="shared" si="446"/>
        <v>1.8109017897254068E-5</v>
      </c>
      <c r="BJ396" s="18">
        <f t="shared" si="447"/>
        <v>0.38880909059503477</v>
      </c>
      <c r="BK396" s="18">
        <f t="shared" si="448"/>
        <v>0.26085808979284125</v>
      </c>
      <c r="BL396" s="18">
        <f t="shared" si="449"/>
        <v>0.32529430167787754</v>
      </c>
      <c r="BM396" s="18">
        <f t="shared" si="450"/>
        <v>0.4961794051478563</v>
      </c>
      <c r="BN396" s="18">
        <f t="shared" si="451"/>
        <v>0.50288052787200965</v>
      </c>
    </row>
    <row r="397" spans="1:66" x14ac:dyDescent="0.25">
      <c r="A397" t="s">
        <v>40</v>
      </c>
      <c r="B397" t="s">
        <v>332</v>
      </c>
      <c r="C397" t="s">
        <v>321</v>
      </c>
      <c r="D397" s="15">
        <v>44349</v>
      </c>
      <c r="E397" s="14">
        <f>VLOOKUP(A397,home!$A$2:$E$405,3,FALSE)</f>
        <v>1.4692307689999999</v>
      </c>
      <c r="F397" s="14">
        <f>VLOOKUP(B397,home!$B$2:$E$405,3,FALSE)</f>
        <v>1.1000000000000001</v>
      </c>
      <c r="G397" s="14">
        <f>VLOOKUP(C397,away!$B$2:$E$405,4,FALSE)</f>
        <v>0.63</v>
      </c>
      <c r="H397" s="14">
        <f>VLOOKUP(A397,away!$A$2:$E$405,3,FALSE)</f>
        <v>1.180769231</v>
      </c>
      <c r="I397" s="14">
        <f>VLOOKUP(C397,away!$B$2:$E$405,3,FALSE)</f>
        <v>1.1000000000000001</v>
      </c>
      <c r="J397" s="14">
        <f>VLOOKUP(B397,home!$B$2:$E$405,4,FALSE)</f>
        <v>1.04</v>
      </c>
      <c r="K397" s="16">
        <f t="shared" si="452"/>
        <v>1.0181769229169999</v>
      </c>
      <c r="L397" s="16">
        <f t="shared" si="453"/>
        <v>1.3508000002640002</v>
      </c>
      <c r="M397" s="17">
        <f t="shared" si="398"/>
        <v>9.3576413181316959E-2</v>
      </c>
      <c r="N397" s="17">
        <f t="shared" si="399"/>
        <v>9.5277344430563071E-2</v>
      </c>
      <c r="O397" s="17">
        <f t="shared" si="400"/>
        <v>0.12640301895002715</v>
      </c>
      <c r="P397" s="17">
        <f t="shared" si="401"/>
        <v>0.12870063688195785</v>
      </c>
      <c r="Q397" s="17">
        <f t="shared" si="402"/>
        <v>4.8504596688006933E-2</v>
      </c>
      <c r="R397" s="17">
        <f t="shared" si="403"/>
        <v>8.5372599015533554E-2</v>
      </c>
      <c r="S397" s="17">
        <f t="shared" si="404"/>
        <v>4.4252214235137609E-2</v>
      </c>
      <c r="T397" s="17">
        <f t="shared" si="405"/>
        <v>6.5520009218964989E-2</v>
      </c>
      <c r="U397" s="17">
        <f t="shared" si="406"/>
        <v>8.6924410167062829E-2</v>
      </c>
      <c r="V397" s="17">
        <f t="shared" si="407"/>
        <v>6.7624925292797409E-3</v>
      </c>
      <c r="W397" s="17">
        <f t="shared" si="408"/>
        <v>1.646208700104167E-2</v>
      </c>
      <c r="X397" s="17">
        <f t="shared" si="409"/>
        <v>2.2236987125353085E-2</v>
      </c>
      <c r="Y397" s="17">
        <f t="shared" si="410"/>
        <v>1.501886110739876E-2</v>
      </c>
      <c r="Z397" s="17">
        <f t="shared" si="411"/>
        <v>3.8440435590907027E-2</v>
      </c>
      <c r="AA397" s="17">
        <f t="shared" si="412"/>
        <v>3.9139164425538837E-2</v>
      </c>
      <c r="AB397" s="17">
        <f t="shared" si="413"/>
        <v>1.9925297000168821E-2</v>
      </c>
      <c r="AC397" s="17">
        <f t="shared" si="414"/>
        <v>5.813010631091067E-4</v>
      </c>
      <c r="AD397" s="17">
        <f t="shared" si="415"/>
        <v>4.1903292718781368E-3</v>
      </c>
      <c r="AE397" s="17">
        <f t="shared" si="416"/>
        <v>5.6602967815592353E-3</v>
      </c>
      <c r="AF397" s="17">
        <f t="shared" si="417"/>
        <v>3.8229644470122678E-3</v>
      </c>
      <c r="AG397" s="17">
        <f t="shared" si="418"/>
        <v>1.7213534586778113E-3</v>
      </c>
      <c r="AH397" s="17">
        <f t="shared" si="419"/>
        <v>1.2981335101586383E-2</v>
      </c>
      <c r="AI397" s="17">
        <f t="shared" si="420"/>
        <v>1.3217295829087664E-2</v>
      </c>
      <c r="AJ397" s="17">
        <f t="shared" si="421"/>
        <v>6.7287727982720865E-3</v>
      </c>
      <c r="AK397" s="17">
        <f t="shared" si="422"/>
        <v>2.2836937275840952E-3</v>
      </c>
      <c r="AL397" s="17">
        <f t="shared" si="423"/>
        <v>3.1979775457877124E-5</v>
      </c>
      <c r="AM397" s="17">
        <f t="shared" si="424"/>
        <v>8.5329931280998307E-4</v>
      </c>
      <c r="AN397" s="17">
        <f t="shared" si="425"/>
        <v>1.1526367119689964E-3</v>
      </c>
      <c r="AO397" s="17">
        <f t="shared" si="426"/>
        <v>7.7849083541600846E-4</v>
      </c>
      <c r="AP397" s="17">
        <f t="shared" si="427"/>
        <v>3.5052847356182193E-4</v>
      </c>
      <c r="AQ397" s="17">
        <f t="shared" si="428"/>
        <v>1.1837346554496225E-4</v>
      </c>
      <c r="AR397" s="17">
        <f t="shared" si="429"/>
        <v>3.5070374917299924E-3</v>
      </c>
      <c r="AS397" s="17">
        <f t="shared" si="430"/>
        <v>3.5707846418841969E-3</v>
      </c>
      <c r="AT397" s="17">
        <f t="shared" si="431"/>
        <v>1.8178452595364663E-3</v>
      </c>
      <c r="AU397" s="17">
        <f t="shared" si="432"/>
        <v>6.1696269756469826E-4</v>
      </c>
      <c r="AV397" s="17">
        <f t="shared" si="433"/>
        <v>1.5704429524024898E-4</v>
      </c>
      <c r="AW397" s="17">
        <f t="shared" si="434"/>
        <v>1.2217636809810624E-6</v>
      </c>
      <c r="AX397" s="17">
        <f t="shared" si="435"/>
        <v>1.4480161144067648E-4</v>
      </c>
      <c r="AY397" s="17">
        <f t="shared" si="436"/>
        <v>1.9559801677229347E-4</v>
      </c>
      <c r="AZ397" s="17">
        <f t="shared" si="437"/>
        <v>1.3210690055382598E-4</v>
      </c>
      <c r="BA397" s="17">
        <f t="shared" si="438"/>
        <v>5.9483333767661444E-5</v>
      </c>
      <c r="BB397" s="17">
        <f t="shared" si="439"/>
        <v>2.0087521817265188E-5</v>
      </c>
      <c r="BC397" s="17">
        <f t="shared" si="440"/>
        <v>5.4268448952129849E-6</v>
      </c>
      <c r="BD397" s="17">
        <f t="shared" si="441"/>
        <v>7.8955104079245393E-4</v>
      </c>
      <c r="BE397" s="17">
        <f t="shared" si="442"/>
        <v>8.0390264919997536E-4</v>
      </c>
      <c r="BF397" s="17">
        <f t="shared" si="443"/>
        <v>4.0925756284362761E-4</v>
      </c>
      <c r="BG397" s="17">
        <f t="shared" si="444"/>
        <v>1.3889886867221186E-4</v>
      </c>
      <c r="BH397" s="17">
        <f t="shared" si="445"/>
        <v>3.5355905675331276E-5</v>
      </c>
      <c r="BI397" s="17">
        <f t="shared" si="446"/>
        <v>7.1997134494905014E-6</v>
      </c>
      <c r="BJ397" s="18">
        <f t="shared" si="447"/>
        <v>0.28222566255900466</v>
      </c>
      <c r="BK397" s="18">
        <f t="shared" si="448"/>
        <v>0.27410063568303139</v>
      </c>
      <c r="BL397" s="18">
        <f t="shared" si="449"/>
        <v>0.40482942714145009</v>
      </c>
      <c r="BM397" s="18">
        <f t="shared" si="450"/>
        <v>0.42156717557389639</v>
      </c>
      <c r="BN397" s="18">
        <f t="shared" si="451"/>
        <v>0.57783460914740559</v>
      </c>
    </row>
    <row r="398" spans="1:66" x14ac:dyDescent="0.25">
      <c r="A398" t="s">
        <v>10</v>
      </c>
      <c r="B398" t="s">
        <v>244</v>
      </c>
      <c r="C398" t="s">
        <v>241</v>
      </c>
      <c r="D398" s="15">
        <v>44379</v>
      </c>
      <c r="E398" s="14">
        <f>VLOOKUP(A398,home!$A$2:$E$405,3,FALSE)</f>
        <v>1.498007968</v>
      </c>
      <c r="F398" s="14">
        <f>VLOOKUP(B398,home!$B$2:$E$405,3,FALSE)</f>
        <v>1.29</v>
      </c>
      <c r="G398" s="14">
        <f>VLOOKUP(C398,away!$B$2:$E$405,4,FALSE)</f>
        <v>0.91</v>
      </c>
      <c r="H398" s="14">
        <f>VLOOKUP(A398,away!$A$2:$E$405,3,FALSE)</f>
        <v>1.398406375</v>
      </c>
      <c r="I398" s="14">
        <f>VLOOKUP(C398,away!$B$2:$E$405,3,FALSE)</f>
        <v>1.05</v>
      </c>
      <c r="J398" s="14">
        <f>VLOOKUP(B398,home!$B$2:$E$405,4,FALSE)</f>
        <v>1.23</v>
      </c>
      <c r="K398" s="16">
        <f t="shared" si="452"/>
        <v>1.7585115536352001</v>
      </c>
      <c r="L398" s="16">
        <f t="shared" si="453"/>
        <v>1.8060418333125001</v>
      </c>
      <c r="M398" s="17">
        <f t="shared" si="398"/>
        <v>2.8309626109768903E-2</v>
      </c>
      <c r="N398" s="17">
        <f t="shared" si="399"/>
        <v>4.9782804593121337E-2</v>
      </c>
      <c r="O398" s="17">
        <f t="shared" si="400"/>
        <v>5.1128369039678448E-2</v>
      </c>
      <c r="P398" s="17">
        <f t="shared" si="401"/>
        <v>8.9909827674798798E-2</v>
      </c>
      <c r="Q398" s="17">
        <f t="shared" si="402"/>
        <v>4.3771818524683696E-2</v>
      </c>
      <c r="R398" s="17">
        <f t="shared" si="403"/>
        <v>4.6169986677349478E-2</v>
      </c>
      <c r="S398" s="17">
        <f t="shared" si="404"/>
        <v>7.1387176584102999E-2</v>
      </c>
      <c r="T398" s="17">
        <f t="shared" si="405"/>
        <v>7.9053735375741799E-2</v>
      </c>
      <c r="U398" s="17">
        <f t="shared" si="406"/>
        <v>8.1190455003302311E-2</v>
      </c>
      <c r="V398" s="17">
        <f t="shared" si="407"/>
        <v>2.5191308583244344E-2</v>
      </c>
      <c r="W398" s="17">
        <f t="shared" si="408"/>
        <v>2.5657749533093192E-2</v>
      </c>
      <c r="X398" s="17">
        <f t="shared" si="409"/>
        <v>4.6338969005420567E-2</v>
      </c>
      <c r="Y398" s="17">
        <f t="shared" si="410"/>
        <v>4.1845058268180448E-2</v>
      </c>
      <c r="Z398" s="17">
        <f t="shared" si="411"/>
        <v>2.7794975794257992E-2</v>
      </c>
      <c r="AA398" s="17">
        <f t="shared" si="412"/>
        <v>4.8877786067213401E-2</v>
      </c>
      <c r="AB398" s="17">
        <f t="shared" si="413"/>
        <v>4.2976075757652193E-2</v>
      </c>
      <c r="AC398" s="17">
        <f t="shared" si="414"/>
        <v>5.0003888360269722E-3</v>
      </c>
      <c r="AD398" s="17">
        <f t="shared" si="415"/>
        <v>1.1279862248555629E-2</v>
      </c>
      <c r="AE398" s="17">
        <f t="shared" si="416"/>
        <v>2.0371903094893864E-2</v>
      </c>
      <c r="AF398" s="17">
        <f t="shared" si="417"/>
        <v>1.839625460678336E-2</v>
      </c>
      <c r="AG398" s="17">
        <f t="shared" si="418"/>
        <v>1.1074801798706185E-2</v>
      </c>
      <c r="AH398" s="17">
        <f t="shared" si="419"/>
        <v>1.2549722260084564E-2</v>
      </c>
      <c r="AI398" s="17">
        <f t="shared" si="420"/>
        <v>2.2068831589271563E-2</v>
      </c>
      <c r="AJ398" s="17">
        <f t="shared" si="421"/>
        <v>1.9404147662481764E-2</v>
      </c>
      <c r="AK398" s="17">
        <f t="shared" si="422"/>
        <v>1.1374139284305881E-2</v>
      </c>
      <c r="AL398" s="17">
        <f t="shared" si="423"/>
        <v>6.35238482925824E-4</v>
      </c>
      <c r="AM398" s="17">
        <f t="shared" si="424"/>
        <v>3.9671536174997182E-3</v>
      </c>
      <c r="AN398" s="17">
        <f t="shared" si="425"/>
        <v>7.1648453923815079E-3</v>
      </c>
      <c r="AO398" s="17">
        <f t="shared" si="426"/>
        <v>6.4700052539286602E-3</v>
      </c>
      <c r="AP398" s="17">
        <f t="shared" si="427"/>
        <v>3.8950333834489427E-3</v>
      </c>
      <c r="AQ398" s="17">
        <f t="shared" si="428"/>
        <v>1.7586483081643795E-3</v>
      </c>
      <c r="AR398" s="17">
        <f t="shared" si="429"/>
        <v>4.5330646796331604E-3</v>
      </c>
      <c r="AS398" s="17">
        <f t="shared" si="430"/>
        <v>7.9714466125105597E-3</v>
      </c>
      <c r="AT398" s="17">
        <f t="shared" si="431"/>
        <v>7.0089404836429997E-3</v>
      </c>
      <c r="AU398" s="17">
        <f t="shared" si="432"/>
        <v>4.1084342730759015E-3</v>
      </c>
      <c r="AV398" s="17">
        <f t="shared" si="433"/>
        <v>1.8061822841387008E-3</v>
      </c>
      <c r="AW398" s="17">
        <f t="shared" si="434"/>
        <v>5.6041187693154897E-5</v>
      </c>
      <c r="AX398" s="17">
        <f t="shared" si="435"/>
        <v>1.1627142452364904E-3</v>
      </c>
      <c r="AY398" s="17">
        <f t="shared" si="436"/>
        <v>2.099910567085471E-3</v>
      </c>
      <c r="AZ398" s="17">
        <f t="shared" si="437"/>
        <v>1.8962631651856683E-3</v>
      </c>
      <c r="BA398" s="17">
        <f t="shared" si="438"/>
        <v>1.1415768677649632E-3</v>
      </c>
      <c r="BB398" s="17">
        <f t="shared" si="439"/>
        <v>5.1543389478134378E-4</v>
      </c>
      <c r="BC398" s="17">
        <f t="shared" si="440"/>
        <v>1.8617903525645996E-4</v>
      </c>
      <c r="BD398" s="17">
        <f t="shared" si="441"/>
        <v>1.3644840740881352E-3</v>
      </c>
      <c r="BE398" s="17">
        <f t="shared" si="442"/>
        <v>2.3994610090352139E-3</v>
      </c>
      <c r="BF398" s="17">
        <f t="shared" si="443"/>
        <v>2.1097399534427998E-3</v>
      </c>
      <c r="BG398" s="17">
        <f t="shared" si="444"/>
        <v>1.2366673610983178E-3</v>
      </c>
      <c r="BH398" s="17">
        <f t="shared" si="445"/>
        <v>5.4367346062373615E-4</v>
      </c>
      <c r="BI398" s="17">
        <f t="shared" si="446"/>
        <v>1.9121121238233432E-4</v>
      </c>
      <c r="BJ398" s="18">
        <f t="shared" si="447"/>
        <v>0.37783072077991364</v>
      </c>
      <c r="BK398" s="18">
        <f t="shared" si="448"/>
        <v>0.2225334768379533</v>
      </c>
      <c r="BL398" s="18">
        <f t="shared" si="449"/>
        <v>0.36901281874501146</v>
      </c>
      <c r="BM398" s="18">
        <f t="shared" si="450"/>
        <v>0.68605569015834367</v>
      </c>
      <c r="BN398" s="18">
        <f t="shared" si="451"/>
        <v>0.30907243261940065</v>
      </c>
    </row>
    <row r="399" spans="1:66" x14ac:dyDescent="0.25">
      <c r="A399" t="s">
        <v>10</v>
      </c>
      <c r="B399" t="s">
        <v>49</v>
      </c>
      <c r="C399" t="s">
        <v>48</v>
      </c>
      <c r="D399" s="15">
        <v>44379</v>
      </c>
      <c r="E399" s="14">
        <f>VLOOKUP(A399,home!$A$2:$E$405,3,FALSE)</f>
        <v>1.498007968</v>
      </c>
      <c r="F399" s="14">
        <f>VLOOKUP(B399,home!$B$2:$E$405,3,FALSE)</f>
        <v>0.72</v>
      </c>
      <c r="G399" s="14">
        <f>VLOOKUP(C399,away!$B$2:$E$405,4,FALSE)</f>
        <v>0.98</v>
      </c>
      <c r="H399" s="14">
        <f>VLOOKUP(A399,away!$A$2:$E$405,3,FALSE)</f>
        <v>1.398406375</v>
      </c>
      <c r="I399" s="14">
        <f>VLOOKUP(C399,away!$B$2:$E$405,3,FALSE)</f>
        <v>1.28</v>
      </c>
      <c r="J399" s="14">
        <f>VLOOKUP(B399,home!$B$2:$E$405,4,FALSE)</f>
        <v>0.54</v>
      </c>
      <c r="K399" s="16">
        <f t="shared" si="452"/>
        <v>1.0569944222207999</v>
      </c>
      <c r="L399" s="16">
        <f t="shared" si="453"/>
        <v>0.96657848639999999</v>
      </c>
      <c r="M399" s="17">
        <f t="shared" si="398"/>
        <v>0.13218234493616934</v>
      </c>
      <c r="N399" s="17">
        <f t="shared" si="399"/>
        <v>0.13971600131359679</v>
      </c>
      <c r="O399" s="17">
        <f t="shared" si="400"/>
        <v>0.12776461089720526</v>
      </c>
      <c r="P399" s="17">
        <f t="shared" si="401"/>
        <v>0.13504648107555678</v>
      </c>
      <c r="Q399" s="17">
        <f t="shared" si="402"/>
        <v>7.3839517041732861E-2</v>
      </c>
      <c r="R399" s="17">
        <f t="shared" si="403"/>
        <v>6.17472621082528E-2</v>
      </c>
      <c r="S399" s="17">
        <f t="shared" si="404"/>
        <v>3.4493169378440068E-2</v>
      </c>
      <c r="T399" s="17">
        <f t="shared" si="405"/>
        <v>7.1371688618705145E-2</v>
      </c>
      <c r="U399" s="17">
        <f t="shared" si="406"/>
        <v>6.5266511635828958E-2</v>
      </c>
      <c r="V399" s="17">
        <f t="shared" si="407"/>
        <v>3.9156188604889458E-3</v>
      </c>
      <c r="W399" s="17">
        <f t="shared" si="408"/>
        <v>2.6015985884196444E-2</v>
      </c>
      <c r="X399" s="17">
        <f t="shared" si="409"/>
        <v>2.5146492258150362E-2</v>
      </c>
      <c r="Y399" s="17">
        <f t="shared" si="410"/>
        <v>1.2153029212576149E-2</v>
      </c>
      <c r="Z399" s="17">
        <f t="shared" si="411"/>
        <v>1.9894525049313022E-2</v>
      </c>
      <c r="AA399" s="17">
        <f t="shared" si="412"/>
        <v>2.1028402009855847E-2</v>
      </c>
      <c r="AB399" s="17">
        <f t="shared" si="413"/>
        <v>1.1113451816317142E-2</v>
      </c>
      <c r="AC399" s="17">
        <f t="shared" si="414"/>
        <v>2.5002892245058603E-4</v>
      </c>
      <c r="AD399" s="17">
        <f t="shared" si="415"/>
        <v>6.8746879920426763E-3</v>
      </c>
      <c r="AE399" s="17">
        <f t="shared" si="416"/>
        <v>6.6449255138208638E-3</v>
      </c>
      <c r="AF399" s="17">
        <f t="shared" si="417"/>
        <v>3.2114210226948572E-3</v>
      </c>
      <c r="AG399" s="17">
        <f t="shared" si="418"/>
        <v>1.034696823769845E-3</v>
      </c>
      <c r="AH399" s="17">
        <f t="shared" si="419"/>
        <v>4.8074049774529662E-3</v>
      </c>
      <c r="AI399" s="17">
        <f t="shared" si="420"/>
        <v>5.0814002465242956E-3</v>
      </c>
      <c r="AJ399" s="17">
        <f t="shared" si="421"/>
        <v>2.6855058588237885E-3</v>
      </c>
      <c r="AK399" s="17">
        <f t="shared" si="422"/>
        <v>9.461882378726744E-4</v>
      </c>
      <c r="AL399" s="17">
        <f t="shared" si="423"/>
        <v>1.0217862653403604E-5</v>
      </c>
      <c r="AM399" s="17">
        <f t="shared" si="424"/>
        <v>1.4533013724194843E-3</v>
      </c>
      <c r="AN399" s="17">
        <f t="shared" si="425"/>
        <v>1.4047298408362678E-3</v>
      </c>
      <c r="AO399" s="17">
        <f t="shared" si="426"/>
        <v>6.7889082167821638E-4</v>
      </c>
      <c r="AP399" s="17">
        <f t="shared" si="427"/>
        <v>2.1873375428286087E-4</v>
      </c>
      <c r="AQ399" s="17">
        <f t="shared" si="428"/>
        <v>5.2855835284829295E-5</v>
      </c>
      <c r="AR399" s="17">
        <f t="shared" si="429"/>
        <v>9.2934684532366312E-4</v>
      </c>
      <c r="AS399" s="17">
        <f t="shared" si="430"/>
        <v>9.8231443181560842E-4</v>
      </c>
      <c r="AT399" s="17">
        <f t="shared" si="431"/>
        <v>5.1915043764804607E-4</v>
      </c>
      <c r="AU399" s="17">
        <f t="shared" si="432"/>
        <v>1.8291303896249061E-4</v>
      </c>
      <c r="AV399" s="17">
        <f t="shared" si="433"/>
        <v>4.8334515483702099E-5</v>
      </c>
      <c r="AW399" s="17">
        <f t="shared" si="434"/>
        <v>2.8997955566646557E-7</v>
      </c>
      <c r="AX399" s="17">
        <f t="shared" si="435"/>
        <v>2.5602190740887129E-4</v>
      </c>
      <c r="AY399" s="17">
        <f t="shared" si="436"/>
        <v>2.4746526774850771E-4</v>
      </c>
      <c r="AZ399" s="17">
        <f t="shared" si="437"/>
        <v>1.1959730196846167E-4</v>
      </c>
      <c r="BA399" s="17">
        <f t="shared" si="438"/>
        <v>3.8533393038066474E-5</v>
      </c>
      <c r="BB399" s="17">
        <f t="shared" si="439"/>
        <v>9.3113871796476461E-6</v>
      </c>
      <c r="BC399" s="17">
        <f t="shared" si="440"/>
        <v>1.800037305277638E-6</v>
      </c>
      <c r="BD399" s="17">
        <f t="shared" si="441"/>
        <v>1.4971444451559345E-4</v>
      </c>
      <c r="BE399" s="17">
        <f t="shared" si="442"/>
        <v>1.582473327788677E-4</v>
      </c>
      <c r="BF399" s="17">
        <f t="shared" si="443"/>
        <v>8.3633274039290951E-5</v>
      </c>
      <c r="BG399" s="17">
        <f t="shared" si="444"/>
        <v>2.9466634723864721E-5</v>
      </c>
      <c r="BH399" s="17">
        <f t="shared" si="445"/>
        <v>7.7865171361856868E-6</v>
      </c>
      <c r="BI399" s="17">
        <f t="shared" si="446"/>
        <v>1.6460610362949899E-6</v>
      </c>
      <c r="BJ399" s="18">
        <f t="shared" si="447"/>
        <v>0.37048968660043641</v>
      </c>
      <c r="BK399" s="18">
        <f t="shared" si="448"/>
        <v>0.30614532630350766</v>
      </c>
      <c r="BL399" s="18">
        <f t="shared" si="449"/>
        <v>0.30353329132159734</v>
      </c>
      <c r="BM399" s="18">
        <f t="shared" si="450"/>
        <v>0.32951943661414773</v>
      </c>
      <c r="BN399" s="18">
        <f t="shared" si="451"/>
        <v>0.67029621737251377</v>
      </c>
    </row>
    <row r="400" spans="1:66" x14ac:dyDescent="0.25">
      <c r="A400" t="s">
        <v>10</v>
      </c>
      <c r="B400" t="s">
        <v>46</v>
      </c>
      <c r="C400" t="s">
        <v>12</v>
      </c>
      <c r="D400" s="15">
        <v>44379</v>
      </c>
      <c r="E400" s="14">
        <f>VLOOKUP(A400,home!$A$2:$E$405,3,FALSE)</f>
        <v>1.498007968</v>
      </c>
      <c r="F400" s="14">
        <f>VLOOKUP(B400,home!$B$2:$E$405,3,FALSE)</f>
        <v>1.43</v>
      </c>
      <c r="G400" s="14">
        <f>VLOOKUP(C400,away!$B$2:$E$405,4,FALSE)</f>
        <v>1</v>
      </c>
      <c r="H400" s="14">
        <f>VLOOKUP(A400,away!$A$2:$E$405,3,FALSE)</f>
        <v>1.398406375</v>
      </c>
      <c r="I400" s="14">
        <f>VLOOKUP(C400,away!$B$2:$E$405,3,FALSE)</f>
        <v>0.86</v>
      </c>
      <c r="J400" s="14">
        <f>VLOOKUP(B400,home!$B$2:$E$405,4,FALSE)</f>
        <v>0.92</v>
      </c>
      <c r="K400" s="16">
        <f t="shared" si="452"/>
        <v>2.1421513942399999</v>
      </c>
      <c r="L400" s="16">
        <f t="shared" si="453"/>
        <v>1.1064191238999999</v>
      </c>
      <c r="M400" s="17">
        <f t="shared" si="398"/>
        <v>3.8829674493301485E-2</v>
      </c>
      <c r="N400" s="17">
        <f t="shared" si="399"/>
        <v>8.3179041353711125E-2</v>
      </c>
      <c r="O400" s="17">
        <f t="shared" si="400"/>
        <v>4.2961894434200794E-2</v>
      </c>
      <c r="P400" s="17">
        <f t="shared" si="401"/>
        <v>9.2030882061414923E-2</v>
      </c>
      <c r="Q400" s="17">
        <f t="shared" si="402"/>
        <v>8.9091049703699465E-2</v>
      </c>
      <c r="R400" s="17">
        <f t="shared" si="403"/>
        <v>2.3766930800486367E-2</v>
      </c>
      <c r="S400" s="17">
        <f t="shared" si="404"/>
        <v>5.4530995710916748E-2</v>
      </c>
      <c r="T400" s="17">
        <f t="shared" si="405"/>
        <v>9.8572041160498503E-2</v>
      </c>
      <c r="U400" s="17">
        <f t="shared" si="406"/>
        <v>5.091236395106747E-2</v>
      </c>
      <c r="V400" s="17">
        <f t="shared" si="407"/>
        <v>1.4360539402606325E-2</v>
      </c>
      <c r="W400" s="17">
        <f t="shared" si="408"/>
        <v>6.3615505445694984E-2</v>
      </c>
      <c r="X400" s="17">
        <f t="shared" si="409"/>
        <v>7.0385411801681508E-2</v>
      </c>
      <c r="Y400" s="17">
        <f t="shared" si="410"/>
        <v>3.8937882830478596E-2</v>
      </c>
      <c r="Z400" s="17">
        <f t="shared" si="411"/>
        <v>8.7653955846886834E-3</v>
      </c>
      <c r="AA400" s="17">
        <f t="shared" si="412"/>
        <v>1.8776804372806002E-2</v>
      </c>
      <c r="AB400" s="17">
        <f t="shared" si="413"/>
        <v>2.0111378833289055E-2</v>
      </c>
      <c r="AC400" s="17">
        <f t="shared" si="414"/>
        <v>2.1272601517808827E-3</v>
      </c>
      <c r="AD400" s="17">
        <f t="shared" si="415"/>
        <v>3.4068510921444452E-2</v>
      </c>
      <c r="AE400" s="17">
        <f t="shared" si="416"/>
        <v>3.7694052006282147E-2</v>
      </c>
      <c r="AF400" s="17">
        <f t="shared" si="417"/>
        <v>2.0852709998515868E-2</v>
      </c>
      <c r="AG400" s="17">
        <f t="shared" si="418"/>
        <v>7.6906123758328981E-3</v>
      </c>
      <c r="AH400" s="17">
        <f t="shared" si="419"/>
        <v>2.4245503258620445E-3</v>
      </c>
      <c r="AI400" s="17">
        <f t="shared" si="420"/>
        <v>5.1937538609504253E-3</v>
      </c>
      <c r="AJ400" s="17">
        <f t="shared" si="421"/>
        <v>5.5629035372871689E-3</v>
      </c>
      <c r="AK400" s="17">
        <f t="shared" si="422"/>
        <v>3.9721938561407787E-3</v>
      </c>
      <c r="AL400" s="17">
        <f t="shared" si="423"/>
        <v>2.0167424084512162E-4</v>
      </c>
      <c r="AM400" s="17">
        <f t="shared" si="424"/>
        <v>1.4595981634010572E-2</v>
      </c>
      <c r="AN400" s="17">
        <f t="shared" si="425"/>
        <v>1.6149273211962464E-2</v>
      </c>
      <c r="AO400" s="17">
        <f t="shared" si="426"/>
        <v>8.9339323594006259E-3</v>
      </c>
      <c r="AP400" s="17">
        <f t="shared" si="427"/>
        <v>3.2948912046899662E-3</v>
      </c>
      <c r="AQ400" s="17">
        <f t="shared" si="428"/>
        <v>9.1138266000972187E-4</v>
      </c>
      <c r="AR400" s="17">
        <f t="shared" si="429"/>
        <v>5.3651376947834862E-4</v>
      </c>
      <c r="AS400" s="17">
        <f t="shared" si="430"/>
        <v>1.1492937193170025E-3</v>
      </c>
      <c r="AT400" s="17">
        <f t="shared" si="431"/>
        <v>1.2309805716130961E-3</v>
      </c>
      <c r="AU400" s="17">
        <f t="shared" si="432"/>
        <v>8.7898224925444873E-4</v>
      </c>
      <c r="AV400" s="17">
        <f t="shared" si="433"/>
        <v>4.7072826268815704E-4</v>
      </c>
      <c r="AW400" s="17">
        <f t="shared" si="434"/>
        <v>1.327754446984769E-5</v>
      </c>
      <c r="AX400" s="17">
        <f t="shared" si="435"/>
        <v>5.2111337345995302E-3</v>
      </c>
      <c r="AY400" s="17">
        <f t="shared" si="436"/>
        <v>5.7656980211613466E-3</v>
      </c>
      <c r="AZ400" s="17">
        <f t="shared" si="437"/>
        <v>3.1896392766226508E-3</v>
      </c>
      <c r="BA400" s="17">
        <f t="shared" si="438"/>
        <v>1.1763592979992874E-3</v>
      </c>
      <c r="BB400" s="17">
        <f t="shared" si="439"/>
        <v>3.253866059709976E-4</v>
      </c>
      <c r="BC400" s="17">
        <f t="shared" si="440"/>
        <v>7.200279270144514E-5</v>
      </c>
      <c r="BD400" s="17">
        <f t="shared" si="441"/>
        <v>9.8934849131086705E-5</v>
      </c>
      <c r="BE400" s="17">
        <f t="shared" si="442"/>
        <v>2.1193342500508143E-4</v>
      </c>
      <c r="BF400" s="17">
        <f t="shared" si="443"/>
        <v>2.2699674093034684E-4</v>
      </c>
      <c r="BG400" s="17">
        <f t="shared" si="444"/>
        <v>1.6208712835729286E-4</v>
      </c>
      <c r="BH400" s="17">
        <f t="shared" si="445"/>
        <v>8.6803791999733187E-5</v>
      </c>
      <c r="BI400" s="17">
        <f t="shared" si="446"/>
        <v>3.718937281150946E-5</v>
      </c>
      <c r="BJ400" s="18">
        <f t="shared" si="447"/>
        <v>0.60371249839696828</v>
      </c>
      <c r="BK400" s="18">
        <f t="shared" si="448"/>
        <v>0.20784672408202681</v>
      </c>
      <c r="BL400" s="18">
        <f t="shared" si="449"/>
        <v>0.17877321785267625</v>
      </c>
      <c r="BM400" s="18">
        <f t="shared" si="450"/>
        <v>0.62348594259285428</v>
      </c>
      <c r="BN400" s="18">
        <f t="shared" si="451"/>
        <v>0.36985947284681414</v>
      </c>
    </row>
    <row r="401" spans="1:66" x14ac:dyDescent="0.25">
      <c r="A401" t="s">
        <v>10</v>
      </c>
      <c r="B401" t="s">
        <v>240</v>
      </c>
      <c r="C401" t="s">
        <v>11</v>
      </c>
      <c r="D401" s="15">
        <v>44379</v>
      </c>
      <c r="E401" s="14">
        <f>VLOOKUP(A401,home!$A$2:$E$405,3,FALSE)</f>
        <v>1.498007968</v>
      </c>
      <c r="F401" s="14">
        <f>VLOOKUP(B401,home!$B$2:$E$405,3,FALSE)</f>
        <v>1.18</v>
      </c>
      <c r="G401" s="14">
        <f>VLOOKUP(C401,away!$B$2:$E$405,4,FALSE)</f>
        <v>1</v>
      </c>
      <c r="H401" s="14">
        <f>VLOOKUP(A401,away!$A$2:$E$405,3,FALSE)</f>
        <v>1.398406375</v>
      </c>
      <c r="I401" s="14">
        <f>VLOOKUP(C401,away!$B$2:$E$405,3,FALSE)</f>
        <v>0.67</v>
      </c>
      <c r="J401" s="14">
        <f>VLOOKUP(B401,home!$B$2:$E$405,4,FALSE)</f>
        <v>0.94</v>
      </c>
      <c r="K401" s="16">
        <f t="shared" si="452"/>
        <v>1.76764940224</v>
      </c>
      <c r="L401" s="16">
        <f t="shared" si="453"/>
        <v>0.8807163349749999</v>
      </c>
      <c r="M401" s="17">
        <f t="shared" ref="M401:M454" si="454">_xlfn.POISSON.DIST(0,K401,FALSE) * _xlfn.POISSON.DIST(0,L401,FALSE)</f>
        <v>7.0766770108221452E-2</v>
      </c>
      <c r="N401" s="17">
        <f t="shared" ref="N401:N454" si="455">_xlfn.POISSON.DIST(1,K401,FALSE) * _xlfn.POISSON.DIST(0,L401,FALSE)</f>
        <v>0.12509083888025316</v>
      </c>
      <c r="O401" s="17">
        <f t="shared" ref="O401:O454" si="456">_xlfn.POISSON.DIST(0,K401,FALSE) * _xlfn.POISSON.DIST(1,L401,FALSE)</f>
        <v>6.232545040773118E-2</v>
      </c>
      <c r="P401" s="17">
        <f t="shared" ref="P401:P454" si="457">_xlfn.POISSON.DIST(1,K401,FALSE) * _xlfn.POISSON.DIST(1,L401,FALSE)</f>
        <v>0.11016954515756477</v>
      </c>
      <c r="Q401" s="17">
        <f t="shared" ref="Q401:Q454" si="458">_xlfn.POISSON.DIST(2,K401,FALSE) * _xlfn.POISSON.DIST(0,L401,FALSE)</f>
        <v>0.11055837328618985</v>
      </c>
      <c r="R401" s="17">
        <f t="shared" ref="R401:R454" si="459">_xlfn.POISSON.DIST(0,K401,FALSE) * _xlfn.POISSON.DIST(2,L401,FALSE)</f>
        <v>2.7445521129381555E-2</v>
      </c>
      <c r="S401" s="17">
        <f t="shared" ref="S401:S454" si="460">_xlfn.POISSON.DIST(2,K401,FALSE) * _xlfn.POISSON.DIST(2,L401,FALSE)</f>
        <v>4.2877923712158483E-2</v>
      </c>
      <c r="T401" s="17">
        <f t="shared" ref="T401:T454" si="461">_xlfn.POISSON.DIST(2,K401,FALSE) * _xlfn.POISSON.DIST(1,L401,FALSE)</f>
        <v>9.7370565321411057E-2</v>
      </c>
      <c r="U401" s="17">
        <f t="shared" ref="U401:U454" si="462">_xlfn.POISSON.DIST(1,K401,FALSE) * _xlfn.POISSON.DIST(2,L401,FALSE)</f>
        <v>4.8514059018516596E-2</v>
      </c>
      <c r="V401" s="17">
        <f t="shared" ref="V401:V454" si="463">_xlfn.POISSON.DIST(3,K401,FALSE) * _xlfn.POISSON.DIST(3,L401,FALSE)</f>
        <v>7.4169170163485773E-3</v>
      </c>
      <c r="W401" s="17">
        <f t="shared" ref="W401:W454" si="464">_xlfn.POISSON.DIST(3,K401,FALSE) * _xlfn.POISSON.DIST(0,L401,FALSE)</f>
        <v>6.51428141506534E-2</v>
      </c>
      <c r="X401" s="17">
        <f t="shared" ref="X401:X454" si="465">_xlfn.POISSON.DIST(3,K401,FALSE) * _xlfn.POISSON.DIST(1,L401,FALSE)</f>
        <v>5.7372340528721019E-2</v>
      </c>
      <c r="Y401" s="17">
        <f t="shared" ref="Y401:Y454" si="466">_xlfn.POISSON.DIST(3,K401,FALSE) * _xlfn.POISSON.DIST(2,L401,FALSE)</f>
        <v>2.5264378739696412E-2</v>
      </c>
      <c r="Z401" s="17">
        <f t="shared" ref="Z401:Z454" si="467">_xlfn.POISSON.DIST(0,K401,FALSE) * _xlfn.POISSON.DIST(3,L401,FALSE)</f>
        <v>8.057239593515949E-3</v>
      </c>
      <c r="AA401" s="17">
        <f t="shared" ref="AA401:AA454" si="468">_xlfn.POISSON.DIST(1,K401,FALSE) * _xlfn.POISSON.DIST(3,L401,FALSE)</f>
        <v>1.4242374751182927E-2</v>
      </c>
      <c r="AB401" s="17">
        <f t="shared" ref="AB401:AB454" si="469">_xlfn.POISSON.DIST(2,K401,FALSE) * _xlfn.POISSON.DIST(3,L401,FALSE)</f>
        <v>1.2587762607703288E-2</v>
      </c>
      <c r="AC401" s="17">
        <f t="shared" ref="AC401:AC454" si="470">_xlfn.POISSON.DIST(4,K401,FALSE) * _xlfn.POISSON.DIST(4,L401,FALSE)</f>
        <v>7.2166496092810522E-4</v>
      </c>
      <c r="AD401" s="17">
        <f t="shared" ref="AD401:AD454" si="471">_xlfn.POISSON.DIST(4,K401,FALSE) * _xlfn.POISSON.DIST(0,L401,FALSE)</f>
        <v>2.8787414123408486E-2</v>
      </c>
      <c r="AE401" s="17">
        <f t="shared" ref="AE401:AE454" si="472">_xlfn.POISSON.DIST(4,K401,FALSE) * _xlfn.POISSON.DIST(1,L401,FALSE)</f>
        <v>2.535354586017587E-2</v>
      </c>
      <c r="AF401" s="17">
        <f t="shared" ref="AF401:AF454" si="473">_xlfn.POISSON.DIST(4,K401,FALSE) * _xlfn.POISSON.DIST(2,L401,FALSE)</f>
        <v>1.1164640994297335E-2</v>
      </c>
      <c r="AG401" s="17">
        <f t="shared" ref="AG401:AG454" si="474">_xlfn.POISSON.DIST(4,K401,FALSE) * _xlfn.POISSON.DIST(3,L401,FALSE)</f>
        <v>3.2776272326030631E-3</v>
      </c>
      <c r="AH401" s="17">
        <f t="shared" ref="AH401:AH454" si="475">_xlfn.POISSON.DIST(0,K401,FALSE) * _xlfn.POISSON.DIST(4,L401,FALSE)</f>
        <v>1.7740356312042056E-3</v>
      </c>
      <c r="AI401" s="17">
        <f t="shared" ref="AI401:AI454" si="476">_xlfn.POISSON.DIST(1,K401,FALSE) * _xlfn.POISSON.DIST(4,L401,FALSE)</f>
        <v>3.1358730230505753E-3</v>
      </c>
      <c r="AJ401" s="17">
        <f t="shared" ref="AJ401:AJ454" si="477">_xlfn.POISSON.DIST(2,K401,FALSE) * _xlfn.POISSON.DIST(4,L401,FALSE)</f>
        <v>2.7715620373479463E-3</v>
      </c>
      <c r="AK401" s="17">
        <f t="shared" ref="AK401:AK454" si="478">_xlfn.POISSON.DIST(3,K401,FALSE) * _xlfn.POISSON.DIST(4,L401,FALSE)</f>
        <v>1.6330499928630573E-3</v>
      </c>
      <c r="AL401" s="17">
        <f t="shared" ref="AL401:AL454" si="479">_xlfn.POISSON.DIST(5,K401,FALSE) * _xlfn.POISSON.DIST(5,L401,FALSE)</f>
        <v>4.4939454142115493E-5</v>
      </c>
      <c r="AM401" s="17">
        <f t="shared" ref="AM401:AM454" si="480">_xlfn.POISSON.DIST(5,K401,FALSE) * _xlfn.POISSON.DIST(0,L401,FALSE)</f>
        <v>1.0177211073455676E-2</v>
      </c>
      <c r="AN401" s="17">
        <f t="shared" ref="AN401:AN454" si="481">_xlfn.POISSON.DIST(5,K401,FALSE) * _xlfn.POISSON.DIST(1,L401,FALSE)</f>
        <v>8.9632360368808676E-3</v>
      </c>
      <c r="AO401" s="17">
        <f t="shared" ref="AO401:AO454" si="482">_xlfn.POISSON.DIST(5,K401,FALSE) * _xlfn.POISSON.DIST(2,L401,FALSE)</f>
        <v>3.9470341959587799E-3</v>
      </c>
      <c r="AP401" s="17">
        <f t="shared" ref="AP401:AP454" si="483">_xlfn.POISSON.DIST(5,K401,FALSE) * _xlfn.POISSON.DIST(3,L401,FALSE)</f>
        <v>1.1587391636952709E-3</v>
      </c>
      <c r="AQ401" s="17">
        <f t="shared" ref="AQ401:AQ454" si="484">_xlfn.POISSON.DIST(5,K401,FALSE) * _xlfn.POISSON.DIST(4,L401,FALSE)</f>
        <v>2.5513012736042381E-4</v>
      </c>
      <c r="AR401" s="17">
        <f t="shared" ref="AR401:AR454" si="485">_xlfn.POISSON.DIST(0,K401,FALSE) * _xlfn.POISSON.DIST(5,L401,FALSE)</f>
        <v>3.1248443184584584E-4</v>
      </c>
      <c r="AS401" s="17">
        <f t="shared" ref="AS401:AS454" si="486">_xlfn.POISSON.DIST(1,K401,FALSE) * _xlfn.POISSON.DIST(5,L401,FALSE)</f>
        <v>5.5236291916161535E-4</v>
      </c>
      <c r="AT401" s="17">
        <f t="shared" ref="AT401:AT454" si="487">_xlfn.POISSON.DIST(2,K401,FALSE) * _xlfn.POISSON.DIST(5,L401,FALSE)</f>
        <v>4.8819199193778556E-4</v>
      </c>
      <c r="AU401" s="17">
        <f t="shared" ref="AU401:AU454" si="488">_xlfn.POISSON.DIST(3,K401,FALSE) * _xlfn.POISSON.DIST(5,L401,FALSE)</f>
        <v>2.876507609090604E-4</v>
      </c>
      <c r="AV401" s="17">
        <f t="shared" ref="AV401:AV454" si="489">_xlfn.POISSON.DIST(4,K401,FALSE) * _xlfn.POISSON.DIST(5,L401,FALSE)</f>
        <v>1.2711642389369549E-4</v>
      </c>
      <c r="AW401" s="17">
        <f t="shared" ref="AW401:AW454" si="490">_xlfn.POISSON.DIST(6,K401,FALSE) * _xlfn.POISSON.DIST(6,L401,FALSE)</f>
        <v>1.9433788607023803E-6</v>
      </c>
      <c r="AX401" s="17">
        <f t="shared" ref="AX401:AX454" si="491">_xlfn.POISSON.DIST(6,K401,FALSE) * _xlfn.POISSON.DIST(0,L401,FALSE)</f>
        <v>2.9982901784107023E-3</v>
      </c>
      <c r="AY401" s="17">
        <f t="shared" ref="AY401:AY454" si="492">_xlfn.POISSON.DIST(6,K401,FALSE) * _xlfn.POISSON.DIST(1,L401,FALSE)</f>
        <v>2.6406431371214121E-3</v>
      </c>
      <c r="AZ401" s="17">
        <f t="shared" ref="AZ401:AZ454" si="493">_xlfn.POISSON.DIST(6,K401,FALSE) * _xlfn.POISSON.DIST(2,L401,FALSE)</f>
        <v>1.162828772851228E-3</v>
      </c>
      <c r="BA401" s="17">
        <f t="shared" ref="BA401:BA454" si="494">_xlfn.POISSON.DIST(6,K401,FALSE) * _xlfn.POISSON.DIST(3,L401,FALSE)</f>
        <v>3.4137409834300342E-4</v>
      </c>
      <c r="BB401" s="17">
        <f t="shared" ref="BB401:BB454" si="495">_xlfn.POISSON.DIST(6,K401,FALSE) * _xlfn.POISSON.DIST(4,L401,FALSE)</f>
        <v>7.5163436187011273E-5</v>
      </c>
      <c r="BC401" s="17">
        <f t="shared" ref="BC401:BC454" si="496">_xlfn.POISSON.DIST(6,K401,FALSE) * _xlfn.POISSON.DIST(5,L401,FALSE)</f>
        <v>1.3239533208550375E-5</v>
      </c>
      <c r="BD401" s="17">
        <f t="shared" ref="BD401:BD454" si="497">_xlfn.POISSON.DIST(0,K401,FALSE) * _xlfn.POISSON.DIST(6,L401,FALSE)</f>
        <v>4.5868357258669732E-5</v>
      </c>
      <c r="BE401" s="17">
        <f t="shared" ref="BE401:BE454" si="498">_xlfn.POISSON.DIST(1,K401,FALSE) * _xlfn.POISSON.DIST(6,L401,FALSE)</f>
        <v>8.1079174290018304E-5</v>
      </c>
      <c r="BF401" s="17">
        <f t="shared" ref="BF401:BF454" si="499">_xlfn.POISSON.DIST(2,K401,FALSE) * _xlfn.POISSON.DIST(6,L401,FALSE)</f>
        <v>7.1659776983931837E-5</v>
      </c>
      <c r="BG401" s="17">
        <f t="shared" ref="BG401:BG454" si="500">_xlfn.POISSON.DIST(3,K401,FALSE) * _xlfn.POISSON.DIST(6,L401,FALSE)</f>
        <v>4.2223120650099597E-5</v>
      </c>
      <c r="BH401" s="17">
        <f t="shared" ref="BH401:BH454" si="501">_xlfn.POISSON.DIST(4,K401,FALSE) * _xlfn.POISSON.DIST(6,L401,FALSE)</f>
        <v>1.8658918494463995E-5</v>
      </c>
      <c r="BI401" s="17">
        <f t="shared" ref="BI401:BI454" si="502">_xlfn.POISSON.DIST(5,K401,FALSE) * _xlfn.POISSON.DIST(6,L401,FALSE)</f>
        <v>6.5964852246368367E-6</v>
      </c>
      <c r="BJ401" s="18">
        <f t="shared" ref="BJ401:BJ454" si="503">SUM(N401,Q401,T401,W401,X401,Y401,AD401,AE401,AF401,AG401,AM401,AN401,AO401,AP401,AQ401,AX401,AY401,AZ401,BA401,BB401,BC401)</f>
        <v>0.58111542887088252</v>
      </c>
      <c r="BK401" s="18">
        <f t="shared" ref="BK401:BK454" si="504">SUM(M401,P401,S401,V401,AC401,AL401,AY401)</f>
        <v>0.23463840354648494</v>
      </c>
      <c r="BL401" s="18">
        <f t="shared" ref="BL401:BL454" si="505">SUM(O401,R401,U401,AA401,AB401,AH401,AI401,AJ401,AK401,AR401,AS401,AT401,AU401,AV401,BD401,BE401,BF401,BG401,BH401,BI401)</f>
        <v>0.17646358095963111</v>
      </c>
      <c r="BM401" s="18">
        <f t="shared" ref="BM401:BM454" si="506">SUM(S401:BI401)</f>
        <v>0.49127945424291192</v>
      </c>
      <c r="BN401" s="18">
        <f t="shared" ref="BN401:BN454" si="507">SUM(M401:R401)</f>
        <v>0.50635649896934198</v>
      </c>
    </row>
    <row r="402" spans="1:66" x14ac:dyDescent="0.25">
      <c r="A402" t="s">
        <v>13</v>
      </c>
      <c r="B402" t="s">
        <v>55</v>
      </c>
      <c r="C402" t="s">
        <v>250</v>
      </c>
      <c r="D402" s="15">
        <v>44379</v>
      </c>
      <c r="E402" s="14">
        <f>VLOOKUP(A402,home!$A$2:$E$405,3,FALSE)</f>
        <v>1.578680203</v>
      </c>
      <c r="F402" s="14">
        <f>VLOOKUP(B402,home!$B$2:$E$405,3,FALSE)</f>
        <v>1.1499999999999999</v>
      </c>
      <c r="G402" s="14">
        <f>VLOOKUP(C402,away!$B$2:$E$405,4,FALSE)</f>
        <v>1.04</v>
      </c>
      <c r="H402" s="14">
        <f>VLOOKUP(A402,away!$A$2:$E$405,3,FALSE)</f>
        <v>1.4568527920000001</v>
      </c>
      <c r="I402" s="14">
        <f>VLOOKUP(C402,away!$B$2:$E$405,3,FALSE)</f>
        <v>1.38</v>
      </c>
      <c r="J402" s="14">
        <f>VLOOKUP(B402,home!$B$2:$E$405,4,FALSE)</f>
        <v>1</v>
      </c>
      <c r="K402" s="16">
        <f t="shared" si="452"/>
        <v>1.8881015227879998</v>
      </c>
      <c r="L402" s="16">
        <f t="shared" si="453"/>
        <v>2.01045685296</v>
      </c>
      <c r="M402" s="17">
        <f t="shared" si="454"/>
        <v>2.0271113720547702E-2</v>
      </c>
      <c r="N402" s="17">
        <f t="shared" si="455"/>
        <v>3.8273920684374831E-2</v>
      </c>
      <c r="O402" s="17">
        <f t="shared" si="456"/>
        <v>4.0754199496606608E-2</v>
      </c>
      <c r="P402" s="17">
        <f t="shared" si="457"/>
        <v>7.6948066129548853E-2</v>
      </c>
      <c r="Q402" s="17">
        <f t="shared" si="458"/>
        <v>3.613252396361763E-2</v>
      </c>
      <c r="R402" s="17">
        <f t="shared" si="459"/>
        <v>4.0967279832425874E-2</v>
      </c>
      <c r="S402" s="17">
        <f t="shared" si="460"/>
        <v>7.3022688376954276E-2</v>
      </c>
      <c r="T402" s="17">
        <f t="shared" si="461"/>
        <v>7.2642880417396472E-2</v>
      </c>
      <c r="U402" s="17">
        <f t="shared" si="462"/>
        <v>7.7350383436085399E-2</v>
      </c>
      <c r="V402" s="17">
        <f t="shared" si="463"/>
        <v>3.0798914332805259E-2</v>
      </c>
      <c r="W402" s="17">
        <f t="shared" si="464"/>
        <v>2.2740624505960112E-2</v>
      </c>
      <c r="X402" s="17">
        <f t="shared" si="465"/>
        <v>4.5719044378597612E-2</v>
      </c>
      <c r="Y402" s="17">
        <f t="shared" si="466"/>
        <v>4.595808304086698E-2</v>
      </c>
      <c r="Z402" s="17">
        <f t="shared" si="467"/>
        <v>2.7454316162076869E-2</v>
      </c>
      <c r="AA402" s="17">
        <f t="shared" si="468"/>
        <v>5.1836536152720526E-2</v>
      </c>
      <c r="AB402" s="17">
        <f t="shared" si="469"/>
        <v>4.8936321423003429E-2</v>
      </c>
      <c r="AC402" s="17">
        <f t="shared" si="470"/>
        <v>7.306939721807063E-3</v>
      </c>
      <c r="AD402" s="17">
        <f t="shared" si="471"/>
        <v>1.0734151939713353E-2</v>
      </c>
      <c r="AE402" s="17">
        <f t="shared" si="472"/>
        <v>2.1580549327910585E-2</v>
      </c>
      <c r="AF402" s="17">
        <f t="shared" si="473"/>
        <v>2.1693381643469584E-2</v>
      </c>
      <c r="AG402" s="17">
        <f t="shared" si="474"/>
        <v>1.4537869262996697E-2</v>
      </c>
      <c r="AH402" s="17">
        <f t="shared" si="475"/>
        <v>1.3798929517844481E-2</v>
      </c>
      <c r="AI402" s="17">
        <f t="shared" si="476"/>
        <v>2.605377983548644E-2</v>
      </c>
      <c r="AJ402" s="17">
        <f t="shared" si="477"/>
        <v>2.4596090690882623E-2</v>
      </c>
      <c r="AK402" s="17">
        <f t="shared" si="478"/>
        <v>1.5479972096029073E-2</v>
      </c>
      <c r="AL402" s="17">
        <f t="shared" si="479"/>
        <v>1.1094701330560061E-3</v>
      </c>
      <c r="AM402" s="17">
        <f t="shared" si="480"/>
        <v>4.0534337246421071E-3</v>
      </c>
      <c r="AN402" s="17">
        <f t="shared" si="481"/>
        <v>8.1492536097259004E-3</v>
      </c>
      <c r="AO402" s="17">
        <f t="shared" si="482"/>
        <v>8.1918613830912288E-3</v>
      </c>
      <c r="AP402" s="17">
        <f t="shared" si="483"/>
        <v>5.4897946187113826E-3</v>
      </c>
      <c r="AQ402" s="17">
        <f t="shared" si="484"/>
        <v>2.759248803132807E-3</v>
      </c>
      <c r="AR402" s="17">
        <f t="shared" si="485"/>
        <v>5.548430482532494E-3</v>
      </c>
      <c r="AS402" s="17">
        <f t="shared" si="486"/>
        <v>1.0476000043152956E-2</v>
      </c>
      <c r="AT402" s="17">
        <f t="shared" si="487"/>
        <v>9.8898758171021266E-3</v>
      </c>
      <c r="AU402" s="17">
        <f t="shared" si="488"/>
        <v>6.2243631968182467E-3</v>
      </c>
      <c r="AV402" s="17">
        <f t="shared" si="489"/>
        <v>2.9380574075745297E-3</v>
      </c>
      <c r="AW402" s="17">
        <f t="shared" si="490"/>
        <v>1.1698581749827101E-4</v>
      </c>
      <c r="AX402" s="17">
        <f t="shared" si="491"/>
        <v>1.2755490646694989E-3</v>
      </c>
      <c r="AY402" s="17">
        <f t="shared" si="492"/>
        <v>2.5644363583515119E-3</v>
      </c>
      <c r="AZ402" s="17">
        <f t="shared" si="493"/>
        <v>2.5778443253137921E-3</v>
      </c>
      <c r="BA402" s="17">
        <f t="shared" si="494"/>
        <v>1.7275482632303871E-3</v>
      </c>
      <c r="BB402" s="17">
        <f t="shared" si="495"/>
        <v>8.6829031115766937E-4</v>
      </c>
      <c r="BC402" s="17">
        <f t="shared" si="496"/>
        <v>3.4913204128514147E-4</v>
      </c>
      <c r="BD402" s="17">
        <f t="shared" si="497"/>
        <v>1.8591466811299345E-3</v>
      </c>
      <c r="BE402" s="17">
        <f t="shared" si="498"/>
        <v>3.5102576797276849E-3</v>
      </c>
      <c r="BF402" s="17">
        <f t="shared" si="499"/>
        <v>3.3138614352360572E-3</v>
      </c>
      <c r="BG402" s="17">
        <f t="shared" si="500"/>
        <v>2.0856356073925418E-3</v>
      </c>
      <c r="BH402" s="17">
        <f t="shared" si="501"/>
        <v>9.844729415746838E-4</v>
      </c>
      <c r="BI402" s="17">
        <f t="shared" si="502"/>
        <v>3.7175697202614826E-4</v>
      </c>
      <c r="BJ402" s="18">
        <f t="shared" si="503"/>
        <v>0.36801942166821527</v>
      </c>
      <c r="BK402" s="18">
        <f t="shared" si="504"/>
        <v>0.21202162877307071</v>
      </c>
      <c r="BL402" s="18">
        <f t="shared" si="505"/>
        <v>0.38697535074535183</v>
      </c>
      <c r="BM402" s="18">
        <f t="shared" si="506"/>
        <v>0.73867616298073979</v>
      </c>
      <c r="BN402" s="18">
        <f t="shared" si="507"/>
        <v>0.2533471038271215</v>
      </c>
    </row>
    <row r="403" spans="1:66" x14ac:dyDescent="0.25">
      <c r="A403" t="s">
        <v>13</v>
      </c>
      <c r="B403" t="s">
        <v>56</v>
      </c>
      <c r="C403" t="s">
        <v>57</v>
      </c>
      <c r="D403" s="15">
        <v>44379</v>
      </c>
      <c r="E403" s="14">
        <f>VLOOKUP(A403,home!$A$2:$E$405,3,FALSE)</f>
        <v>1.578680203</v>
      </c>
      <c r="F403" s="14">
        <f>VLOOKUP(B403,home!$B$2:$E$405,3,FALSE)</f>
        <v>0.57999999999999996</v>
      </c>
      <c r="G403" s="14">
        <f>VLOOKUP(C403,away!$B$2:$E$405,4,FALSE)</f>
        <v>1.04</v>
      </c>
      <c r="H403" s="14">
        <f>VLOOKUP(A403,away!$A$2:$E$405,3,FALSE)</f>
        <v>1.4568527920000001</v>
      </c>
      <c r="I403" s="14">
        <f>VLOOKUP(C403,away!$B$2:$E$405,3,FALSE)</f>
        <v>0.86</v>
      </c>
      <c r="J403" s="14">
        <f>VLOOKUP(B403,home!$B$2:$E$405,4,FALSE)</f>
        <v>1.19</v>
      </c>
      <c r="K403" s="16">
        <f t="shared" si="452"/>
        <v>0.95225989844959991</v>
      </c>
      <c r="L403" s="16">
        <f t="shared" si="453"/>
        <v>1.4909431473328001</v>
      </c>
      <c r="M403" s="17">
        <f t="shared" si="454"/>
        <v>8.6882117900799971E-2</v>
      </c>
      <c r="N403" s="17">
        <f t="shared" si="455"/>
        <v>8.273435676930195E-2</v>
      </c>
      <c r="O403" s="17">
        <f t="shared" si="456"/>
        <v>0.12953629830995811</v>
      </c>
      <c r="P403" s="17">
        <f t="shared" si="457"/>
        <v>0.1233522222741778</v>
      </c>
      <c r="Q403" s="17">
        <f t="shared" si="458"/>
        <v>3.9392305087714213E-2</v>
      </c>
      <c r="R403" s="17">
        <f t="shared" si="459"/>
        <v>9.656562814804473E-2</v>
      </c>
      <c r="S403" s="17">
        <f t="shared" si="460"/>
        <v>4.3782803376614235E-2</v>
      </c>
      <c r="T403" s="17">
        <f t="shared" si="461"/>
        <v>5.8731687328170502E-2</v>
      </c>
      <c r="U403" s="17">
        <f t="shared" si="462"/>
        <v>9.1955575253978891E-2</v>
      </c>
      <c r="V403" s="17">
        <f t="shared" si="463"/>
        <v>6.9068120043159409E-3</v>
      </c>
      <c r="W403" s="17">
        <f t="shared" si="464"/>
        <v>1.2503904147507468E-2</v>
      </c>
      <c r="X403" s="17">
        <f t="shared" si="465"/>
        <v>1.8642610203632438E-2</v>
      </c>
      <c r="Y403" s="17">
        <f t="shared" si="466"/>
        <v>1.389753596575116E-2</v>
      </c>
      <c r="Z403" s="17">
        <f t="shared" si="467"/>
        <v>4.7991287185071549E-2</v>
      </c>
      <c r="AA403" s="17">
        <f t="shared" si="468"/>
        <v>4.5700178261321819E-2</v>
      </c>
      <c r="AB403" s="17">
        <f t="shared" si="469"/>
        <v>2.1759223555127463E-2</v>
      </c>
      <c r="AC403" s="17">
        <f t="shared" si="470"/>
        <v>6.1287828133337822E-4</v>
      </c>
      <c r="AD403" s="17">
        <f t="shared" si="471"/>
        <v>2.9767416234322479E-3</v>
      </c>
      <c r="AE403" s="17">
        <f t="shared" si="472"/>
        <v>4.4381525248366237E-3</v>
      </c>
      <c r="AF403" s="17">
        <f t="shared" si="473"/>
        <v>3.308516546861465E-3</v>
      </c>
      <c r="AG403" s="17">
        <f t="shared" si="474"/>
        <v>1.6442700244600936E-3</v>
      </c>
      <c r="AH403" s="17">
        <f t="shared" si="475"/>
        <v>1.7888070190065716E-2</v>
      </c>
      <c r="AI403" s="17">
        <f t="shared" si="476"/>
        <v>1.7034091902651295E-2</v>
      </c>
      <c r="AJ403" s="17">
        <f t="shared" si="477"/>
        <v>8.1104413126999366E-3</v>
      </c>
      <c r="AK403" s="17">
        <f t="shared" si="478"/>
        <v>2.5744160069376939E-3</v>
      </c>
      <c r="AL403" s="17">
        <f t="shared" si="479"/>
        <v>3.4805734396285873E-5</v>
      </c>
      <c r="AM403" s="17">
        <f t="shared" si="480"/>
        <v>5.6692633520805807E-4</v>
      </c>
      <c r="AN403" s="17">
        <f t="shared" si="481"/>
        <v>8.4525493452095209E-4</v>
      </c>
      <c r="AO403" s="17">
        <f t="shared" si="482"/>
        <v>6.3011352618662407E-4</v>
      </c>
      <c r="AP403" s="17">
        <f t="shared" si="483"/>
        <v>3.131544813032181E-4</v>
      </c>
      <c r="AQ403" s="17">
        <f t="shared" si="484"/>
        <v>1.1672388198889763E-4</v>
      </c>
      <c r="AR403" s="17">
        <f t="shared" si="485"/>
        <v>5.334019133777324E-3</v>
      </c>
      <c r="AS403" s="17">
        <f t="shared" si="486"/>
        <v>5.0793725186590172E-3</v>
      </c>
      <c r="AT403" s="17">
        <f t="shared" si="487"/>
        <v>2.4184413794029616E-3</v>
      </c>
      <c r="AU403" s="17">
        <f t="shared" si="488"/>
        <v>7.6766158078552503E-4</v>
      </c>
      <c r="AV403" s="17">
        <f t="shared" si="489"/>
        <v>1.8275333474062082E-4</v>
      </c>
      <c r="AW403" s="17">
        <f t="shared" si="490"/>
        <v>1.3726660104392882E-6</v>
      </c>
      <c r="AX403" s="17">
        <f t="shared" si="491"/>
        <v>8.997686906560482E-5</v>
      </c>
      <c r="AY403" s="17">
        <f t="shared" si="492"/>
        <v>1.3415039635182412E-4</v>
      </c>
      <c r="AZ403" s="17">
        <f t="shared" si="493"/>
        <v>1.0000530707636563E-4</v>
      </c>
      <c r="BA403" s="17">
        <f t="shared" si="494"/>
        <v>4.9700742427473241E-5</v>
      </c>
      <c r="BB403" s="17">
        <f t="shared" si="495"/>
        <v>1.852524533489845E-5</v>
      </c>
      <c r="BC403" s="17">
        <f t="shared" si="496"/>
        <v>5.5240175169451536E-6</v>
      </c>
      <c r="BD403" s="17">
        <f t="shared" si="497"/>
        <v>1.3254532125412236E-3</v>
      </c>
      <c r="BE403" s="17">
        <f t="shared" si="498"/>
        <v>1.2621759415742016E-3</v>
      </c>
      <c r="BF403" s="17">
        <f t="shared" si="499"/>
        <v>6.0095976697448867E-4</v>
      </c>
      <c r="BG403" s="17">
        <f t="shared" si="500"/>
        <v>1.9075662889047395E-4</v>
      </c>
      <c r="BH403" s="17">
        <f t="shared" si="501"/>
        <v>4.5412472013957676E-5</v>
      </c>
      <c r="BI403" s="17">
        <f t="shared" si="502"/>
        <v>8.6488951976713292E-6</v>
      </c>
      <c r="BJ403" s="18">
        <f t="shared" si="503"/>
        <v>0.24114013595864905</v>
      </c>
      <c r="BK403" s="18">
        <f t="shared" si="504"/>
        <v>0.26170578996798943</v>
      </c>
      <c r="BL403" s="18">
        <f t="shared" si="505"/>
        <v>0.44833957780534311</v>
      </c>
      <c r="BM403" s="18">
        <f t="shared" si="506"/>
        <v>0.44058108469671514</v>
      </c>
      <c r="BN403" s="18">
        <f t="shared" si="507"/>
        <v>0.55846292848999679</v>
      </c>
    </row>
    <row r="404" spans="1:66" x14ac:dyDescent="0.25">
      <c r="A404" t="s">
        <v>16</v>
      </c>
      <c r="B404" t="s">
        <v>17</v>
      </c>
      <c r="C404" t="s">
        <v>19</v>
      </c>
      <c r="D404" s="15">
        <v>44379</v>
      </c>
      <c r="E404" s="14">
        <f>VLOOKUP(A404,home!$A$2:$E$405,3,FALSE)</f>
        <v>1.6040609139999999</v>
      </c>
      <c r="F404" s="14">
        <f>VLOOKUP(B404,home!$B$2:$E$405,3,FALSE)</f>
        <v>1.1299999999999999</v>
      </c>
      <c r="G404" s="14">
        <f>VLOOKUP(C404,away!$B$2:$E$405,4,FALSE)</f>
        <v>1.36</v>
      </c>
      <c r="H404" s="14">
        <f>VLOOKUP(A404,away!$A$2:$E$405,3,FALSE)</f>
        <v>1.294416244</v>
      </c>
      <c r="I404" s="14">
        <f>VLOOKUP(C404,away!$B$2:$E$405,3,FALSE)</f>
        <v>0.51</v>
      </c>
      <c r="J404" s="14">
        <f>VLOOKUP(B404,home!$B$2:$E$405,4,FALSE)</f>
        <v>0.91</v>
      </c>
      <c r="K404" s="16">
        <f t="shared" si="452"/>
        <v>2.4651208126351998</v>
      </c>
      <c r="L404" s="16">
        <f t="shared" si="453"/>
        <v>0.60073857884039994</v>
      </c>
      <c r="M404" s="17">
        <f t="shared" si="454"/>
        <v>4.6613765173719082E-2</v>
      </c>
      <c r="N404" s="17">
        <f t="shared" si="455"/>
        <v>0.11490856268502476</v>
      </c>
      <c r="O404" s="17">
        <f t="shared" si="456"/>
        <v>2.8002687044860131E-2</v>
      </c>
      <c r="P404" s="17">
        <f t="shared" si="457"/>
        <v>6.9030006643994793E-2</v>
      </c>
      <c r="Q404" s="17">
        <f t="shared" si="458"/>
        <v>0.14163174471242557</v>
      </c>
      <c r="R404" s="17">
        <f t="shared" si="459"/>
        <v>8.4111472095208754E-3</v>
      </c>
      <c r="S404" s="17">
        <f t="shared" si="460"/>
        <v>2.5556516404067267E-2</v>
      </c>
      <c r="T404" s="17">
        <f t="shared" si="461"/>
        <v>8.5083653037228854E-2</v>
      </c>
      <c r="U404" s="17">
        <f t="shared" si="462"/>
        <v>2.0734494044328394E-2</v>
      </c>
      <c r="V404" s="17">
        <f t="shared" si="463"/>
        <v>4.2051634094575369E-3</v>
      </c>
      <c r="W404" s="17">
        <f t="shared" si="464"/>
        <v>0.11637978720681189</v>
      </c>
      <c r="X404" s="17">
        <f t="shared" si="465"/>
        <v>6.9913827972368336E-2</v>
      </c>
      <c r="Y404" s="17">
        <f t="shared" si="466"/>
        <v>2.0999966828706373E-2</v>
      </c>
      <c r="Z404" s="17">
        <f t="shared" si="467"/>
        <v>1.684300207021656E-3</v>
      </c>
      <c r="AA404" s="17">
        <f t="shared" si="468"/>
        <v>4.1520034950548595E-3</v>
      </c>
      <c r="AB404" s="17">
        <f t="shared" si="469"/>
        <v>5.117595114896914E-3</v>
      </c>
      <c r="AC404" s="17">
        <f t="shared" si="470"/>
        <v>3.8921236169739735E-4</v>
      </c>
      <c r="AD404" s="17">
        <f t="shared" si="471"/>
        <v>7.172255890339195E-2</v>
      </c>
      <c r="AE404" s="17">
        <f t="shared" si="472"/>
        <v>4.3086508106420555E-2</v>
      </c>
      <c r="AF404" s="17">
        <f t="shared" si="473"/>
        <v>1.2941863823523225E-2</v>
      </c>
      <c r="AG404" s="17">
        <f t="shared" si="474"/>
        <v>2.5915589602964429E-3</v>
      </c>
      <c r="AH404" s="17">
        <f t="shared" si="475"/>
        <v>2.5295602817669517E-4</v>
      </c>
      <c r="AI404" s="17">
        <f t="shared" si="476"/>
        <v>6.2356716973990735E-4</v>
      </c>
      <c r="AJ404" s="17">
        <f t="shared" si="477"/>
        <v>7.6858420410093624E-4</v>
      </c>
      <c r="AK404" s="17">
        <f t="shared" si="478"/>
        <v>6.3155097259729267E-4</v>
      </c>
      <c r="AL404" s="17">
        <f t="shared" si="479"/>
        <v>2.3055277181551578E-5</v>
      </c>
      <c r="AM404" s="17">
        <f t="shared" si="480"/>
        <v>3.5360954537641091E-2</v>
      </c>
      <c r="AN404" s="17">
        <f t="shared" si="481"/>
        <v>2.1242689575382501E-2</v>
      </c>
      <c r="AO404" s="17">
        <f t="shared" si="482"/>
        <v>6.3806515731315294E-3</v>
      </c>
      <c r="AP404" s="17">
        <f t="shared" si="483"/>
        <v>1.2777011860395995E-3</v>
      </c>
      <c r="AQ404" s="17">
        <f t="shared" si="484"/>
        <v>1.9189109867103057E-4</v>
      </c>
      <c r="AR404" s="17">
        <f t="shared" si="485"/>
        <v>3.0392088975196016E-5</v>
      </c>
      <c r="AS404" s="17">
        <f t="shared" si="486"/>
        <v>7.49201710722165E-5</v>
      </c>
      <c r="AT404" s="17">
        <f t="shared" si="487"/>
        <v>9.2343636498155282E-5</v>
      </c>
      <c r="AU404" s="17">
        <f t="shared" si="488"/>
        <v>7.5879406748674018E-5</v>
      </c>
      <c r="AV404" s="17">
        <f t="shared" si="489"/>
        <v>4.676297620664205E-5</v>
      </c>
      <c r="AW404" s="17">
        <f t="shared" si="490"/>
        <v>9.4840007207841041E-7</v>
      </c>
      <c r="AX404" s="17">
        <f t="shared" si="491"/>
        <v>1.4528170830897687E-2</v>
      </c>
      <c r="AY404" s="17">
        <f t="shared" si="492"/>
        <v>8.7276326981040285E-3</v>
      </c>
      <c r="AZ404" s="17">
        <f t="shared" si="493"/>
        <v>2.6215128318500093E-3</v>
      </c>
      <c r="BA404" s="17">
        <f t="shared" si="494"/>
        <v>5.2494796433914912E-4</v>
      </c>
      <c r="BB404" s="17">
        <f t="shared" si="495"/>
        <v>7.8839123515565338E-5</v>
      </c>
      <c r="BC404" s="17">
        <f t="shared" si="496"/>
        <v>9.4723406035526966E-6</v>
      </c>
      <c r="BD404" s="17">
        <f t="shared" si="497"/>
        <v>3.0429500564917064E-6</v>
      </c>
      <c r="BE404" s="17">
        <f t="shared" si="498"/>
        <v>7.5012395160671621E-6</v>
      </c>
      <c r="BF404" s="17">
        <f t="shared" si="499"/>
        <v>9.2457308258093804E-6</v>
      </c>
      <c r="BG404" s="17">
        <f t="shared" si="500"/>
        <v>7.5972811622418458E-6</v>
      </c>
      <c r="BH404" s="17">
        <f t="shared" si="501"/>
        <v>4.6820539781209294E-6</v>
      </c>
      <c r="BI404" s="17">
        <f t="shared" si="502"/>
        <v>2.3083657414694658E-6</v>
      </c>
      <c r="BJ404" s="18">
        <f t="shared" si="503"/>
        <v>0.77020449599637375</v>
      </c>
      <c r="BK404" s="18">
        <f t="shared" si="504"/>
        <v>0.15454535196822167</v>
      </c>
      <c r="BL404" s="18">
        <f t="shared" si="505"/>
        <v>6.9049261184057076E-2</v>
      </c>
      <c r="BM404" s="18">
        <f t="shared" si="506"/>
        <v>0.57815881158809679</v>
      </c>
      <c r="BN404" s="18">
        <f t="shared" si="507"/>
        <v>0.40859791346954522</v>
      </c>
    </row>
    <row r="405" spans="1:66" x14ac:dyDescent="0.25">
      <c r="A405" t="s">
        <v>16</v>
      </c>
      <c r="B405" t="s">
        <v>255</v>
      </c>
      <c r="C405" t="s">
        <v>256</v>
      </c>
      <c r="D405" s="15">
        <v>44379</v>
      </c>
      <c r="E405" s="14">
        <f>VLOOKUP(A405,home!$A$2:$E$405,3,FALSE)</f>
        <v>1.6040609139999999</v>
      </c>
      <c r="F405" s="14">
        <f>VLOOKUP(B405,home!$B$2:$E$405,3,FALSE)</f>
        <v>0.79</v>
      </c>
      <c r="G405" s="14">
        <f>VLOOKUP(C405,away!$B$2:$E$405,4,FALSE)</f>
        <v>0.85</v>
      </c>
      <c r="H405" s="14">
        <f>VLOOKUP(A405,away!$A$2:$E$405,3,FALSE)</f>
        <v>1.294416244</v>
      </c>
      <c r="I405" s="14">
        <f>VLOOKUP(C405,away!$B$2:$E$405,3,FALSE)</f>
        <v>0.45</v>
      </c>
      <c r="J405" s="14">
        <f>VLOOKUP(B405,home!$B$2:$E$405,4,FALSE)</f>
        <v>0.91</v>
      </c>
      <c r="K405" s="16">
        <f t="shared" si="452"/>
        <v>1.0771269037510001</v>
      </c>
      <c r="L405" s="16">
        <f t="shared" si="453"/>
        <v>0.53006345191799997</v>
      </c>
      <c r="M405" s="17">
        <f t="shared" si="454"/>
        <v>0.20045001688282602</v>
      </c>
      <c r="N405" s="17">
        <f t="shared" si="455"/>
        <v>0.21591010604183405</v>
      </c>
      <c r="O405" s="17">
        <f t="shared" si="456"/>
        <v>0.10625122788593211</v>
      </c>
      <c r="P405" s="17">
        <f t="shared" si="457"/>
        <v>0.11444605611251596</v>
      </c>
      <c r="Q405" s="17">
        <f t="shared" si="458"/>
        <v>0.11628129200469541</v>
      </c>
      <c r="R405" s="17">
        <f t="shared" si="459"/>
        <v>2.8159946311871614E-2</v>
      </c>
      <c r="S405" s="17">
        <f t="shared" si="460"/>
        <v>1.6335618179774952E-2</v>
      </c>
      <c r="T405" s="17">
        <f t="shared" si="461"/>
        <v>6.1636463033493766E-2</v>
      </c>
      <c r="U405" s="17">
        <f t="shared" si="462"/>
        <v>3.0331835780700662E-2</v>
      </c>
      <c r="V405" s="17">
        <f t="shared" si="463"/>
        <v>1.0363054889683066E-3</v>
      </c>
      <c r="W405" s="17">
        <f t="shared" si="464"/>
        <v>4.1749902673727829E-2</v>
      </c>
      <c r="X405" s="17">
        <f t="shared" si="465"/>
        <v>2.2130097528476708E-2</v>
      </c>
      <c r="Y405" s="17">
        <f t="shared" si="466"/>
        <v>5.8651779436131807E-3</v>
      </c>
      <c r="Z405" s="17">
        <f t="shared" si="467"/>
        <v>4.9755194492987409E-3</v>
      </c>
      <c r="AA405" s="17">
        <f t="shared" si="468"/>
        <v>5.3592658589760337E-3</v>
      </c>
      <c r="AB405" s="17">
        <f t="shared" si="469"/>
        <v>2.8863047205286495E-3</v>
      </c>
      <c r="AC405" s="17">
        <f t="shared" si="470"/>
        <v>3.6979629006935899E-5</v>
      </c>
      <c r="AD405" s="17">
        <f t="shared" si="471"/>
        <v>1.1242485849714511E-2</v>
      </c>
      <c r="AE405" s="17">
        <f t="shared" si="472"/>
        <v>5.9592308576389419E-3</v>
      </c>
      <c r="AF405" s="17">
        <f t="shared" si="473"/>
        <v>1.5793852395881802E-3</v>
      </c>
      <c r="AG405" s="17">
        <f t="shared" si="474"/>
        <v>2.7905813066814947E-4</v>
      </c>
      <c r="AH405" s="17">
        <f t="shared" si="475"/>
        <v>6.5933525359510904E-4</v>
      </c>
      <c r="AI405" s="17">
        <f t="shared" si="476"/>
        <v>7.1018774023878025E-4</v>
      </c>
      <c r="AJ405" s="17">
        <f t="shared" si="477"/>
        <v>3.8248116086265843E-4</v>
      </c>
      <c r="AK405" s="17">
        <f t="shared" si="478"/>
        <v>1.3732691618102783E-4</v>
      </c>
      <c r="AL405" s="17">
        <f t="shared" si="479"/>
        <v>8.445342658807056E-7</v>
      </c>
      <c r="AM405" s="17">
        <f t="shared" si="480"/>
        <v>2.4219167947534853E-3</v>
      </c>
      <c r="AN405" s="17">
        <f t="shared" si="481"/>
        <v>1.2837695764852104E-3</v>
      </c>
      <c r="AO405" s="17">
        <f t="shared" si="482"/>
        <v>3.4023966658952972E-4</v>
      </c>
      <c r="AP405" s="17">
        <f t="shared" si="483"/>
        <v>6.0116204050625191E-5</v>
      </c>
      <c r="AQ405" s="17">
        <f t="shared" si="484"/>
        <v>7.9663506588203091E-6</v>
      </c>
      <c r="AR405" s="17">
        <f t="shared" si="485"/>
        <v>6.9897904098370711E-5</v>
      </c>
      <c r="AS405" s="17">
        <f t="shared" si="486"/>
        <v>7.5288913020162378E-5</v>
      </c>
      <c r="AT405" s="17">
        <f t="shared" si="487"/>
        <v>4.0547856884092927E-5</v>
      </c>
      <c r="AU405" s="17">
        <f t="shared" si="488"/>
        <v>1.4558395846433897E-5</v>
      </c>
      <c r="AV405" s="17">
        <f t="shared" si="489"/>
        <v>3.9203099604126898E-6</v>
      </c>
      <c r="AW405" s="17">
        <f t="shared" si="490"/>
        <v>1.3393975754734041E-8</v>
      </c>
      <c r="AX405" s="17">
        <f t="shared" si="491"/>
        <v>4.347852897125611E-4</v>
      </c>
      <c r="AY405" s="17">
        <f t="shared" si="492"/>
        <v>2.304637915082078E-4</v>
      </c>
      <c r="AZ405" s="17">
        <f t="shared" si="493"/>
        <v>6.1080216434475436E-5</v>
      </c>
      <c r="BA405" s="17">
        <f t="shared" si="494"/>
        <v>1.0792130122385536E-5</v>
      </c>
      <c r="BB405" s="17">
        <f t="shared" si="495"/>
        <v>1.4301284365549759E-6</v>
      </c>
      <c r="BC405" s="17">
        <f t="shared" si="496"/>
        <v>1.5161176315328465E-7</v>
      </c>
      <c r="BD405" s="17">
        <f t="shared" si="497"/>
        <v>6.1750540547026129E-6</v>
      </c>
      <c r="BE405" s="17">
        <f t="shared" si="498"/>
        <v>6.651316854436884E-6</v>
      </c>
      <c r="BF405" s="17">
        <f t="shared" si="499"/>
        <v>3.5821561646432207E-6</v>
      </c>
      <c r="BG405" s="17">
        <f t="shared" si="500"/>
        <v>1.2861455927915701E-6</v>
      </c>
      <c r="BH405" s="17">
        <f t="shared" si="501"/>
        <v>3.4633550503414455E-7</v>
      </c>
      <c r="BI405" s="17">
        <f t="shared" si="502"/>
        <v>7.4609458039293432E-8</v>
      </c>
      <c r="BJ405" s="18">
        <f t="shared" si="503"/>
        <v>0.48748591106396566</v>
      </c>
      <c r="BK405" s="18">
        <f t="shared" si="504"/>
        <v>0.33253628461886625</v>
      </c>
      <c r="BL405" s="18">
        <f t="shared" si="505"/>
        <v>0.17510024062632573</v>
      </c>
      <c r="BM405" s="18">
        <f t="shared" si="506"/>
        <v>0.2183688601212489</v>
      </c>
      <c r="BN405" s="18">
        <f t="shared" si="507"/>
        <v>0.78149864523967505</v>
      </c>
    </row>
    <row r="406" spans="1:66" x14ac:dyDescent="0.25">
      <c r="A406" t="s">
        <v>16</v>
      </c>
      <c r="B406" t="s">
        <v>18</v>
      </c>
      <c r="C406" t="s">
        <v>252</v>
      </c>
      <c r="D406" s="15">
        <v>44379</v>
      </c>
      <c r="E406" s="14">
        <f>VLOOKUP(A406,home!$A$2:$E$405,3,FALSE)</f>
        <v>1.6040609139999999</v>
      </c>
      <c r="F406" s="14">
        <f>VLOOKUP(B406,home!$B$2:$E$405,3,FALSE)</f>
        <v>1.06</v>
      </c>
      <c r="G406" s="14">
        <f>VLOOKUP(C406,away!$B$2:$E$405,4,FALSE)</f>
        <v>1.18</v>
      </c>
      <c r="H406" s="14">
        <f>VLOOKUP(A406,away!$A$2:$E$405,3,FALSE)</f>
        <v>1.294416244</v>
      </c>
      <c r="I406" s="14">
        <f>VLOOKUP(C406,away!$B$2:$E$405,3,FALSE)</f>
        <v>0.56000000000000005</v>
      </c>
      <c r="J406" s="14">
        <f>VLOOKUP(B406,home!$B$2:$E$405,4,FALSE)</f>
        <v>0.93</v>
      </c>
      <c r="K406" s="16">
        <f t="shared" si="452"/>
        <v>2.0063593912312001</v>
      </c>
      <c r="L406" s="16">
        <f t="shared" si="453"/>
        <v>0.67413197987520013</v>
      </c>
      <c r="M406" s="17">
        <f t="shared" si="454"/>
        <v>6.8529472477142014E-2</v>
      </c>
      <c r="N406" s="17">
        <f t="shared" si="455"/>
        <v>0.13749475068063394</v>
      </c>
      <c r="O406" s="17">
        <f t="shared" si="456"/>
        <v>4.6197908960818782E-2</v>
      </c>
      <c r="P406" s="17">
        <f t="shared" si="457"/>
        <v>9.2689608498782772E-2</v>
      </c>
      <c r="Q406" s="17">
        <f t="shared" si="458"/>
        <v>0.1379319421365412</v>
      </c>
      <c r="R406" s="17">
        <f t="shared" si="459"/>
        <v>1.5571743916925505E-2</v>
      </c>
      <c r="S406" s="17">
        <f t="shared" si="460"/>
        <v>3.134185633240965E-2</v>
      </c>
      <c r="T406" s="17">
        <f t="shared" si="461"/>
        <v>9.298433324053805E-2</v>
      </c>
      <c r="U406" s="17">
        <f t="shared" si="462"/>
        <v>3.1242514645570797E-2</v>
      </c>
      <c r="V406" s="17">
        <f t="shared" si="463"/>
        <v>4.7101622250438468E-3</v>
      </c>
      <c r="W406" s="17">
        <f t="shared" si="464"/>
        <v>9.2247015818802652E-2</v>
      </c>
      <c r="X406" s="17">
        <f t="shared" si="465"/>
        <v>6.2186663411508331E-2</v>
      </c>
      <c r="Y406" s="17">
        <f t="shared" si="466"/>
        <v>2.0961009263716385E-2</v>
      </c>
      <c r="Z406" s="17">
        <f t="shared" si="467"/>
        <v>3.4991368522755317E-3</v>
      </c>
      <c r="AA406" s="17">
        <f t="shared" si="468"/>
        <v>7.0205260847661932E-3</v>
      </c>
      <c r="AB406" s="17">
        <f t="shared" si="469"/>
        <v>7.0428492207771322E-3</v>
      </c>
      <c r="AC406" s="17">
        <f t="shared" si="470"/>
        <v>3.9817092269195902E-4</v>
      </c>
      <c r="AD406" s="17">
        <f t="shared" si="471"/>
        <v>4.6270166625276929E-2</v>
      </c>
      <c r="AE406" s="17">
        <f t="shared" si="472"/>
        <v>3.1192199036253344E-2</v>
      </c>
      <c r="AF406" s="17">
        <f t="shared" si="473"/>
        <v>1.0513829446485386E-2</v>
      </c>
      <c r="AG406" s="17">
        <f t="shared" si="474"/>
        <v>2.3625695536097914E-3</v>
      </c>
      <c r="AH406" s="17">
        <f t="shared" si="475"/>
        <v>5.8972001351969487E-4</v>
      </c>
      <c r="AI406" s="17">
        <f t="shared" si="476"/>
        <v>1.18319028732223E-3</v>
      </c>
      <c r="AJ406" s="17">
        <f t="shared" si="477"/>
        <v>1.1869524722912493E-3</v>
      </c>
      <c r="AK406" s="17">
        <f t="shared" si="478"/>
        <v>7.9381774657554644E-4</v>
      </c>
      <c r="AL406" s="17">
        <f t="shared" si="479"/>
        <v>2.1541859644243955E-5</v>
      </c>
      <c r="AM406" s="17">
        <f t="shared" si="480"/>
        <v>1.8566916668491369E-2</v>
      </c>
      <c r="AN406" s="17">
        <f t="shared" si="481"/>
        <v>1.2516552293907942E-2</v>
      </c>
      <c r="AO406" s="17">
        <f t="shared" si="482"/>
        <v>4.218904089551819E-3</v>
      </c>
      <c r="AP406" s="17">
        <f t="shared" si="483"/>
        <v>9.4803272226438211E-4</v>
      </c>
      <c r="AQ406" s="17">
        <f t="shared" si="484"/>
        <v>1.5977479401164089E-4</v>
      </c>
      <c r="AR406" s="17">
        <f t="shared" si="485"/>
        <v>7.9509824057212361E-5</v>
      </c>
      <c r="AS406" s="17">
        <f t="shared" si="486"/>
        <v>1.5952528219232841E-4</v>
      </c>
      <c r="AT406" s="17">
        <f t="shared" si="487"/>
        <v>1.6003252403269276E-4</v>
      </c>
      <c r="AU406" s="17">
        <f t="shared" si="488"/>
        <v>1.0702758583180863E-4</v>
      </c>
      <c r="AV406" s="17">
        <f t="shared" si="489"/>
        <v>5.368395048861313E-5</v>
      </c>
      <c r="AW406" s="17">
        <f t="shared" si="490"/>
        <v>8.0934623397363793E-7</v>
      </c>
      <c r="AX406" s="17">
        <f t="shared" si="491"/>
        <v>6.2086512706724601E-3</v>
      </c>
      <c r="AY406" s="17">
        <f t="shared" si="492"/>
        <v>4.1854503734531029E-3</v>
      </c>
      <c r="AZ406" s="17">
        <f t="shared" si="493"/>
        <v>1.4107729734626677E-3</v>
      </c>
      <c r="BA406" s="17">
        <f t="shared" si="494"/>
        <v>3.1701572591827045E-4</v>
      </c>
      <c r="BB406" s="17">
        <f t="shared" si="495"/>
        <v>5.3427609741214356E-5</v>
      </c>
      <c r="BC406" s="17">
        <f t="shared" si="496"/>
        <v>7.2034520669688745E-6</v>
      </c>
      <c r="BD406" s="17">
        <f t="shared" si="497"/>
        <v>8.9333525185362267E-6</v>
      </c>
      <c r="BE406" s="17">
        <f t="shared" si="498"/>
        <v>1.7923515720744051E-5</v>
      </c>
      <c r="BF406" s="17">
        <f t="shared" si="499"/>
        <v>1.7980507045097444E-5</v>
      </c>
      <c r="BG406" s="17">
        <f t="shared" si="500"/>
        <v>1.2025119723010005E-5</v>
      </c>
      <c r="BH406" s="17">
        <f t="shared" si="501"/>
        <v>6.0316779717351611E-6</v>
      </c>
      <c r="BI406" s="17">
        <f t="shared" si="502"/>
        <v>2.4203427486946407E-6</v>
      </c>
      <c r="BJ406" s="18">
        <f t="shared" si="503"/>
        <v>0.68273718118690796</v>
      </c>
      <c r="BK406" s="18">
        <f t="shared" si="504"/>
        <v>0.20187626268916758</v>
      </c>
      <c r="BL406" s="18">
        <f t="shared" si="505"/>
        <v>0.11145431703089764</v>
      </c>
      <c r="BM406" s="18">
        <f t="shared" si="506"/>
        <v>0.49696683006118519</v>
      </c>
      <c r="BN406" s="18">
        <f t="shared" si="507"/>
        <v>0.49841542667084421</v>
      </c>
    </row>
    <row r="407" spans="1:66" x14ac:dyDescent="0.25">
      <c r="A407" t="s">
        <v>69</v>
      </c>
      <c r="B407" t="s">
        <v>259</v>
      </c>
      <c r="C407" t="s">
        <v>71</v>
      </c>
      <c r="D407" s="15">
        <v>44379</v>
      </c>
      <c r="E407" s="14">
        <f>VLOOKUP(A407,home!$A$2:$E$405,3,FALSE)</f>
        <v>1.3441295550000001</v>
      </c>
      <c r="F407" s="14">
        <f>VLOOKUP(B407,home!$B$2:$E$405,3,FALSE)</f>
        <v>1.05</v>
      </c>
      <c r="G407" s="14">
        <f>VLOOKUP(C407,away!$B$2:$E$405,4,FALSE)</f>
        <v>1.32</v>
      </c>
      <c r="H407" s="14">
        <f>VLOOKUP(A407,away!$A$2:$E$405,3,FALSE)</f>
        <v>1.348178138</v>
      </c>
      <c r="I407" s="14">
        <f>VLOOKUP(C407,away!$B$2:$E$405,3,FALSE)</f>
        <v>0.63</v>
      </c>
      <c r="J407" s="14">
        <f>VLOOKUP(B407,home!$B$2:$E$405,4,FALSE)</f>
        <v>0.8</v>
      </c>
      <c r="K407" s="16">
        <f t="shared" si="452"/>
        <v>1.8629635632300003</v>
      </c>
      <c r="L407" s="16">
        <f t="shared" si="453"/>
        <v>0.67948178155200001</v>
      </c>
      <c r="M407" s="17">
        <f t="shared" si="454"/>
        <v>7.8673779858528942E-2</v>
      </c>
      <c r="N407" s="17">
        <f t="shared" si="455"/>
        <v>0.14656638525801768</v>
      </c>
      <c r="O407" s="17">
        <f t="shared" si="456"/>
        <v>5.3457400099703102E-2</v>
      </c>
      <c r="P407" s="17">
        <f t="shared" si="457"/>
        <v>9.9589188570754661E-2</v>
      </c>
      <c r="Q407" s="17">
        <f t="shared" si="458"/>
        <v>0.13652391766500888</v>
      </c>
      <c r="R407" s="17">
        <f t="shared" si="459"/>
        <v>1.8161664728442162E-2</v>
      </c>
      <c r="S407" s="17">
        <f t="shared" si="460"/>
        <v>3.1516238631269136E-2</v>
      </c>
      <c r="T407" s="17">
        <f t="shared" si="461"/>
        <v>9.2765514799478796E-2</v>
      </c>
      <c r="U407" s="17">
        <f t="shared" si="462"/>
        <v>3.3834519636687224E-2</v>
      </c>
      <c r="V407" s="17">
        <f t="shared" si="463"/>
        <v>4.4327582663137256E-3</v>
      </c>
      <c r="W407" s="17">
        <f t="shared" si="464"/>
        <v>8.4779694706441339E-2</v>
      </c>
      <c r="X407" s="17">
        <f t="shared" si="465"/>
        <v>5.7606257998567431E-2</v>
      </c>
      <c r="Y407" s="17">
        <f t="shared" si="466"/>
        <v>1.9571201406705374E-2</v>
      </c>
      <c r="Z407" s="17">
        <f t="shared" si="467"/>
        <v>4.1135067685440004E-3</v>
      </c>
      <c r="AA407" s="17">
        <f t="shared" si="468"/>
        <v>7.6633132268974545E-3</v>
      </c>
      <c r="AB407" s="17">
        <f t="shared" si="469"/>
        <v>7.1382366576642391E-3</v>
      </c>
      <c r="AC407" s="17">
        <f t="shared" si="470"/>
        <v>3.507003855559568E-4</v>
      </c>
      <c r="AD407" s="17">
        <f t="shared" si="471"/>
        <v>3.9485370534965897E-2</v>
      </c>
      <c r="AE407" s="17">
        <f t="shared" si="472"/>
        <v>2.6829589916339477E-2</v>
      </c>
      <c r="AF407" s="17">
        <f t="shared" si="473"/>
        <v>9.1151087773319612E-3</v>
      </c>
      <c r="AG407" s="17">
        <f t="shared" si="474"/>
        <v>2.0645167836872646E-3</v>
      </c>
      <c r="AH407" s="17">
        <f t="shared" si="475"/>
        <v>6.9876322687912186E-4</v>
      </c>
      <c r="AI407" s="17">
        <f t="shared" si="476"/>
        <v>1.3017704310008219E-3</v>
      </c>
      <c r="AJ407" s="17">
        <f t="shared" si="477"/>
        <v>1.2125754403223728E-3</v>
      </c>
      <c r="AK407" s="17">
        <f t="shared" si="478"/>
        <v>7.5299462099605113E-4</v>
      </c>
      <c r="AL407" s="17">
        <f t="shared" si="479"/>
        <v>1.7757360529402495E-5</v>
      </c>
      <c r="AM407" s="17">
        <f t="shared" si="480"/>
        <v>1.4711961317455389E-2</v>
      </c>
      <c r="AN407" s="17">
        <f t="shared" si="481"/>
        <v>9.9965096861086983E-3</v>
      </c>
      <c r="AO407" s="17">
        <f t="shared" si="482"/>
        <v>3.3962231054094809E-3</v>
      </c>
      <c r="AP407" s="17">
        <f t="shared" si="483"/>
        <v>7.6922390873723333E-4</v>
      </c>
      <c r="AQ407" s="17">
        <f t="shared" si="484"/>
        <v>1.3066840798029209E-4</v>
      </c>
      <c r="AR407" s="17">
        <f t="shared" si="485"/>
        <v>9.4959376456570042E-5</v>
      </c>
      <c r="AS407" s="17">
        <f t="shared" si="486"/>
        <v>1.7690585832563072E-4</v>
      </c>
      <c r="AT407" s="17">
        <f t="shared" si="487"/>
        <v>1.6478458409128937E-4</v>
      </c>
      <c r="AU407" s="17">
        <f t="shared" si="488"/>
        <v>1.02329225314694E-4</v>
      </c>
      <c r="AV407" s="17">
        <f t="shared" si="489"/>
        <v>4.7658904553706979E-5</v>
      </c>
      <c r="AW407" s="17">
        <f t="shared" si="490"/>
        <v>6.2439309141196997E-7</v>
      </c>
      <c r="AX407" s="17">
        <f t="shared" si="491"/>
        <v>4.5679746463447709E-3</v>
      </c>
      <c r="AY407" s="17">
        <f t="shared" si="492"/>
        <v>3.103855550782712E-3</v>
      </c>
      <c r="AZ407" s="17">
        <f t="shared" si="493"/>
        <v>1.0545066496629506E-3</v>
      </c>
      <c r="BA407" s="17">
        <f t="shared" si="494"/>
        <v>2.3883935232380416E-4</v>
      </c>
      <c r="BB407" s="17">
        <f t="shared" si="495"/>
        <v>4.0571747155426058E-5</v>
      </c>
      <c r="BC407" s="17">
        <f t="shared" si="496"/>
        <v>5.5135526075692389E-6</v>
      </c>
      <c r="BD407" s="17">
        <f t="shared" si="497"/>
        <v>1.0753861048296205E-5</v>
      </c>
      <c r="BE407" s="17">
        <f t="shared" si="498"/>
        <v>2.0034051297014201E-5</v>
      </c>
      <c r="BF407" s="17">
        <f t="shared" si="499"/>
        <v>1.8661353795109101E-5</v>
      </c>
      <c r="BG407" s="17">
        <f t="shared" si="500"/>
        <v>1.1588474053610711E-5</v>
      </c>
      <c r="BH407" s="17">
        <f t="shared" si="501"/>
        <v>5.3972262288282547E-6</v>
      </c>
      <c r="BI407" s="17">
        <f t="shared" si="502"/>
        <v>2.0109671613632608E-6</v>
      </c>
      <c r="BJ407" s="18">
        <f t="shared" si="503"/>
        <v>0.65332340577111236</v>
      </c>
      <c r="BK407" s="18">
        <f t="shared" si="504"/>
        <v>0.21768427862373455</v>
      </c>
      <c r="BL407" s="18">
        <f t="shared" si="505"/>
        <v>0.12487632195091862</v>
      </c>
      <c r="BM407" s="18">
        <f t="shared" si="506"/>
        <v>0.46392194577616297</v>
      </c>
      <c r="BN407" s="18">
        <f t="shared" si="507"/>
        <v>0.53297233618045547</v>
      </c>
    </row>
    <row r="408" spans="1:66" x14ac:dyDescent="0.25">
      <c r="A408" t="s">
        <v>69</v>
      </c>
      <c r="B408" t="s">
        <v>70</v>
      </c>
      <c r="C408" t="s">
        <v>78</v>
      </c>
      <c r="D408" s="15">
        <v>44379</v>
      </c>
      <c r="E408" s="14">
        <f>VLOOKUP(A408,home!$A$2:$E$405,3,FALSE)</f>
        <v>1.3441295550000001</v>
      </c>
      <c r="F408" s="14">
        <f>VLOOKUP(B408,home!$B$2:$E$405,3,FALSE)</f>
        <v>0.86</v>
      </c>
      <c r="G408" s="14">
        <f>VLOOKUP(C408,away!$B$2:$E$405,4,FALSE)</f>
        <v>0.63</v>
      </c>
      <c r="H408" s="14">
        <f>VLOOKUP(A408,away!$A$2:$E$405,3,FALSE)</f>
        <v>1.348178138</v>
      </c>
      <c r="I408" s="14">
        <f>VLOOKUP(C408,away!$B$2:$E$405,3,FALSE)</f>
        <v>1.43</v>
      </c>
      <c r="J408" s="14">
        <f>VLOOKUP(B408,home!$B$2:$E$405,4,FALSE)</f>
        <v>0.8</v>
      </c>
      <c r="K408" s="16">
        <f t="shared" si="452"/>
        <v>0.72824939289900004</v>
      </c>
      <c r="L408" s="16">
        <f t="shared" si="453"/>
        <v>1.5423157898720001</v>
      </c>
      <c r="M408" s="17">
        <f t="shared" si="454"/>
        <v>0.10325380631636025</v>
      </c>
      <c r="N408" s="17">
        <f t="shared" si="455"/>
        <v>7.5194521764400293E-2</v>
      </c>
      <c r="O408" s="17">
        <f t="shared" si="456"/>
        <v>0.1592499758461077</v>
      </c>
      <c r="P408" s="17">
        <f t="shared" si="457"/>
        <v>0.11597369822910834</v>
      </c>
      <c r="Q408" s="17">
        <f t="shared" si="458"/>
        <v>2.7380182412127575E-2</v>
      </c>
      <c r="R408" s="17">
        <f t="shared" si="459"/>
        <v>0.12280687614209326</v>
      </c>
      <c r="S408" s="17">
        <f t="shared" si="460"/>
        <v>3.2565140116304819E-2</v>
      </c>
      <c r="T408" s="17">
        <f t="shared" si="461"/>
        <v>4.2228887663799987E-2</v>
      </c>
      <c r="U408" s="17">
        <f t="shared" si="462"/>
        <v>8.9434032994302123E-2</v>
      </c>
      <c r="V408" s="17">
        <f t="shared" si="463"/>
        <v>4.0640952483689697E-3</v>
      </c>
      <c r="W408" s="17">
        <f t="shared" si="464"/>
        <v>6.6465337396985963E-3</v>
      </c>
      <c r="X408" s="17">
        <f t="shared" si="465"/>
        <v>1.025105393465414E-2</v>
      </c>
      <c r="Y408" s="17">
        <f t="shared" si="466"/>
        <v>7.9051811731232872E-3</v>
      </c>
      <c r="Z408" s="17">
        <f t="shared" si="467"/>
        <v>6.3135661392935152E-2</v>
      </c>
      <c r="AA408" s="17">
        <f t="shared" si="468"/>
        <v>4.5978507079681867E-2</v>
      </c>
      <c r="AB408" s="17">
        <f t="shared" si="469"/>
        <v>1.6741909933590343E-2</v>
      </c>
      <c r="AC408" s="17">
        <f t="shared" si="470"/>
        <v>2.8529708293790969E-4</v>
      </c>
      <c r="AD408" s="17">
        <f t="shared" si="471"/>
        <v>1.2100835402045554E-3</v>
      </c>
      <c r="AE408" s="17">
        <f t="shared" si="472"/>
        <v>1.8663309511216951E-3</v>
      </c>
      <c r="AF408" s="17">
        <f t="shared" si="473"/>
        <v>1.4392358475209092E-3</v>
      </c>
      <c r="AG408" s="17">
        <f t="shared" si="474"/>
        <v>7.3991872432710296E-4</v>
      </c>
      <c r="AH408" s="17">
        <f t="shared" si="475"/>
        <v>2.4343781867583989E-2</v>
      </c>
      <c r="AI408" s="17">
        <f t="shared" si="476"/>
        <v>1.7728344365933724E-2</v>
      </c>
      <c r="AJ408" s="17">
        <f t="shared" si="477"/>
        <v>6.4553280107978207E-3</v>
      </c>
      <c r="AK408" s="17">
        <f t="shared" si="478"/>
        <v>1.5670295682758079E-3</v>
      </c>
      <c r="AL408" s="17">
        <f t="shared" si="479"/>
        <v>1.2817719358804308E-5</v>
      </c>
      <c r="AM408" s="17">
        <f t="shared" si="480"/>
        <v>1.762485207022081E-4</v>
      </c>
      <c r="AN408" s="17">
        <f t="shared" si="481"/>
        <v>2.7183087642059764E-4</v>
      </c>
      <c r="AO408" s="17">
        <f t="shared" si="482"/>
        <v>2.0962452643911607E-4</v>
      </c>
      <c r="AP408" s="17">
        <f t="shared" si="483"/>
        <v>1.077690723571631E-4</v>
      </c>
      <c r="AQ408" s="17">
        <f t="shared" si="484"/>
        <v>4.1553485489077698E-5</v>
      </c>
      <c r="AR408" s="17">
        <f t="shared" si="485"/>
        <v>7.5091598319148916E-3</v>
      </c>
      <c r="AS408" s="17">
        <f t="shared" si="486"/>
        <v>5.4685410887735774E-3</v>
      </c>
      <c r="AT408" s="17">
        <f t="shared" si="487"/>
        <v>1.9912308639712969E-3</v>
      </c>
      <c r="AU408" s="17">
        <f t="shared" si="488"/>
        <v>4.8337088926961623E-4</v>
      </c>
      <c r="AV408" s="17">
        <f t="shared" si="489"/>
        <v>8.8003639163911906E-5</v>
      </c>
      <c r="AW408" s="17">
        <f t="shared" si="490"/>
        <v>3.9990947494005764E-7</v>
      </c>
      <c r="AX408" s="17">
        <f t="shared" si="491"/>
        <v>2.1392146366788309E-5</v>
      </c>
      <c r="AY408" s="17">
        <f t="shared" si="492"/>
        <v>3.2993445120750548E-5</v>
      </c>
      <c r="AZ408" s="17">
        <f t="shared" si="493"/>
        <v>2.5443155686004439E-5</v>
      </c>
      <c r="BA408" s="17">
        <f t="shared" si="494"/>
        <v>1.3080460252898736E-5</v>
      </c>
      <c r="BB408" s="17">
        <f t="shared" si="495"/>
        <v>5.0435500967097057E-6</v>
      </c>
      <c r="BC408" s="17">
        <f t="shared" si="496"/>
        <v>1.5557493902331657E-6</v>
      </c>
      <c r="BD408" s="17">
        <f t="shared" si="497"/>
        <v>1.9302492962391506E-3</v>
      </c>
      <c r="BE408" s="17">
        <f t="shared" si="498"/>
        <v>1.4057028781298835E-3</v>
      </c>
      <c r="BF408" s="17">
        <f t="shared" si="499"/>
        <v>5.1185113379723232E-4</v>
      </c>
      <c r="BG408" s="17">
        <f t="shared" si="500"/>
        <v>1.2425175914749977E-4</v>
      </c>
      <c r="BH408" s="17">
        <f t="shared" si="501"/>
        <v>2.2621567041449862E-5</v>
      </c>
      <c r="BI408" s="17">
        <f t="shared" si="502"/>
        <v>3.2948284928719796E-6</v>
      </c>
      <c r="BJ408" s="18">
        <f t="shared" si="503"/>
        <v>0.17576846473929963</v>
      </c>
      <c r="BK408" s="18">
        <f t="shared" si="504"/>
        <v>0.25618784815755985</v>
      </c>
      <c r="BL408" s="18">
        <f t="shared" si="505"/>
        <v>0.50384406358430822</v>
      </c>
      <c r="BM408" s="18">
        <f t="shared" si="506"/>
        <v>0.39504438362825961</v>
      </c>
      <c r="BN408" s="18">
        <f t="shared" si="507"/>
        <v>0.60385906071019746</v>
      </c>
    </row>
    <row r="409" spans="1:66" x14ac:dyDescent="0.25">
      <c r="A409" t="s">
        <v>69</v>
      </c>
      <c r="B409" t="s">
        <v>260</v>
      </c>
      <c r="C409" t="s">
        <v>262</v>
      </c>
      <c r="D409" s="15">
        <v>44379</v>
      </c>
      <c r="E409" s="14">
        <f>VLOOKUP(A409,home!$A$2:$E$405,3,FALSE)</f>
        <v>1.3441295550000001</v>
      </c>
      <c r="F409" s="14">
        <f>VLOOKUP(B409,home!$B$2:$E$405,3,FALSE)</f>
        <v>1.26</v>
      </c>
      <c r="G409" s="14">
        <f>VLOOKUP(C409,away!$B$2:$E$405,4,FALSE)</f>
        <v>0.46</v>
      </c>
      <c r="H409" s="14">
        <f>VLOOKUP(A409,away!$A$2:$E$405,3,FALSE)</f>
        <v>1.348178138</v>
      </c>
      <c r="I409" s="14">
        <f>VLOOKUP(C409,away!$B$2:$E$405,3,FALSE)</f>
        <v>1.43</v>
      </c>
      <c r="J409" s="14">
        <f>VLOOKUP(B409,home!$B$2:$E$405,4,FALSE)</f>
        <v>0.91</v>
      </c>
      <c r="K409" s="16">
        <f t="shared" si="452"/>
        <v>0.77905749007800018</v>
      </c>
      <c r="L409" s="16">
        <f t="shared" si="453"/>
        <v>1.7543842109794001</v>
      </c>
      <c r="M409" s="17">
        <f t="shared" si="454"/>
        <v>7.9385329003499636E-2</v>
      </c>
      <c r="N409" s="17">
        <f t="shared" si="455"/>
        <v>6.18457351624827E-2</v>
      </c>
      <c r="O409" s="17">
        <f t="shared" si="456"/>
        <v>0.13927236778714477</v>
      </c>
      <c r="P409" s="17">
        <f t="shared" si="457"/>
        <v>0.10850118128547313</v>
      </c>
      <c r="Q409" s="17">
        <f t="shared" si="458"/>
        <v>2.4090691603856247E-2</v>
      </c>
      <c r="R409" s="17">
        <f t="shared" si="459"/>
        <v>0.12216862153574144</v>
      </c>
      <c r="S409" s="17">
        <f t="shared" si="460"/>
        <v>3.7073935726285555E-2</v>
      </c>
      <c r="T409" s="17">
        <f t="shared" si="461"/>
        <v>4.2264328981379398E-2</v>
      </c>
      <c r="U409" s="17">
        <f t="shared" si="462"/>
        <v>9.5176379659923857E-2</v>
      </c>
      <c r="V409" s="17">
        <f t="shared" si="463"/>
        <v>5.6301556411237812E-3</v>
      </c>
      <c r="W409" s="17">
        <f t="shared" si="464"/>
        <v>6.2560112450477995E-3</v>
      </c>
      <c r="X409" s="17">
        <f t="shared" si="465"/>
        <v>1.0975447352021437E-2</v>
      </c>
      <c r="Y409" s="17">
        <f t="shared" si="466"/>
        <v>9.6275757714110403E-3</v>
      </c>
      <c r="Z409" s="17">
        <f t="shared" si="467"/>
        <v>7.1443566899807534E-2</v>
      </c>
      <c r="AA409" s="17">
        <f t="shared" si="468"/>
        <v>5.565864591118376E-2</v>
      </c>
      <c r="AB409" s="17">
        <f t="shared" si="469"/>
        <v>2.1680642492353484E-2</v>
      </c>
      <c r="AC409" s="17">
        <f t="shared" si="470"/>
        <v>4.8094413787721948E-4</v>
      </c>
      <c r="AD409" s="17">
        <f t="shared" si="471"/>
        <v>1.2184481046166708E-3</v>
      </c>
      <c r="AE409" s="17">
        <f t="shared" si="472"/>
        <v>2.1376261166372633E-3</v>
      </c>
      <c r="AF409" s="17">
        <f t="shared" si="473"/>
        <v>1.875108754002813E-3</v>
      </c>
      <c r="AG409" s="17">
        <f t="shared" si="474"/>
        <v>1.0965537306305967E-3</v>
      </c>
      <c r="AH409" s="17">
        <f t="shared" si="475"/>
        <v>3.1334866436268226E-2</v>
      </c>
      <c r="AI409" s="17">
        <f t="shared" si="476"/>
        <v>2.4411662397768496E-2</v>
      </c>
      <c r="AJ409" s="17">
        <f t="shared" si="477"/>
        <v>9.5090442181185106E-3</v>
      </c>
      <c r="AK409" s="17">
        <f t="shared" si="478"/>
        <v>2.4693640405360419E-3</v>
      </c>
      <c r="AL409" s="17">
        <f t="shared" si="479"/>
        <v>2.6293526900770956E-5</v>
      </c>
      <c r="AM409" s="17">
        <f t="shared" si="480"/>
        <v>1.8984822443459209E-4</v>
      </c>
      <c r="AN409" s="17">
        <f t="shared" si="481"/>
        <v>3.3306672743052182E-4</v>
      </c>
      <c r="AO409" s="17">
        <f t="shared" si="482"/>
        <v>2.921635039033436E-4</v>
      </c>
      <c r="AP409" s="17">
        <f t="shared" si="483"/>
        <v>1.7085567942414805E-4</v>
      </c>
      <c r="AQ409" s="17">
        <f t="shared" si="484"/>
        <v>7.4936626584470861E-5</v>
      </c>
      <c r="AR409" s="17">
        <f t="shared" si="485"/>
        <v>1.0994678985787458E-2</v>
      </c>
      <c r="AS409" s="17">
        <f t="shared" si="486"/>
        <v>8.5654870148809091E-3</v>
      </c>
      <c r="AT409" s="17">
        <f t="shared" si="487"/>
        <v>3.3365034075544119E-3</v>
      </c>
      <c r="AU409" s="17">
        <f t="shared" si="488"/>
        <v>8.6644265677534498E-4</v>
      </c>
      <c r="AV409" s="17">
        <f t="shared" si="489"/>
        <v>1.6875216037097861E-4</v>
      </c>
      <c r="AW409" s="17">
        <f t="shared" si="490"/>
        <v>9.9825285544513298E-7</v>
      </c>
      <c r="AX409" s="17">
        <f t="shared" si="491"/>
        <v>2.4650446870629689E-5</v>
      </c>
      <c r="AY409" s="17">
        <f t="shared" si="492"/>
        <v>4.3246354783419283E-5</v>
      </c>
      <c r="AZ409" s="17">
        <f t="shared" si="493"/>
        <v>3.7935361007222138E-5</v>
      </c>
      <c r="BA409" s="17">
        <f t="shared" si="494"/>
        <v>2.2184399462958029E-5</v>
      </c>
      <c r="BB409" s="17">
        <f t="shared" si="495"/>
        <v>9.7299900369683677E-6</v>
      </c>
      <c r="BC409" s="17">
        <f t="shared" si="496"/>
        <v>3.4140281787688325E-6</v>
      </c>
      <c r="BD409" s="17">
        <f t="shared" si="497"/>
        <v>3.2148152029087538E-3</v>
      </c>
      <c r="BE409" s="17">
        <f t="shared" si="498"/>
        <v>2.5045258630426908E-3</v>
      </c>
      <c r="BF409" s="17">
        <f t="shared" si="499"/>
        <v>9.7558481634873811E-4</v>
      </c>
      <c r="BG409" s="17">
        <f t="shared" si="500"/>
        <v>2.5334555279428488E-4</v>
      </c>
      <c r="BH409" s="17">
        <f t="shared" si="501"/>
        <v>4.9342687620584763E-5</v>
      </c>
      <c r="BI409" s="17">
        <f t="shared" si="502"/>
        <v>7.6881580742791165E-6</v>
      </c>
      <c r="BJ409" s="18">
        <f t="shared" si="503"/>
        <v>0.16258955816420301</v>
      </c>
      <c r="BK409" s="18">
        <f t="shared" si="504"/>
        <v>0.23114108567594355</v>
      </c>
      <c r="BL409" s="18">
        <f t="shared" si="505"/>
        <v>0.532618760985197</v>
      </c>
      <c r="BM409" s="18">
        <f t="shared" si="506"/>
        <v>0.46248679724502489</v>
      </c>
      <c r="BN409" s="18">
        <f t="shared" si="507"/>
        <v>0.53526392637819797</v>
      </c>
    </row>
    <row r="410" spans="1:66" x14ac:dyDescent="0.25">
      <c r="A410" t="s">
        <v>69</v>
      </c>
      <c r="B410" t="s">
        <v>258</v>
      </c>
      <c r="C410" t="s">
        <v>77</v>
      </c>
      <c r="D410" s="15">
        <v>44379</v>
      </c>
      <c r="E410" s="14">
        <f>VLOOKUP(A410,home!$A$2:$E$405,3,FALSE)</f>
        <v>1.3441295550000001</v>
      </c>
      <c r="F410" s="14">
        <f>VLOOKUP(B410,home!$B$2:$E$405,3,FALSE)</f>
        <v>0.56000000000000005</v>
      </c>
      <c r="G410" s="14">
        <f>VLOOKUP(C410,away!$B$2:$E$405,4,FALSE)</f>
        <v>0.8</v>
      </c>
      <c r="H410" s="14">
        <f>VLOOKUP(A410,away!$A$2:$E$405,3,FALSE)</f>
        <v>1.348178138</v>
      </c>
      <c r="I410" s="14">
        <f>VLOOKUP(C410,away!$B$2:$E$405,3,FALSE)</f>
        <v>1.03</v>
      </c>
      <c r="J410" s="14">
        <f>VLOOKUP(B410,home!$B$2:$E$405,4,FALSE)</f>
        <v>1.1100000000000001</v>
      </c>
      <c r="K410" s="16">
        <f t="shared" si="452"/>
        <v>0.60217004064000013</v>
      </c>
      <c r="L410" s="16">
        <f t="shared" si="453"/>
        <v>1.5413720651754002</v>
      </c>
      <c r="M410" s="17">
        <f t="shared" si="454"/>
        <v>0.11723883432646601</v>
      </c>
      <c r="N410" s="17">
        <f t="shared" si="455"/>
        <v>7.0597713630954267E-2</v>
      </c>
      <c r="O410" s="17">
        <f t="shared" si="456"/>
        <v>0.18070866418454148</v>
      </c>
      <c r="P410" s="17">
        <f t="shared" si="457"/>
        <v>0.10881734365600547</v>
      </c>
      <c r="Q410" s="17">
        <f t="shared" si="458"/>
        <v>2.125591404312141E-2</v>
      </c>
      <c r="R410" s="17">
        <f t="shared" si="459"/>
        <v>0.13926964345460735</v>
      </c>
      <c r="S410" s="17">
        <f t="shared" si="460"/>
        <v>2.5250196209252382E-2</v>
      </c>
      <c r="T410" s="17">
        <f t="shared" si="461"/>
        <v>3.2763272125836837E-2</v>
      </c>
      <c r="U410" s="17">
        <f t="shared" si="462"/>
        <v>8.3864006858979212E-2</v>
      </c>
      <c r="V410" s="17">
        <f t="shared" si="463"/>
        <v>2.6040473459052987E-3</v>
      </c>
      <c r="W410" s="17">
        <f t="shared" si="464"/>
        <v>4.2665582077289228E-3</v>
      </c>
      <c r="X410" s="17">
        <f t="shared" si="465"/>
        <v>6.5763536358381834E-3</v>
      </c>
      <c r="Y410" s="17">
        <f t="shared" si="466"/>
        <v>5.0683038924978279E-3</v>
      </c>
      <c r="Z410" s="17">
        <f t="shared" si="467"/>
        <v>7.1555445982623256E-2</v>
      </c>
      <c r="AA410" s="17">
        <f t="shared" si="468"/>
        <v>4.3088545815369569E-2</v>
      </c>
      <c r="AB410" s="17">
        <f t="shared" si="469"/>
        <v>1.29733156923798E-2</v>
      </c>
      <c r="AC410" s="17">
        <f t="shared" si="470"/>
        <v>1.5106210143796064E-4</v>
      </c>
      <c r="AD410" s="17">
        <f t="shared" si="471"/>
        <v>6.4229838233526286E-4</v>
      </c>
      <c r="AE410" s="17">
        <f t="shared" si="472"/>
        <v>9.9002078403892285E-4</v>
      </c>
      <c r="AF410" s="17">
        <f t="shared" si="473"/>
        <v>7.6299519023032187E-4</v>
      </c>
      <c r="AG410" s="17">
        <f t="shared" si="474"/>
        <v>3.9201982402806948E-4</v>
      </c>
      <c r="AH410" s="17">
        <f t="shared" si="475"/>
        <v>2.7573391387195702E-2</v>
      </c>
      <c r="AI410" s="17">
        <f t="shared" si="476"/>
        <v>1.6603870212210263E-2</v>
      </c>
      <c r="AJ410" s="17">
        <f t="shared" si="477"/>
        <v>4.9991766002339712E-3</v>
      </c>
      <c r="AK410" s="17">
        <f t="shared" si="478"/>
        <v>1.0034514588431426E-3</v>
      </c>
      <c r="AL410" s="17">
        <f t="shared" si="479"/>
        <v>5.6084408208286326E-6</v>
      </c>
      <c r="AM410" s="17">
        <f t="shared" si="480"/>
        <v>7.7354568598766342E-5</v>
      </c>
      <c r="AN410" s="17">
        <f t="shared" si="481"/>
        <v>1.1923217115183263E-4</v>
      </c>
      <c r="AO410" s="17">
        <f t="shared" si="482"/>
        <v>9.1890568941823547E-5</v>
      </c>
      <c r="AP410" s="17">
        <f t="shared" si="483"/>
        <v>4.7212518673333681E-5</v>
      </c>
      <c r="AQ410" s="17">
        <f t="shared" si="484"/>
        <v>1.8193014352412122E-5</v>
      </c>
      <c r="AR410" s="17">
        <f t="shared" si="485"/>
        <v>8.5001710452742851E-3</v>
      </c>
      <c r="AS410" s="17">
        <f t="shared" si="486"/>
        <v>5.1185483437797673E-3</v>
      </c>
      <c r="AT410" s="17">
        <f t="shared" si="487"/>
        <v>1.541118232095834E-3</v>
      </c>
      <c r="AU410" s="17">
        <f t="shared" si="488"/>
        <v>3.0933840948406448E-4</v>
      </c>
      <c r="AV410" s="17">
        <f t="shared" si="489"/>
        <v>4.656858065263303E-5</v>
      </c>
      <c r="AW410" s="17">
        <f t="shared" si="490"/>
        <v>1.4459932621032646E-7</v>
      </c>
      <c r="AX410" s="17">
        <f t="shared" si="491"/>
        <v>7.7634339528014613E-6</v>
      </c>
      <c r="AY410" s="17">
        <f t="shared" si="492"/>
        <v>1.1966340224682408E-5</v>
      </c>
      <c r="AZ410" s="17">
        <f t="shared" si="493"/>
        <v>9.222291272355096E-6</v>
      </c>
      <c r="BA410" s="17">
        <f t="shared" si="494"/>
        <v>4.738327381373014E-6</v>
      </c>
      <c r="BB410" s="17">
        <f t="shared" si="495"/>
        <v>1.8258813653260175E-6</v>
      </c>
      <c r="BC410" s="17">
        <f t="shared" si="496"/>
        <v>5.6287250616756847E-7</v>
      </c>
      <c r="BD410" s="17">
        <f t="shared" si="497"/>
        <v>2.1836543663997622E-3</v>
      </c>
      <c r="BE410" s="17">
        <f t="shared" si="498"/>
        <v>1.3149312385586584E-3</v>
      </c>
      <c r="BF410" s="17">
        <f t="shared" si="499"/>
        <v>3.9590609868083652E-4</v>
      </c>
      <c r="BG410" s="17">
        <f t="shared" si="500"/>
        <v>7.9467597177421069E-5</v>
      </c>
      <c r="BH410" s="17">
        <f t="shared" si="501"/>
        <v>1.1963251555472701E-5</v>
      </c>
      <c r="BI410" s="17">
        <f t="shared" si="502"/>
        <v>1.4407823350691086E-6</v>
      </c>
      <c r="BJ410" s="18">
        <f t="shared" si="503"/>
        <v>0.1437054117050309</v>
      </c>
      <c r="BK410" s="18">
        <f t="shared" si="504"/>
        <v>0.25407905842011258</v>
      </c>
      <c r="BL410" s="18">
        <f t="shared" si="505"/>
        <v>0.52958717361035434</v>
      </c>
      <c r="BM410" s="18">
        <f t="shared" si="506"/>
        <v>0.36102715468152657</v>
      </c>
      <c r="BN410" s="18">
        <f t="shared" si="507"/>
        <v>0.63788811329569606</v>
      </c>
    </row>
    <row r="411" spans="1:66" x14ac:dyDescent="0.25">
      <c r="A411" t="s">
        <v>21</v>
      </c>
      <c r="B411" t="s">
        <v>264</v>
      </c>
      <c r="C411" t="s">
        <v>269</v>
      </c>
      <c r="D411" s="15">
        <v>44379</v>
      </c>
      <c r="E411" s="14">
        <f>VLOOKUP(A411,home!$A$2:$E$405,3,FALSE)</f>
        <v>1.3914728679999999</v>
      </c>
      <c r="F411" s="14">
        <f>VLOOKUP(B411,home!$B$2:$E$405,3,FALSE)</f>
        <v>1.44</v>
      </c>
      <c r="G411" s="14">
        <f>VLOOKUP(C411,away!$B$2:$E$405,4,FALSE)</f>
        <v>1.05</v>
      </c>
      <c r="H411" s="14">
        <f>VLOOKUP(A411,away!$A$2:$E$405,3,FALSE)</f>
        <v>1.3410852710000001</v>
      </c>
      <c r="I411" s="14">
        <f>VLOOKUP(C411,away!$B$2:$E$405,3,FALSE)</f>
        <v>0.83</v>
      </c>
      <c r="J411" s="14">
        <f>VLOOKUP(B411,home!$B$2:$E$405,4,FALSE)</f>
        <v>1.38</v>
      </c>
      <c r="K411" s="16">
        <f t="shared" si="452"/>
        <v>2.1039069764159999</v>
      </c>
      <c r="L411" s="16">
        <f t="shared" si="453"/>
        <v>1.5360790694033999</v>
      </c>
      <c r="M411" s="17">
        <f t="shared" si="454"/>
        <v>2.6252710298192771E-2</v>
      </c>
      <c r="N411" s="17">
        <f t="shared" si="455"/>
        <v>5.5233260346195932E-2</v>
      </c>
      <c r="O411" s="17">
        <f t="shared" si="456"/>
        <v>4.0326238804165006E-2</v>
      </c>
      <c r="P411" s="17">
        <f t="shared" si="457"/>
        <v>8.4842655152700355E-2</v>
      </c>
      <c r="Q411" s="17">
        <f t="shared" si="458"/>
        <v>5.8102820886281423E-2</v>
      </c>
      <c r="R411" s="17">
        <f t="shared" si="459"/>
        <v>3.0972145687420533E-2</v>
      </c>
      <c r="S411" s="17">
        <f t="shared" si="460"/>
        <v>6.8547933257157481E-2</v>
      </c>
      <c r="T411" s="17">
        <f t="shared" si="461"/>
        <v>8.9250527036711588E-2</v>
      </c>
      <c r="U411" s="17">
        <f t="shared" si="462"/>
        <v>6.5162513386336787E-2</v>
      </c>
      <c r="V411" s="17">
        <f t="shared" si="463"/>
        <v>2.4614553429630672E-2</v>
      </c>
      <c r="W411" s="17">
        <f t="shared" si="464"/>
        <v>4.0747643404032245E-2</v>
      </c>
      <c r="X411" s="17">
        <f t="shared" si="465"/>
        <v>6.2591602160447443E-2</v>
      </c>
      <c r="Y411" s="17">
        <f t="shared" si="466"/>
        <v>4.8072824999543982E-2</v>
      </c>
      <c r="Z411" s="17">
        <f t="shared" si="467"/>
        <v>1.5858554908319819E-2</v>
      </c>
      <c r="AA411" s="17">
        <f t="shared" si="468"/>
        <v>3.3364924307490267E-2</v>
      </c>
      <c r="AB411" s="17">
        <f t="shared" si="469"/>
        <v>3.5098348509060275E-2</v>
      </c>
      <c r="AC411" s="17">
        <f t="shared" si="470"/>
        <v>4.9717820670872707E-3</v>
      </c>
      <c r="AD411" s="17">
        <f t="shared" si="471"/>
        <v>2.1432312807563719E-2</v>
      </c>
      <c r="AE411" s="17">
        <f t="shared" si="472"/>
        <v>3.2921727112605048E-2</v>
      </c>
      <c r="AF411" s="17">
        <f t="shared" si="473"/>
        <v>2.5285187973141523E-2</v>
      </c>
      <c r="AG411" s="17">
        <f t="shared" si="474"/>
        <v>1.2946682670491091E-2</v>
      </c>
      <c r="AH411" s="17">
        <f t="shared" si="475"/>
        <v>6.0899985664136583E-3</v>
      </c>
      <c r="AI411" s="17">
        <f t="shared" si="476"/>
        <v>1.2812790470241133E-2</v>
      </c>
      <c r="AJ411" s="17">
        <f t="shared" si="477"/>
        <v>1.3478459628848383E-2</v>
      </c>
      <c r="AK411" s="17">
        <f t="shared" si="478"/>
        <v>9.4524750814918394E-3</v>
      </c>
      <c r="AL411" s="17">
        <f t="shared" si="479"/>
        <v>6.4270574218205998E-4</v>
      </c>
      <c r="AM411" s="17">
        <f t="shared" si="480"/>
        <v>9.0183184873126616E-3</v>
      </c>
      <c r="AN411" s="17">
        <f t="shared" si="481"/>
        <v>1.3852850269574711E-2</v>
      </c>
      <c r="AO411" s="17">
        <f t="shared" si="482"/>
        <v>1.0639536675336483E-2</v>
      </c>
      <c r="AP411" s="17">
        <f t="shared" si="483"/>
        <v>5.447723198378069E-3</v>
      </c>
      <c r="AQ411" s="17">
        <f t="shared" si="484"/>
        <v>2.0920333952329749E-3</v>
      </c>
      <c r="AR411" s="17">
        <f t="shared" si="485"/>
        <v>1.8709438661129445E-3</v>
      </c>
      <c r="AS411" s="17">
        <f t="shared" si="486"/>
        <v>3.9362918523977459E-3</v>
      </c>
      <c r="AT411" s="17">
        <f t="shared" si="487"/>
        <v>4.1407959447345389E-3</v>
      </c>
      <c r="AU411" s="17">
        <f t="shared" si="488"/>
        <v>2.9039498253473593E-3</v>
      </c>
      <c r="AV411" s="17">
        <f t="shared" si="489"/>
        <v>1.5274100741775839E-3</v>
      </c>
      <c r="AW411" s="17">
        <f t="shared" si="490"/>
        <v>5.7696541962550438E-5</v>
      </c>
      <c r="AX411" s="17">
        <f t="shared" si="491"/>
        <v>3.1622838634997479E-3</v>
      </c>
      <c r="AY411" s="17">
        <f t="shared" si="492"/>
        <v>4.8575180542340807E-3</v>
      </c>
      <c r="AZ411" s="17">
        <f t="shared" si="493"/>
        <v>3.7307659061790511E-3</v>
      </c>
      <c r="BA411" s="17">
        <f t="shared" si="494"/>
        <v>1.9102504737751496E-3</v>
      </c>
      <c r="BB411" s="17">
        <f t="shared" si="495"/>
        <v>7.3357394252098406E-4</v>
      </c>
      <c r="BC411" s="17">
        <f t="shared" si="496"/>
        <v>2.2536551579324305E-4</v>
      </c>
      <c r="BD411" s="17">
        <f t="shared" si="497"/>
        <v>4.7898628546079604E-4</v>
      </c>
      <c r="BE411" s="17">
        <f t="shared" si="498"/>
        <v>1.0077425875885543E-3</v>
      </c>
      <c r="BF411" s="17">
        <f t="shared" si="499"/>
        <v>1.0600983302295358E-3</v>
      </c>
      <c r="BG411" s="17">
        <f t="shared" si="500"/>
        <v>7.4344942421895757E-4</v>
      </c>
      <c r="BH411" s="17">
        <f t="shared" si="501"/>
        <v>3.9103710755668085E-4</v>
      </c>
      <c r="BI411" s="17">
        <f t="shared" si="502"/>
        <v>1.6454113972520697E-4</v>
      </c>
      <c r="BJ411" s="18">
        <f t="shared" si="503"/>
        <v>0.50225480917885101</v>
      </c>
      <c r="BK411" s="18">
        <f t="shared" si="504"/>
        <v>0.21472985800118471</v>
      </c>
      <c r="BL411" s="18">
        <f t="shared" si="505"/>
        <v>0.2649831408790177</v>
      </c>
      <c r="BM411" s="18">
        <f t="shared" si="506"/>
        <v>0.69729671028014573</v>
      </c>
      <c r="BN411" s="18">
        <f t="shared" si="507"/>
        <v>0.29572983117495599</v>
      </c>
    </row>
    <row r="412" spans="1:66" x14ac:dyDescent="0.25">
      <c r="A412" t="s">
        <v>21</v>
      </c>
      <c r="B412" t="s">
        <v>22</v>
      </c>
      <c r="C412" t="s">
        <v>372</v>
      </c>
      <c r="D412" s="15">
        <v>44379</v>
      </c>
      <c r="E412" s="14">
        <f>VLOOKUP(A412,home!$A$2:$E$405,3,FALSE)</f>
        <v>1.3914728679999999</v>
      </c>
      <c r="F412" s="14">
        <f>VLOOKUP(B412,home!$B$2:$E$405,3,FALSE)</f>
        <v>1.33</v>
      </c>
      <c r="G412" s="14">
        <f>VLOOKUP(C412,away!$B$2:$E$405,4,FALSE)</f>
        <v>1.44</v>
      </c>
      <c r="H412" s="14">
        <f>VLOOKUP(A412,away!$A$2:$E$405,3,FALSE)</f>
        <v>1.3410852710000001</v>
      </c>
      <c r="I412" s="14">
        <f>VLOOKUP(C412,away!$B$2:$E$405,3,FALSE)</f>
        <v>0.77</v>
      </c>
      <c r="J412" s="14">
        <f>VLOOKUP(B412,home!$B$2:$E$405,4,FALSE)</f>
        <v>1.49</v>
      </c>
      <c r="K412" s="16">
        <f t="shared" si="452"/>
        <v>2.6649488367936001</v>
      </c>
      <c r="L412" s="16">
        <f t="shared" si="453"/>
        <v>1.5386271314183</v>
      </c>
      <c r="M412" s="17">
        <f t="shared" si="454"/>
        <v>1.4942048878598796E-2</v>
      </c>
      <c r="N412" s="17">
        <f t="shared" si="455"/>
        <v>3.9819795778334971E-2</v>
      </c>
      <c r="O412" s="17">
        <f t="shared" si="456"/>
        <v>2.2990241803590491E-2</v>
      </c>
      <c r="P412" s="17">
        <f t="shared" si="457"/>
        <v>6.1267818152082071E-2</v>
      </c>
      <c r="Q412" s="17">
        <f t="shared" si="458"/>
        <v>5.3058859220416262E-2</v>
      </c>
      <c r="R412" s="17">
        <f t="shared" si="459"/>
        <v>1.7686704898435764E-2</v>
      </c>
      <c r="S412" s="17">
        <f t="shared" si="460"/>
        <v>6.2805067290554364E-2</v>
      </c>
      <c r="T412" s="17">
        <f t="shared" si="461"/>
        <v>8.1637800358636492E-2</v>
      </c>
      <c r="U412" s="17">
        <f t="shared" si="462"/>
        <v>4.7134163645798047E-2</v>
      </c>
      <c r="V412" s="17">
        <f t="shared" si="463"/>
        <v>2.8613727556899865E-2</v>
      </c>
      <c r="W412" s="17">
        <f t="shared" si="464"/>
        <v>4.7133048387014563E-2</v>
      </c>
      <c r="X412" s="17">
        <f t="shared" si="465"/>
        <v>7.2520187034712136E-2</v>
      </c>
      <c r="Y412" s="17">
        <f t="shared" si="466"/>
        <v>5.5790763673568874E-2</v>
      </c>
      <c r="Z412" s="17">
        <f t="shared" si="467"/>
        <v>9.0710813407074067E-3</v>
      </c>
      <c r="AA412" s="17">
        <f t="shared" si="468"/>
        <v>2.4173967667378327E-2</v>
      </c>
      <c r="AB412" s="17">
        <f t="shared" si="469"/>
        <v>3.2211193507933E-2</v>
      </c>
      <c r="AC412" s="17">
        <f t="shared" si="470"/>
        <v>7.3329161166791682E-3</v>
      </c>
      <c r="AD412" s="17">
        <f t="shared" si="471"/>
        <v>3.1401790618377737E-2</v>
      </c>
      <c r="AE412" s="17">
        <f t="shared" si="472"/>
        <v>4.8315647020552618E-2</v>
      </c>
      <c r="AF412" s="17">
        <f t="shared" si="473"/>
        <v>3.7169882688926008E-2</v>
      </c>
      <c r="AG412" s="17">
        <f t="shared" si="474"/>
        <v>1.9063529992272323E-2</v>
      </c>
      <c r="AH412" s="17">
        <f t="shared" si="475"/>
        <v>3.4892529655286735E-3</v>
      </c>
      <c r="AI412" s="17">
        <f t="shared" si="476"/>
        <v>9.2986806317642574E-3</v>
      </c>
      <c r="AJ412" s="17">
        <f t="shared" si="477"/>
        <v>1.2390254066667671E-2</v>
      </c>
      <c r="AK412" s="17">
        <f t="shared" si="478"/>
        <v>1.1006464387514393E-2</v>
      </c>
      <c r="AL412" s="17">
        <f t="shared" si="479"/>
        <v>1.2027045950964697E-3</v>
      </c>
      <c r="AM412" s="17">
        <f t="shared" si="480"/>
        <v>1.6736833076336381E-2</v>
      </c>
      <c r="AN412" s="17">
        <f t="shared" si="481"/>
        <v>2.5751745465270367E-2</v>
      </c>
      <c r="AO412" s="17">
        <f t="shared" si="482"/>
        <v>1.9811167127121582E-2</v>
      </c>
      <c r="AP412" s="17">
        <f t="shared" si="483"/>
        <v>1.0160666415617203E-2</v>
      </c>
      <c r="AQ412" s="17">
        <f t="shared" si="484"/>
        <v>3.9083692550898374E-3</v>
      </c>
      <c r="AR412" s="17">
        <f t="shared" si="485"/>
        <v>1.0737318562288349E-3</v>
      </c>
      <c r="AS412" s="17">
        <f t="shared" si="486"/>
        <v>2.8614404612852659E-3</v>
      </c>
      <c r="AT412" s="17">
        <f t="shared" si="487"/>
        <v>3.8127962144281569E-3</v>
      </c>
      <c r="AU412" s="17">
        <f t="shared" si="488"/>
        <v>3.3869689455237858E-3</v>
      </c>
      <c r="AV412" s="17">
        <f t="shared" si="489"/>
        <v>2.2565247379074155E-3</v>
      </c>
      <c r="AW412" s="17">
        <f t="shared" si="490"/>
        <v>1.3698680337493111E-4</v>
      </c>
      <c r="AX412" s="17">
        <f t="shared" si="491"/>
        <v>7.4338006397318777E-3</v>
      </c>
      <c r="AY412" s="17">
        <f t="shared" si="492"/>
        <v>1.1437847353846183E-2</v>
      </c>
      <c r="AZ412" s="17">
        <f t="shared" si="493"/>
        <v>8.7992911318243733E-3</v>
      </c>
      <c r="BA412" s="17">
        <f t="shared" si="494"/>
        <v>4.512942690891141E-3</v>
      </c>
      <c r="BB412" s="17">
        <f t="shared" si="495"/>
        <v>1.735934016685254E-3</v>
      </c>
      <c r="BC412" s="17">
        <f t="shared" si="496"/>
        <v>5.3419103528477537E-4</v>
      </c>
      <c r="BD412" s="17">
        <f t="shared" si="497"/>
        <v>2.7534549431030338E-4</v>
      </c>
      <c r="BE412" s="17">
        <f t="shared" si="498"/>
        <v>7.3378165477860165E-4</v>
      </c>
      <c r="BF412" s="17">
        <f t="shared" si="499"/>
        <v>9.7774528368135914E-4</v>
      </c>
      <c r="BG412" s="17">
        <f t="shared" si="500"/>
        <v>8.6854705214235532E-4</v>
      </c>
      <c r="BH412" s="17">
        <f t="shared" si="501"/>
        <v>5.7865836407682014E-4</v>
      </c>
      <c r="BI412" s="17">
        <f t="shared" si="502"/>
        <v>3.0841898684948183E-4</v>
      </c>
      <c r="BJ412" s="18">
        <f t="shared" si="503"/>
        <v>0.59673409298051105</v>
      </c>
      <c r="BK412" s="18">
        <f t="shared" si="504"/>
        <v>0.18760212994375691</v>
      </c>
      <c r="BL412" s="18">
        <f t="shared" si="505"/>
        <v>0.19751488262582298</v>
      </c>
      <c r="BM412" s="18">
        <f t="shared" si="506"/>
        <v>0.76985585760886865</v>
      </c>
      <c r="BN412" s="18">
        <f t="shared" si="507"/>
        <v>0.20976546873145835</v>
      </c>
    </row>
    <row r="413" spans="1:66" x14ac:dyDescent="0.25">
      <c r="A413" t="s">
        <v>21</v>
      </c>
      <c r="B413" t="s">
        <v>268</v>
      </c>
      <c r="C413" t="s">
        <v>152</v>
      </c>
      <c r="D413" s="15">
        <v>44379</v>
      </c>
      <c r="E413" s="14">
        <f>VLOOKUP(A413,home!$A$2:$E$405,3,FALSE)</f>
        <v>1.3914728679999999</v>
      </c>
      <c r="F413" s="14">
        <f>VLOOKUP(B413,home!$B$2:$E$405,3,FALSE)</f>
        <v>0.77</v>
      </c>
      <c r="G413" s="14">
        <f>VLOOKUP(C413,away!$B$2:$E$405,4,FALSE)</f>
        <v>1.18</v>
      </c>
      <c r="H413" s="14">
        <f>VLOOKUP(A413,away!$A$2:$E$405,3,FALSE)</f>
        <v>1.3410852710000001</v>
      </c>
      <c r="I413" s="14">
        <f>VLOOKUP(C413,away!$B$2:$E$405,3,FALSE)</f>
        <v>0.87</v>
      </c>
      <c r="J413" s="14">
        <f>VLOOKUP(B413,home!$B$2:$E$405,4,FALSE)</f>
        <v>1.38</v>
      </c>
      <c r="K413" s="16">
        <f t="shared" si="452"/>
        <v>1.2642922478647998</v>
      </c>
      <c r="L413" s="16">
        <f t="shared" si="453"/>
        <v>1.6101069763625999</v>
      </c>
      <c r="M413" s="17">
        <f t="shared" si="454"/>
        <v>5.6450043136795768E-2</v>
      </c>
      <c r="N413" s="17">
        <f t="shared" si="455"/>
        <v>7.1369351929484445E-2</v>
      </c>
      <c r="O413" s="17">
        <f t="shared" si="456"/>
        <v>9.0890608270524573E-2</v>
      </c>
      <c r="P413" s="17">
        <f t="shared" si="457"/>
        <v>0.11491229144014049</v>
      </c>
      <c r="Q413" s="17">
        <f t="shared" si="458"/>
        <v>4.5115859189790948E-2</v>
      </c>
      <c r="R413" s="17">
        <f t="shared" si="459"/>
        <v>7.3171801231105921E-2</v>
      </c>
      <c r="S413" s="17">
        <f t="shared" si="460"/>
        <v>5.8480179953204037E-2</v>
      </c>
      <c r="T413" s="17">
        <f t="shared" si="461"/>
        <v>7.2641359626075125E-2</v>
      </c>
      <c r="U413" s="17">
        <f t="shared" si="462"/>
        <v>9.2510541058791251E-2</v>
      </c>
      <c r="V413" s="17">
        <f t="shared" si="463"/>
        <v>1.3227214539981439E-2</v>
      </c>
      <c r="W413" s="17">
        <f t="shared" si="464"/>
        <v>1.9013210343137518E-2</v>
      </c>
      <c r="X413" s="17">
        <f t="shared" si="465"/>
        <v>3.0613302616535262E-2</v>
      </c>
      <c r="Y413" s="17">
        <f t="shared" si="466"/>
        <v>2.4645346056191432E-2</v>
      </c>
      <c r="Z413" s="17">
        <f t="shared" si="467"/>
        <v>3.9271475878407049E-2</v>
      </c>
      <c r="AA413" s="17">
        <f t="shared" si="468"/>
        <v>4.9650622515279519E-2</v>
      </c>
      <c r="AB413" s="17">
        <f t="shared" si="469"/>
        <v>3.1386448573864696E-2</v>
      </c>
      <c r="AC413" s="17">
        <f t="shared" si="470"/>
        <v>1.6828702066669149E-3</v>
      </c>
      <c r="AD413" s="17">
        <f t="shared" si="471"/>
        <v>6.0095636109629025E-3</v>
      </c>
      <c r="AE413" s="17">
        <f t="shared" si="472"/>
        <v>9.6760402949061866E-3</v>
      </c>
      <c r="AF413" s="17">
        <f t="shared" si="473"/>
        <v>7.7897299911970398E-3</v>
      </c>
      <c r="AG413" s="17">
        <f t="shared" si="474"/>
        <v>4.1807662009357765E-3</v>
      </c>
      <c r="AH413" s="17">
        <f t="shared" si="475"/>
        <v>1.5807819320969693E-2</v>
      </c>
      <c r="AI413" s="17">
        <f t="shared" si="476"/>
        <v>1.9985703423149388E-2</v>
      </c>
      <c r="AJ413" s="17">
        <f t="shared" si="477"/>
        <v>1.2633884953006385E-2</v>
      </c>
      <c r="AK413" s="17">
        <f t="shared" si="478"/>
        <v>5.3243076021672348E-3</v>
      </c>
      <c r="AL413" s="17">
        <f t="shared" si="479"/>
        <v>1.3702910460196635E-4</v>
      </c>
      <c r="AM413" s="17">
        <f t="shared" si="480"/>
        <v>1.5195689372781559E-3</v>
      </c>
      <c r="AN413" s="17">
        <f t="shared" si="481"/>
        <v>2.4466685469754605E-3</v>
      </c>
      <c r="AO413" s="17">
        <f t="shared" si="482"/>
        <v>1.9696990481660676E-3</v>
      </c>
      <c r="AP413" s="17">
        <f t="shared" si="483"/>
        <v>1.0571420595956529E-3</v>
      </c>
      <c r="AQ413" s="17">
        <f t="shared" si="484"/>
        <v>4.255279512903221E-4</v>
      </c>
      <c r="AR413" s="17">
        <f t="shared" si="485"/>
        <v>5.0904560339545555E-3</v>
      </c>
      <c r="AS413" s="17">
        <f t="shared" si="486"/>
        <v>6.4358241018253404E-3</v>
      </c>
      <c r="AT413" s="17">
        <f t="shared" si="487"/>
        <v>4.0683812602796089E-3</v>
      </c>
      <c r="AU413" s="17">
        <f t="shared" si="488"/>
        <v>1.7145409629099769E-3</v>
      </c>
      <c r="AV413" s="17">
        <f t="shared" si="489"/>
        <v>5.419202120134336E-4</v>
      </c>
      <c r="AW413" s="17">
        <f t="shared" si="490"/>
        <v>7.7484088038124461E-6</v>
      </c>
      <c r="AX413" s="17">
        <f t="shared" si="491"/>
        <v>3.201965379161544E-4</v>
      </c>
      <c r="AY413" s="17">
        <f t="shared" si="492"/>
        <v>5.1555067950595187E-4</v>
      </c>
      <c r="AZ413" s="17">
        <f t="shared" si="493"/>
        <v>4.1504587287050608E-4</v>
      </c>
      <c r="BA413" s="17">
        <f t="shared" si="494"/>
        <v>2.2275608513976889E-4</v>
      </c>
      <c r="BB413" s="17">
        <f t="shared" si="495"/>
        <v>8.9665281677690819E-5</v>
      </c>
      <c r="BC413" s="17">
        <f t="shared" si="496"/>
        <v>2.8874139113353498E-5</v>
      </c>
      <c r="BD413" s="17">
        <f t="shared" si="497"/>
        <v>1.3660297955228871E-3</v>
      </c>
      <c r="BE413" s="17">
        <f t="shared" si="498"/>
        <v>1.727060880831924E-3</v>
      </c>
      <c r="BF413" s="17">
        <f t="shared" si="499"/>
        <v>1.0917548416131775E-3</v>
      </c>
      <c r="BG413" s="17">
        <f t="shared" si="500"/>
        <v>4.6009906094013391E-4</v>
      </c>
      <c r="BH413" s="17">
        <f t="shared" si="501"/>
        <v>1.4542491899912144E-4</v>
      </c>
      <c r="BI413" s="17">
        <f t="shared" si="502"/>
        <v>3.6771919547391076E-5</v>
      </c>
      <c r="BJ413" s="18">
        <f t="shared" si="503"/>
        <v>0.30006522499874572</v>
      </c>
      <c r="BK413" s="18">
        <f t="shared" si="504"/>
        <v>0.24540517906089657</v>
      </c>
      <c r="BL413" s="18">
        <f t="shared" si="505"/>
        <v>0.41404000093729609</v>
      </c>
      <c r="BM413" s="18">
        <f t="shared" si="506"/>
        <v>0.54636412340680141</v>
      </c>
      <c r="BN413" s="18">
        <f t="shared" si="507"/>
        <v>0.45190995519784216</v>
      </c>
    </row>
    <row r="414" spans="1:66" x14ac:dyDescent="0.25">
      <c r="A414" t="s">
        <v>21</v>
      </c>
      <c r="B414" t="s">
        <v>151</v>
      </c>
      <c r="C414" t="s">
        <v>23</v>
      </c>
      <c r="D414" s="15">
        <v>44379</v>
      </c>
      <c r="E414" s="14">
        <f>VLOOKUP(A414,home!$A$2:$E$405,3,FALSE)</f>
        <v>1.3914728679999999</v>
      </c>
      <c r="F414" s="14">
        <f>VLOOKUP(B414,home!$B$2:$E$405,3,FALSE)</f>
        <v>0.84</v>
      </c>
      <c r="G414" s="14">
        <f>VLOOKUP(C414,away!$B$2:$E$405,4,FALSE)</f>
        <v>1.1100000000000001</v>
      </c>
      <c r="H414" s="14">
        <f>VLOOKUP(A414,away!$A$2:$E$405,3,FALSE)</f>
        <v>1.3410852710000001</v>
      </c>
      <c r="I414" s="14">
        <f>VLOOKUP(C414,away!$B$2:$E$405,3,FALSE)</f>
        <v>1.33</v>
      </c>
      <c r="J414" s="14">
        <f>VLOOKUP(B414,home!$B$2:$E$405,4,FALSE)</f>
        <v>1.68</v>
      </c>
      <c r="K414" s="16">
        <f t="shared" si="452"/>
        <v>1.2974093021232</v>
      </c>
      <c r="L414" s="16">
        <f t="shared" si="453"/>
        <v>2.9965209295224002</v>
      </c>
      <c r="M414" s="17">
        <f t="shared" si="454"/>
        <v>1.3651167475804887E-2</v>
      </c>
      <c r="N414" s="17">
        <f t="shared" si="455"/>
        <v>1.7711151667950946E-2</v>
      </c>
      <c r="O414" s="17">
        <f t="shared" si="456"/>
        <v>4.0906009053664823E-2</v>
      </c>
      <c r="P414" s="17">
        <f t="shared" si="457"/>
        <v>5.3071836658960585E-2</v>
      </c>
      <c r="Q414" s="17">
        <f t="shared" si="458"/>
        <v>1.1489306462657195E-2</v>
      </c>
      <c r="R414" s="17">
        <f t="shared" si="459"/>
        <v>6.1287856136269726E-2</v>
      </c>
      <c r="S414" s="17">
        <f t="shared" si="460"/>
        <v>5.1582032294078969E-2</v>
      </c>
      <c r="T414" s="17">
        <f t="shared" si="461"/>
        <v>3.4427947281049261E-2</v>
      </c>
      <c r="U414" s="17">
        <f t="shared" si="462"/>
        <v>7.9515434658384787E-2</v>
      </c>
      <c r="V414" s="17">
        <f t="shared" si="463"/>
        <v>2.2281799522117264E-2</v>
      </c>
      <c r="W414" s="17">
        <f t="shared" si="464"/>
        <v>4.9687776931985487E-3</v>
      </c>
      <c r="X414" s="17">
        <f t="shared" si="465"/>
        <v>1.4889046351813486E-2</v>
      </c>
      <c r="Y414" s="17">
        <f t="shared" si="466"/>
        <v>2.2307669506919123E-2</v>
      </c>
      <c r="Z414" s="17">
        <f t="shared" si="467"/>
        <v>6.121678121263003E-2</v>
      </c>
      <c r="AA414" s="17">
        <f t="shared" si="468"/>
        <v>7.9423221391306961E-2</v>
      </c>
      <c r="AB414" s="17">
        <f t="shared" si="469"/>
        <v>5.1522213118835987E-2</v>
      </c>
      <c r="AC414" s="17">
        <f t="shared" si="470"/>
        <v>5.4140791749195654E-3</v>
      </c>
      <c r="AD414" s="17">
        <f t="shared" si="471"/>
        <v>1.6116345998345119E-3</v>
      </c>
      <c r="AE414" s="17">
        <f t="shared" si="472"/>
        <v>4.8292968091465738E-3</v>
      </c>
      <c r="AF414" s="17">
        <f t="shared" si="473"/>
        <v>7.2355444817417272E-3</v>
      </c>
      <c r="AG414" s="17">
        <f t="shared" si="474"/>
        <v>7.2271534920097975E-3</v>
      </c>
      <c r="AH414" s="17">
        <f t="shared" si="475"/>
        <v>4.5859341535409888E-2</v>
      </c>
      <c r="AI414" s="17">
        <f t="shared" si="476"/>
        <v>5.9498336297285626E-2</v>
      </c>
      <c r="AJ414" s="17">
        <f t="shared" si="477"/>
        <v>3.8596847486476404E-2</v>
      </c>
      <c r="AK414" s="17">
        <f t="shared" si="478"/>
        <v>1.669196965386165E-2</v>
      </c>
      <c r="AL414" s="17">
        <f t="shared" si="479"/>
        <v>8.4193568393114862E-4</v>
      </c>
      <c r="AM414" s="17">
        <f t="shared" si="480"/>
        <v>4.1818994428977936E-4</v>
      </c>
      <c r="AN414" s="17">
        <f t="shared" si="481"/>
        <v>1.2531149205801306E-3</v>
      </c>
      <c r="AO414" s="17">
        <f t="shared" si="482"/>
        <v>1.8774925433075809E-3</v>
      </c>
      <c r="AP414" s="17">
        <f t="shared" si="483"/>
        <v>1.8753152336811359E-3</v>
      </c>
      <c r="AQ414" s="17">
        <f t="shared" si="484"/>
        <v>1.4048553367944287E-3</v>
      </c>
      <c r="AR414" s="17">
        <f t="shared" si="485"/>
        <v>2.7483695344994313E-2</v>
      </c>
      <c r="AS414" s="17">
        <f t="shared" si="486"/>
        <v>3.565760199731572E-2</v>
      </c>
      <c r="AT414" s="17">
        <f t="shared" si="487"/>
        <v>2.3131252261362107E-2</v>
      </c>
      <c r="AU414" s="17">
        <f t="shared" si="488"/>
        <v>1.0003567284549836E-2</v>
      </c>
      <c r="AV414" s="17">
        <f t="shared" si="489"/>
        <v>3.2446803123475669E-3</v>
      </c>
      <c r="AW414" s="17">
        <f t="shared" si="490"/>
        <v>9.0922368146126656E-5</v>
      </c>
      <c r="AX414" s="17">
        <f t="shared" si="491"/>
        <v>9.0427253962657226E-5</v>
      </c>
      <c r="AY414" s="17">
        <f t="shared" si="492"/>
        <v>2.709671590983398E-4</v>
      </c>
      <c r="AZ414" s="17">
        <f t="shared" si="493"/>
        <v>4.0597938172570063E-4</v>
      </c>
      <c r="BA414" s="17">
        <f t="shared" si="494"/>
        <v>4.055085714318753E-4</v>
      </c>
      <c r="BB414" s="17">
        <f t="shared" si="495"/>
        <v>3.0377873034908589E-4</v>
      </c>
      <c r="BC414" s="17">
        <f t="shared" si="496"/>
        <v>1.8205586468695537E-4</v>
      </c>
      <c r="BD414" s="17">
        <f t="shared" si="497"/>
        <v>1.3725911386982139E-2</v>
      </c>
      <c r="BE414" s="17">
        <f t="shared" si="498"/>
        <v>1.7808125113589385E-2</v>
      </c>
      <c r="BF414" s="17">
        <f t="shared" si="499"/>
        <v>1.1552213587872319E-2</v>
      </c>
      <c r="BG414" s="17">
        <f t="shared" si="500"/>
        <v>4.9959831230065258E-3</v>
      </c>
      <c r="BH414" s="17">
        <f t="shared" si="501"/>
        <v>1.6204587442597942E-3</v>
      </c>
      <c r="BI414" s="17">
        <f t="shared" si="502"/>
        <v>4.2047964970190726E-4</v>
      </c>
      <c r="BJ414" s="18">
        <f t="shared" si="503"/>
        <v>0.13518521328622884</v>
      </c>
      <c r="BK414" s="18">
        <f t="shared" si="504"/>
        <v>0.14711381796891077</v>
      </c>
      <c r="BL414" s="18">
        <f t="shared" si="505"/>
        <v>0.62294519813747751</v>
      </c>
      <c r="BM414" s="18">
        <f t="shared" si="506"/>
        <v>0.76816363835898671</v>
      </c>
      <c r="BN414" s="18">
        <f t="shared" si="507"/>
        <v>0.19811732745530816</v>
      </c>
    </row>
    <row r="415" spans="1:66" x14ac:dyDescent="0.25">
      <c r="A415" t="s">
        <v>21</v>
      </c>
      <c r="B415" t="s">
        <v>271</v>
      </c>
      <c r="C415" t="s">
        <v>275</v>
      </c>
      <c r="D415" s="15">
        <v>44379</v>
      </c>
      <c r="E415" s="14">
        <f>VLOOKUP(A415,home!$A$2:$E$405,3,FALSE)</f>
        <v>1.3914728679999999</v>
      </c>
      <c r="F415" s="14">
        <f>VLOOKUP(B415,home!$B$2:$E$405,3,FALSE)</f>
        <v>0.66</v>
      </c>
      <c r="G415" s="14">
        <f>VLOOKUP(C415,away!$B$2:$E$405,4,FALSE)</f>
        <v>0.66</v>
      </c>
      <c r="H415" s="14">
        <f>VLOOKUP(A415,away!$A$2:$E$405,3,FALSE)</f>
        <v>1.3410852710000001</v>
      </c>
      <c r="I415" s="14">
        <f>VLOOKUP(C415,away!$B$2:$E$405,3,FALSE)</f>
        <v>0.83</v>
      </c>
      <c r="J415" s="14">
        <f>VLOOKUP(B415,home!$B$2:$E$405,4,FALSE)</f>
        <v>1.03</v>
      </c>
      <c r="K415" s="16">
        <f t="shared" si="452"/>
        <v>0.60612558130080008</v>
      </c>
      <c r="L415" s="16">
        <f t="shared" si="453"/>
        <v>1.1464937981779</v>
      </c>
      <c r="M415" s="17">
        <f t="shared" si="454"/>
        <v>0.17331935917331584</v>
      </c>
      <c r="N415" s="17">
        <f t="shared" si="455"/>
        <v>0.10505329732960821</v>
      </c>
      <c r="O415" s="17">
        <f t="shared" si="456"/>
        <v>0.19870957039637452</v>
      </c>
      <c r="P415" s="17">
        <f t="shared" si="457"/>
        <v>0.12044295386653475</v>
      </c>
      <c r="Q415" s="17">
        <f t="shared" si="458"/>
        <v>3.1837745455737282E-2</v>
      </c>
      <c r="R415" s="17">
        <f t="shared" si="459"/>
        <v>0.11390964504901914</v>
      </c>
      <c r="S415" s="17">
        <f t="shared" si="460"/>
        <v>2.0924530885193866E-2</v>
      </c>
      <c r="T415" s="17">
        <f t="shared" si="461"/>
        <v>3.6501777712969412E-2</v>
      </c>
      <c r="U415" s="17">
        <f t="shared" si="462"/>
        <v>6.9043549821104527E-2</v>
      </c>
      <c r="V415" s="17">
        <f t="shared" si="463"/>
        <v>1.6156509643399095E-3</v>
      </c>
      <c r="W415" s="17">
        <f t="shared" si="464"/>
        <v>6.4325573238885542E-3</v>
      </c>
      <c r="X415" s="17">
        <f t="shared" si="465"/>
        <v>7.3748870782620567E-3</v>
      </c>
      <c r="Y415" s="17">
        <f t="shared" si="466"/>
        <v>4.2276311487448913E-3</v>
      </c>
      <c r="Z415" s="17">
        <f t="shared" si="467"/>
        <v>4.3532233867115452E-2</v>
      </c>
      <c r="AA415" s="17">
        <f t="shared" si="468"/>
        <v>2.6386000558027728E-2</v>
      </c>
      <c r="AB415" s="17">
        <f t="shared" si="469"/>
        <v>7.9966149632188961E-3</v>
      </c>
      <c r="AC415" s="17">
        <f t="shared" si="470"/>
        <v>7.0171681733423798E-5</v>
      </c>
      <c r="AD415" s="17">
        <f t="shared" si="471"/>
        <v>9.7473438679816706E-4</v>
      </c>
      <c r="AE415" s="17">
        <f t="shared" si="472"/>
        <v>1.1175269293348369E-3</v>
      </c>
      <c r="AF415" s="17">
        <f t="shared" si="473"/>
        <v>6.4061884688959157E-4</v>
      </c>
      <c r="AG415" s="17">
        <f t="shared" si="474"/>
        <v>2.4482184498493141E-4</v>
      </c>
      <c r="AH415" s="17">
        <f t="shared" si="475"/>
        <v>1.2477359037369459E-2</v>
      </c>
      <c r="AI415" s="17">
        <f t="shared" si="476"/>
        <v>7.562846499624353E-3</v>
      </c>
      <c r="AJ415" s="17">
        <f t="shared" si="477"/>
        <v>2.2920173654367658E-3</v>
      </c>
      <c r="AK415" s="17">
        <f t="shared" si="478"/>
        <v>4.6308345265896265E-4</v>
      </c>
      <c r="AL415" s="17">
        <f t="shared" si="479"/>
        <v>1.9505460131096841E-6</v>
      </c>
      <c r="AM415" s="17">
        <f t="shared" si="480"/>
        <v>1.1816228936238359E-4</v>
      </c>
      <c r="AN415" s="17">
        <f t="shared" si="481"/>
        <v>1.3547233193247525E-4</v>
      </c>
      <c r="AO415" s="17">
        <f t="shared" si="482"/>
        <v>7.7659094192640392E-5</v>
      </c>
      <c r="AP415" s="17">
        <f t="shared" si="483"/>
        <v>2.9678556621325189E-5</v>
      </c>
      <c r="AQ415" s="17">
        <f t="shared" si="484"/>
        <v>8.5065702763052497E-6</v>
      </c>
      <c r="AR415" s="17">
        <f t="shared" si="485"/>
        <v>2.8610429507966075E-3</v>
      </c>
      <c r="AS415" s="17">
        <f t="shared" si="486"/>
        <v>1.73415132167815E-3</v>
      </c>
      <c r="AT415" s="17">
        <f t="shared" si="487"/>
        <v>5.2555673895785969E-4</v>
      </c>
      <c r="AU415" s="17">
        <f t="shared" si="488"/>
        <v>1.0618446130246183E-4</v>
      </c>
      <c r="AV415" s="17">
        <f t="shared" si="489"/>
        <v>1.6090279583016745E-5</v>
      </c>
      <c r="AW415" s="17">
        <f t="shared" si="490"/>
        <v>3.7651997604638595E-8</v>
      </c>
      <c r="AX415" s="17">
        <f t="shared" si="491"/>
        <v>1.193686438793468E-5</v>
      </c>
      <c r="AY415" s="17">
        <f t="shared" si="492"/>
        <v>1.3685540990457745E-5</v>
      </c>
      <c r="AZ415" s="17">
        <f t="shared" si="493"/>
        <v>7.8451939351346228E-6</v>
      </c>
      <c r="BA415" s="17">
        <f t="shared" si="494"/>
        <v>2.998155397378239E-6</v>
      </c>
      <c r="BB415" s="17">
        <f t="shared" si="495"/>
        <v>8.593416422669375E-7</v>
      </c>
      <c r="BC415" s="17">
        <f t="shared" si="496"/>
        <v>1.9704597267501083E-7</v>
      </c>
      <c r="BD415" s="17">
        <f t="shared" si="497"/>
        <v>5.4669466656815085E-4</v>
      </c>
      <c r="BE415" s="17">
        <f t="shared" si="498"/>
        <v>3.3136562256766742E-4</v>
      </c>
      <c r="BF415" s="17">
        <f t="shared" si="499"/>
        <v>1.0042459030096447E-4</v>
      </c>
      <c r="BG415" s="17">
        <f t="shared" si="500"/>
        <v>2.0289971057688925E-5</v>
      </c>
      <c r="BH415" s="17">
        <f t="shared" si="501"/>
        <v>3.0745676254795265E-6</v>
      </c>
      <c r="BI415" s="17">
        <f t="shared" si="502"/>
        <v>3.727148178484798E-7</v>
      </c>
      <c r="BJ415" s="18">
        <f t="shared" si="503"/>
        <v>0.19481259904192888</v>
      </c>
      <c r="BK415" s="18">
        <f t="shared" si="504"/>
        <v>0.31638830265812129</v>
      </c>
      <c r="BL415" s="18">
        <f t="shared" si="505"/>
        <v>0.4450859350280903</v>
      </c>
      <c r="BM415" s="18">
        <f t="shared" si="506"/>
        <v>0.25653285143567339</v>
      </c>
      <c r="BN415" s="18">
        <f t="shared" si="507"/>
        <v>0.74327257127058965</v>
      </c>
    </row>
    <row r="416" spans="1:66" x14ac:dyDescent="0.25">
      <c r="A416" t="s">
        <v>21</v>
      </c>
      <c r="B416" t="s">
        <v>266</v>
      </c>
      <c r="C416" t="s">
        <v>272</v>
      </c>
      <c r="D416" s="15">
        <v>44379</v>
      </c>
      <c r="E416" s="14">
        <f>VLOOKUP(A416,home!$A$2:$E$405,3,FALSE)</f>
        <v>1.3914728679999999</v>
      </c>
      <c r="F416" s="14">
        <f>VLOOKUP(B416,home!$B$2:$E$405,3,FALSE)</f>
        <v>0.72</v>
      </c>
      <c r="G416" s="14">
        <f>VLOOKUP(C416,away!$B$2:$E$405,4,FALSE)</f>
        <v>0.5</v>
      </c>
      <c r="H416" s="14">
        <f>VLOOKUP(A416,away!$A$2:$E$405,3,FALSE)</f>
        <v>1.3410852710000001</v>
      </c>
      <c r="I416" s="14">
        <f>VLOOKUP(C416,away!$B$2:$E$405,3,FALSE)</f>
        <v>1.38</v>
      </c>
      <c r="J416" s="14">
        <f>VLOOKUP(B416,home!$B$2:$E$405,4,FALSE)</f>
        <v>1.1499999999999999</v>
      </c>
      <c r="K416" s="16">
        <f t="shared" ref="K416:K454" si="508">E416*F416*G416</f>
        <v>0.5009302324799999</v>
      </c>
      <c r="L416" s="16">
        <f t="shared" ref="L416:L454" si="509">H416*I416*J416</f>
        <v>2.1283023250770001</v>
      </c>
      <c r="M416" s="17">
        <f t="shared" si="454"/>
        <v>7.2133799541295618E-2</v>
      </c>
      <c r="N416" s="17">
        <f t="shared" si="455"/>
        <v>3.6134000973886929E-2</v>
      </c>
      <c r="O416" s="17">
        <f t="shared" si="456"/>
        <v>0.15352253328037771</v>
      </c>
      <c r="P416" s="17">
        <f t="shared" si="457"/>
        <v>7.6904078287058128E-2</v>
      </c>
      <c r="Q416" s="17">
        <f t="shared" si="458"/>
        <v>9.0503067541408602E-3</v>
      </c>
      <c r="R416" s="17">
        <f t="shared" si="459"/>
        <v>0.16337118226616956</v>
      </c>
      <c r="S416" s="17">
        <f t="shared" si="460"/>
        <v>2.049745505848526E-2</v>
      </c>
      <c r="T416" s="17">
        <f t="shared" si="461"/>
        <v>1.9261788907498068E-2</v>
      </c>
      <c r="U416" s="17">
        <f t="shared" si="462"/>
        <v>8.183756431312475E-2</v>
      </c>
      <c r="V416" s="17">
        <f t="shared" si="463"/>
        <v>2.4281079797808759E-3</v>
      </c>
      <c r="W416" s="17">
        <f t="shared" si="464"/>
        <v>1.5111907554556979E-3</v>
      </c>
      <c r="X416" s="17">
        <f t="shared" si="465"/>
        <v>3.2162707984712295E-3</v>
      </c>
      <c r="Y416" s="17">
        <f t="shared" si="466"/>
        <v>3.4225983092317901E-3</v>
      </c>
      <c r="Z416" s="17">
        <f t="shared" si="467"/>
        <v>0.11590108902255566</v>
      </c>
      <c r="AA416" s="17">
        <f t="shared" si="468"/>
        <v>5.8058359468753977E-2</v>
      </c>
      <c r="AB416" s="17">
        <f t="shared" si="469"/>
        <v>1.4541593753045165E-2</v>
      </c>
      <c r="AC416" s="17">
        <f t="shared" si="470"/>
        <v>1.6179257102247704E-4</v>
      </c>
      <c r="AD416" s="17">
        <f t="shared" si="471"/>
        <v>1.8925028411301235E-4</v>
      </c>
      <c r="AE416" s="17">
        <f t="shared" si="472"/>
        <v>4.0278181969920701E-4</v>
      </c>
      <c r="AF416" s="17">
        <f t="shared" si="473"/>
        <v>4.2862074168228379E-4</v>
      </c>
      <c r="AG416" s="17">
        <f t="shared" si="474"/>
        <v>3.0407817369954428E-4</v>
      </c>
      <c r="AH416" s="17">
        <f t="shared" si="475"/>
        <v>6.1668139311415418E-2</v>
      </c>
      <c r="AI416" s="17">
        <f t="shared" si="476"/>
        <v>3.0891435361876347E-2</v>
      </c>
      <c r="AJ416" s="17">
        <f t="shared" si="477"/>
        <v>7.7372269487328031E-3</v>
      </c>
      <c r="AK416" s="17">
        <f t="shared" si="478"/>
        <v>1.2919369647264142E-3</v>
      </c>
      <c r="AL416" s="17">
        <f t="shared" si="479"/>
        <v>6.8996828822548406E-6</v>
      </c>
      <c r="AM416" s="17">
        <f t="shared" si="480"/>
        <v>1.8960237763527472E-5</v>
      </c>
      <c r="AN416" s="17">
        <f t="shared" si="481"/>
        <v>4.0353118116128259E-5</v>
      </c>
      <c r="AO416" s="17">
        <f t="shared" si="482"/>
        <v>4.294181755533131E-5</v>
      </c>
      <c r="AP416" s="17">
        <f t="shared" si="483"/>
        <v>3.046439004868132E-5</v>
      </c>
      <c r="AQ416" s="17">
        <f t="shared" si="484"/>
        <v>1.6209358043165273E-5</v>
      </c>
      <c r="AR416" s="17">
        <f t="shared" si="485"/>
        <v>2.6249688855931541E-2</v>
      </c>
      <c r="AS416" s="17">
        <f t="shared" si="486"/>
        <v>1.314926274112945E-2</v>
      </c>
      <c r="AT416" s="17">
        <f t="shared" si="487"/>
        <v>3.2934316209272878E-3</v>
      </c>
      <c r="AU416" s="17">
        <f t="shared" si="488"/>
        <v>5.4992648917602961E-4</v>
      </c>
      <c r="AV416" s="17">
        <f t="shared" si="489"/>
        <v>6.8868701017464664E-5</v>
      </c>
      <c r="AW416" s="17">
        <f t="shared" si="490"/>
        <v>2.0433237951441712E-7</v>
      </c>
      <c r="AX416" s="17">
        <f t="shared" si="491"/>
        <v>1.5829593851266465E-6</v>
      </c>
      <c r="AY416" s="17">
        <f t="shared" si="492"/>
        <v>3.3690161398675003E-6</v>
      </c>
      <c r="AZ416" s="17">
        <f t="shared" si="493"/>
        <v>3.5851424418509715E-6</v>
      </c>
      <c r="BA416" s="17">
        <f t="shared" si="494"/>
        <v>2.5434223315745521E-6</v>
      </c>
      <c r="BB416" s="17">
        <f t="shared" si="495"/>
        <v>1.3532929154857211E-6</v>
      </c>
      <c r="BC416" s="17">
        <f t="shared" si="496"/>
        <v>5.7604329170769824E-7</v>
      </c>
      <c r="BD416" s="17">
        <f t="shared" si="497"/>
        <v>9.3112123041044857E-3</v>
      </c>
      <c r="BE416" s="17">
        <f t="shared" si="498"/>
        <v>4.6642677441656958E-3</v>
      </c>
      <c r="BF416" s="17">
        <f t="shared" si="499"/>
        <v>1.1682363627169433E-3</v>
      </c>
      <c r="BG416" s="17">
        <f t="shared" si="500"/>
        <v>1.9506830425579591E-4</v>
      </c>
      <c r="BH416" s="17">
        <f t="shared" si="501"/>
        <v>2.44289027500838E-5</v>
      </c>
      <c r="BI416" s="17">
        <f t="shared" si="502"/>
        <v>2.4474351867661591E-6</v>
      </c>
      <c r="BJ416" s="18">
        <f t="shared" si="503"/>
        <v>7.4082826315911079E-2</v>
      </c>
      <c r="BK416" s="18">
        <f t="shared" si="504"/>
        <v>0.17213550213666451</v>
      </c>
      <c r="BL416" s="18">
        <f t="shared" si="505"/>
        <v>0.63159681112958366</v>
      </c>
      <c r="BM416" s="18">
        <f t="shared" si="506"/>
        <v>0.48259716281802556</v>
      </c>
      <c r="BN416" s="18">
        <f t="shared" si="507"/>
        <v>0.51111590110292882</v>
      </c>
    </row>
    <row r="417" spans="1:66" x14ac:dyDescent="0.25">
      <c r="A417" t="s">
        <v>21</v>
      </c>
      <c r="B417" t="s">
        <v>150</v>
      </c>
      <c r="C417" t="s">
        <v>153</v>
      </c>
      <c r="D417" s="15">
        <v>44379</v>
      </c>
      <c r="E417" s="14">
        <f>VLOOKUP(A417,home!$A$2:$E$405,3,FALSE)</f>
        <v>1.3914728679999999</v>
      </c>
      <c r="F417" s="14">
        <f>VLOOKUP(B417,home!$B$2:$E$405,3,FALSE)</f>
        <v>1.08</v>
      </c>
      <c r="G417" s="14">
        <f>VLOOKUP(C417,away!$B$2:$E$405,4,FALSE)</f>
        <v>0.54</v>
      </c>
      <c r="H417" s="14">
        <f>VLOOKUP(A417,away!$A$2:$E$405,3,FALSE)</f>
        <v>1.3410852710000001</v>
      </c>
      <c r="I417" s="14">
        <f>VLOOKUP(C417,away!$B$2:$E$405,3,FALSE)</f>
        <v>1.38</v>
      </c>
      <c r="J417" s="14">
        <f>VLOOKUP(B417,home!$B$2:$E$405,4,FALSE)</f>
        <v>0.99</v>
      </c>
      <c r="K417" s="16">
        <f t="shared" si="508"/>
        <v>0.81150697661760007</v>
      </c>
      <c r="L417" s="16">
        <f t="shared" si="509"/>
        <v>1.8321906972402</v>
      </c>
      <c r="M417" s="17">
        <f t="shared" si="454"/>
        <v>7.1097886108631506E-2</v>
      </c>
      <c r="N417" s="17">
        <f t="shared" si="455"/>
        <v>5.7696430599918018E-2</v>
      </c>
      <c r="O417" s="17">
        <f t="shared" si="456"/>
        <v>0.13026488552167789</v>
      </c>
      <c r="P417" s="17">
        <f t="shared" si="457"/>
        <v>0.1057108634091346</v>
      </c>
      <c r="Q417" s="17">
        <f t="shared" si="458"/>
        <v>2.3410527978883329E-2</v>
      </c>
      <c r="R417" s="17">
        <f t="shared" si="459"/>
        <v>0.11933505571493895</v>
      </c>
      <c r="S417" s="17">
        <f t="shared" si="460"/>
        <v>3.9293666993244339E-2</v>
      </c>
      <c r="T417" s="17">
        <f t="shared" si="461"/>
        <v>4.2892551580391458E-2</v>
      </c>
      <c r="U417" s="17">
        <f t="shared" si="462"/>
        <v>9.6841230267722955E-2</v>
      </c>
      <c r="V417" s="17">
        <f t="shared" si="463"/>
        <v>6.4914689243757246E-3</v>
      </c>
      <c r="W417" s="17">
        <f t="shared" si="464"/>
        <v>6.3326022603884492E-3</v>
      </c>
      <c r="X417" s="17">
        <f t="shared" si="465"/>
        <v>1.1602534950805979E-2</v>
      </c>
      <c r="Y417" s="17">
        <f t="shared" si="466"/>
        <v>1.06290283006355E-2</v>
      </c>
      <c r="Z417" s="17">
        <f t="shared" si="467"/>
        <v>7.28815263118507E-2</v>
      </c>
      <c r="AA417" s="17">
        <f t="shared" si="468"/>
        <v>5.9143867068606019E-2</v>
      </c>
      <c r="AB417" s="17">
        <f t="shared" si="469"/>
        <v>2.399783037515886E-2</v>
      </c>
      <c r="AC417" s="17">
        <f t="shared" si="470"/>
        <v>6.0323416625639918E-4</v>
      </c>
      <c r="AD417" s="17">
        <f t="shared" si="471"/>
        <v>1.2847377286124024E-3</v>
      </c>
      <c r="AE417" s="17">
        <f t="shared" si="472"/>
        <v>2.3538845147571485E-3</v>
      </c>
      <c r="AF417" s="17">
        <f t="shared" si="473"/>
        <v>2.156382655157905E-3</v>
      </c>
      <c r="AG417" s="17">
        <f t="shared" si="474"/>
        <v>1.3169680801568119E-3</v>
      </c>
      <c r="AH417" s="17">
        <f t="shared" si="475"/>
        <v>3.3383213627309928E-2</v>
      </c>
      <c r="AI417" s="17">
        <f t="shared" si="476"/>
        <v>2.7090710760477744E-2</v>
      </c>
      <c r="AJ417" s="17">
        <f t="shared" si="477"/>
        <v>1.0992150391828591E-2</v>
      </c>
      <c r="AK417" s="17">
        <f t="shared" si="478"/>
        <v>2.9734022436662625E-3</v>
      </c>
      <c r="AL417" s="17">
        <f t="shared" si="479"/>
        <v>3.5876399731728051E-5</v>
      </c>
      <c r="AM417" s="17">
        <f t="shared" si="480"/>
        <v>2.0851472597856278E-4</v>
      </c>
      <c r="AN417" s="17">
        <f t="shared" si="481"/>
        <v>3.8203874117551215E-4</v>
      </c>
      <c r="AO417" s="17">
        <f t="shared" si="482"/>
        <v>3.4998391378356504E-4</v>
      </c>
      <c r="AP417" s="17">
        <f t="shared" si="483"/>
        <v>2.13745757005988E-4</v>
      </c>
      <c r="AQ417" s="17">
        <f t="shared" si="484"/>
        <v>9.7905746890233883E-5</v>
      </c>
      <c r="AR417" s="17">
        <f t="shared" si="485"/>
        <v>1.2232882690387912E-2</v>
      </c>
      <c r="AS417" s="17">
        <f t="shared" si="486"/>
        <v>9.9270696473944663E-3</v>
      </c>
      <c r="AT417" s="17">
        <f t="shared" si="487"/>
        <v>4.027943138114715E-3</v>
      </c>
      <c r="AU417" s="17">
        <f t="shared" si="488"/>
        <v>1.0895679859996934E-3</v>
      </c>
      <c r="AV417" s="17">
        <f t="shared" si="489"/>
        <v>2.2104800553448468E-4</v>
      </c>
      <c r="AW417" s="17">
        <f t="shared" si="490"/>
        <v>1.4817307202267096E-6</v>
      </c>
      <c r="AX417" s="17">
        <f t="shared" si="491"/>
        <v>2.8201859143185126E-5</v>
      </c>
      <c r="AY417" s="17">
        <f t="shared" si="492"/>
        <v>5.167118396702226E-5</v>
      </c>
      <c r="AZ417" s="17">
        <f t="shared" si="493"/>
        <v>4.7335731289882592E-5</v>
      </c>
      <c r="BA417" s="17">
        <f t="shared" si="494"/>
        <v>2.8909362172128243E-5</v>
      </c>
      <c r="BB417" s="17">
        <f t="shared" si="495"/>
        <v>1.3241866108730278E-5</v>
      </c>
      <c r="BC417" s="17">
        <f t="shared" si="496"/>
        <v>4.8523247797031825E-6</v>
      </c>
      <c r="BD417" s="17">
        <f t="shared" si="497"/>
        <v>3.7354956442932265E-3</v>
      </c>
      <c r="BE417" s="17">
        <f t="shared" si="498"/>
        <v>3.0313807764686101E-3</v>
      </c>
      <c r="BF417" s="17">
        <f t="shared" si="499"/>
        <v>1.2299933244443774E-3</v>
      </c>
      <c r="BG417" s="17">
        <f t="shared" si="500"/>
        <v>3.3271605465989585E-4</v>
      </c>
      <c r="BH417" s="17">
        <f t="shared" si="501"/>
        <v>6.750034989729705E-5</v>
      </c>
      <c r="BI417" s="17">
        <f t="shared" si="502"/>
        <v>1.0955400973157138E-5</v>
      </c>
      <c r="BJ417" s="18">
        <f t="shared" si="503"/>
        <v>0.16110204986200152</v>
      </c>
      <c r="BK417" s="18">
        <f t="shared" si="504"/>
        <v>0.22328466718534129</v>
      </c>
      <c r="BL417" s="18">
        <f t="shared" si="505"/>
        <v>0.53992889898955498</v>
      </c>
      <c r="BM417" s="18">
        <f t="shared" si="506"/>
        <v>0.4896313035623176</v>
      </c>
      <c r="BN417" s="18">
        <f t="shared" si="507"/>
        <v>0.50751564933318427</v>
      </c>
    </row>
    <row r="418" spans="1:66" x14ac:dyDescent="0.25">
      <c r="A418" t="s">
        <v>175</v>
      </c>
      <c r="B418" t="s">
        <v>279</v>
      </c>
      <c r="C418" t="s">
        <v>179</v>
      </c>
      <c r="D418" s="15">
        <v>44379</v>
      </c>
      <c r="E418" s="14">
        <f>VLOOKUP(A418,home!$A$2:$E$405,3,FALSE)</f>
        <v>1.1886792450000001</v>
      </c>
      <c r="F418" s="14">
        <f>VLOOKUP(B418,home!$B$2:$E$405,3,FALSE)</f>
        <v>1.96</v>
      </c>
      <c r="G418" s="14">
        <f>VLOOKUP(C418,away!$B$2:$E$405,4,FALSE)</f>
        <v>0.84</v>
      </c>
      <c r="H418" s="14">
        <f>VLOOKUP(A418,away!$A$2:$E$405,3,FALSE)</f>
        <v>1.094339623</v>
      </c>
      <c r="I418" s="14">
        <f>VLOOKUP(C418,away!$B$2:$E$405,3,FALSE)</f>
        <v>0.77</v>
      </c>
      <c r="J418" s="14">
        <f>VLOOKUP(B418,home!$B$2:$E$405,4,FALSE)</f>
        <v>0.69</v>
      </c>
      <c r="K418" s="16">
        <f t="shared" si="508"/>
        <v>1.957041508968</v>
      </c>
      <c r="L418" s="16">
        <f t="shared" si="509"/>
        <v>0.58142264169989988</v>
      </c>
      <c r="M418" s="17">
        <f t="shared" si="454"/>
        <v>7.898761976209652E-2</v>
      </c>
      <c r="N418" s="17">
        <f t="shared" si="455"/>
        <v>0.15458205056900398</v>
      </c>
      <c r="O418" s="17">
        <f t="shared" si="456"/>
        <v>4.5925190543665367E-2</v>
      </c>
      <c r="P418" s="17">
        <f t="shared" si="457"/>
        <v>8.9877504201217789E-2</v>
      </c>
      <c r="Q418" s="17">
        <f t="shared" si="458"/>
        <v>0.15126174475246568</v>
      </c>
      <c r="R418" s="17">
        <f t="shared" si="459"/>
        <v>1.3350972803234591E-2</v>
      </c>
      <c r="S418" s="17">
        <f t="shared" si="460"/>
        <v>2.5567189471495725E-2</v>
      </c>
      <c r="T418" s="17">
        <f t="shared" si="461"/>
        <v>8.7947003222114545E-2</v>
      </c>
      <c r="U418" s="17">
        <f t="shared" si="462"/>
        <v>2.612840796103295E-2</v>
      </c>
      <c r="V418" s="17">
        <f t="shared" si="463"/>
        <v>3.2324547766104193E-3</v>
      </c>
      <c r="W418" s="17">
        <f t="shared" si="464"/>
        <v>9.867517106649927E-2</v>
      </c>
      <c r="X418" s="17">
        <f t="shared" si="465"/>
        <v>5.7371978631673523E-2</v>
      </c>
      <c r="Y418" s="17">
        <f t="shared" si="466"/>
        <v>1.6678683687788916E-2</v>
      </c>
      <c r="Z418" s="17">
        <f t="shared" si="467"/>
        <v>2.5875192921733904E-3</v>
      </c>
      <c r="AA418" s="17">
        <f t="shared" si="468"/>
        <v>5.0638826600388235E-3</v>
      </c>
      <c r="AB418" s="17">
        <f t="shared" si="469"/>
        <v>4.9551142811196363E-3</v>
      </c>
      <c r="AC418" s="17">
        <f t="shared" si="470"/>
        <v>2.2988172754167386E-4</v>
      </c>
      <c r="AD418" s="17">
        <f t="shared" si="471"/>
        <v>4.8277851420414339E-2</v>
      </c>
      <c r="AE418" s="17">
        <f t="shared" si="472"/>
        <v>2.8069835908452564E-2</v>
      </c>
      <c r="AF418" s="17">
        <f t="shared" si="473"/>
        <v>8.1602190729876001E-3</v>
      </c>
      <c r="AG418" s="17">
        <f t="shared" si="474"/>
        <v>1.5815120434221192E-3</v>
      </c>
      <c r="AH418" s="17">
        <f t="shared" si="475"/>
        <v>3.7611057557622695E-4</v>
      </c>
      <c r="AI418" s="17">
        <f t="shared" si="476"/>
        <v>7.3606400836452222E-4</v>
      </c>
      <c r="AJ418" s="17">
        <f t="shared" si="477"/>
        <v>7.2025390881336985E-4</v>
      </c>
      <c r="AK418" s="17">
        <f t="shared" si="478"/>
        <v>4.6985559884807246E-4</v>
      </c>
      <c r="AL418" s="17">
        <f t="shared" si="479"/>
        <v>1.0463004706377845E-5</v>
      </c>
      <c r="AM418" s="17">
        <f t="shared" si="480"/>
        <v>1.8896351838708105E-2</v>
      </c>
      <c r="AN418" s="17">
        <f t="shared" si="481"/>
        <v>1.0986766804552425E-2</v>
      </c>
      <c r="AO418" s="17">
        <f t="shared" si="482"/>
        <v>3.1939774896218194E-3</v>
      </c>
      <c r="AP418" s="17">
        <f t="shared" si="483"/>
        <v>6.1901694318197752E-4</v>
      </c>
      <c r="AQ418" s="17">
        <f t="shared" si="484"/>
        <v>8.9977616590465544E-5</v>
      </c>
      <c r="AR418" s="17">
        <f t="shared" si="485"/>
        <v>4.3735840884559947E-5</v>
      </c>
      <c r="AS418" s="17">
        <f t="shared" si="486"/>
        <v>8.559285604070355E-5</v>
      </c>
      <c r="AT418" s="17">
        <f t="shared" si="487"/>
        <v>8.3754386071389659E-5</v>
      </c>
      <c r="AU418" s="17">
        <f t="shared" si="488"/>
        <v>5.4636936699946947E-5</v>
      </c>
      <c r="AV418" s="17">
        <f t="shared" si="489"/>
        <v>2.6731688261163328E-5</v>
      </c>
      <c r="AW418" s="17">
        <f t="shared" si="490"/>
        <v>3.3070891091231223E-7</v>
      </c>
      <c r="AX418" s="17">
        <f t="shared" si="491"/>
        <v>6.1634908194025881E-3</v>
      </c>
      <c r="AY418" s="17">
        <f t="shared" si="492"/>
        <v>3.5835931143101329E-3</v>
      </c>
      <c r="AZ418" s="17">
        <f t="shared" si="493"/>
        <v>1.0417910876498846E-3</v>
      </c>
      <c r="BA418" s="17">
        <f t="shared" si="494"/>
        <v>2.0190697542693588E-4</v>
      </c>
      <c r="BB418" s="17">
        <f t="shared" si="495"/>
        <v>2.9348321757591461E-5</v>
      </c>
      <c r="BC418" s="17">
        <f t="shared" si="496"/>
        <v>3.4127557531514953E-6</v>
      </c>
      <c r="BD418" s="17">
        <f t="shared" si="497"/>
        <v>4.238168024011221E-6</v>
      </c>
      <c r="BE418" s="17">
        <f t="shared" si="498"/>
        <v>8.2942707449708464E-6</v>
      </c>
      <c r="BF418" s="17">
        <f t="shared" si="499"/>
        <v>8.1161160672634442E-6</v>
      </c>
      <c r="BG418" s="17">
        <f t="shared" si="500"/>
        <v>5.2945253450788925E-6</v>
      </c>
      <c r="BH418" s="17">
        <f t="shared" si="501"/>
        <v>2.5904014676506303E-6</v>
      </c>
      <c r="BI418" s="17">
        <f t="shared" si="502"/>
        <v>1.0139046394167816E-6</v>
      </c>
      <c r="BJ418" s="18">
        <f t="shared" si="503"/>
        <v>0.69741568414177768</v>
      </c>
      <c r="BK418" s="18">
        <f t="shared" si="504"/>
        <v>0.20148870605797867</v>
      </c>
      <c r="BL418" s="18">
        <f t="shared" si="505"/>
        <v>9.804985143493973E-2</v>
      </c>
      <c r="BM418" s="18">
        <f t="shared" si="506"/>
        <v>0.46197341588978613</v>
      </c>
      <c r="BN418" s="18">
        <f t="shared" si="507"/>
        <v>0.53398508263168387</v>
      </c>
    </row>
    <row r="419" spans="1:66" x14ac:dyDescent="0.25">
      <c r="A419" t="s">
        <v>175</v>
      </c>
      <c r="B419" t="s">
        <v>276</v>
      </c>
      <c r="C419" t="s">
        <v>278</v>
      </c>
      <c r="D419" s="15">
        <v>44379</v>
      </c>
      <c r="E419" s="14">
        <f>VLOOKUP(A419,home!$A$2:$E$405,3,FALSE)</f>
        <v>1.1886792450000001</v>
      </c>
      <c r="F419" s="14">
        <f>VLOOKUP(B419,home!$B$2:$E$405,3,FALSE)</f>
        <v>2.2400000000000002</v>
      </c>
      <c r="G419" s="14">
        <f>VLOOKUP(C419,away!$B$2:$E$405,4,FALSE)</f>
        <v>1.22</v>
      </c>
      <c r="H419" s="14">
        <f>VLOOKUP(A419,away!$A$2:$E$405,3,FALSE)</f>
        <v>1.094339623</v>
      </c>
      <c r="I419" s="14">
        <f>VLOOKUP(C419,away!$B$2:$E$405,3,FALSE)</f>
        <v>0.69</v>
      </c>
      <c r="J419" s="14">
        <f>VLOOKUP(B419,home!$B$2:$E$405,4,FALSE)</f>
        <v>0.23</v>
      </c>
      <c r="K419" s="16">
        <f t="shared" si="508"/>
        <v>3.2484226407360008</v>
      </c>
      <c r="L419" s="16">
        <f t="shared" si="509"/>
        <v>0.1736716981701</v>
      </c>
      <c r="M419" s="17">
        <f t="shared" si="454"/>
        <v>3.2643995706303615E-2</v>
      </c>
      <c r="N419" s="17">
        <f t="shared" si="455"/>
        <v>0.10604149473644546</v>
      </c>
      <c r="O419" s="17">
        <f t="shared" si="456"/>
        <v>5.6693381693712014E-3</v>
      </c>
      <c r="P419" s="17">
        <f t="shared" si="457"/>
        <v>1.8416406467374202E-2</v>
      </c>
      <c r="Q419" s="17">
        <f t="shared" si="458"/>
        <v>0.17223379617967852</v>
      </c>
      <c r="R419" s="17">
        <f t="shared" si="459"/>
        <v>4.9230179368763135E-4</v>
      </c>
      <c r="S419" s="17">
        <f t="shared" si="460"/>
        <v>2.5974457157679487E-3</v>
      </c>
      <c r="T419" s="17">
        <f t="shared" si="461"/>
        <v>2.9912135864807649E-2</v>
      </c>
      <c r="U419" s="17">
        <f t="shared" si="462"/>
        <v>1.5992042926898451E-3</v>
      </c>
      <c r="V419" s="17">
        <f t="shared" si="463"/>
        <v>1.6281917510921595E-4</v>
      </c>
      <c r="W419" s="17">
        <f t="shared" si="464"/>
        <v>0.18649605433665911</v>
      </c>
      <c r="X419" s="17">
        <f t="shared" si="465"/>
        <v>3.2389086458670828E-2</v>
      </c>
      <c r="Y419" s="17">
        <f t="shared" si="466"/>
        <v>2.8125338237277768E-3</v>
      </c>
      <c r="Z419" s="17">
        <f t="shared" si="467"/>
        <v>2.8499629507305725E-5</v>
      </c>
      <c r="AA419" s="17">
        <f t="shared" si="468"/>
        <v>9.2578841744119712E-5</v>
      </c>
      <c r="AB419" s="17">
        <f t="shared" si="469"/>
        <v>1.5036760278735689E-4</v>
      </c>
      <c r="AC419" s="17">
        <f t="shared" si="470"/>
        <v>5.7409947155206722E-6</v>
      </c>
      <c r="AD419" s="17">
        <f t="shared" si="471"/>
        <v>0.15145450132878371</v>
      </c>
      <c r="AE419" s="17">
        <f t="shared" si="472"/>
        <v>2.6303360441275531E-2</v>
      </c>
      <c r="AF419" s="17">
        <f t="shared" si="473"/>
        <v>2.2840746377082765E-3</v>
      </c>
      <c r="AG419" s="17">
        <f t="shared" si="474"/>
        <v>1.3222637369268413E-4</v>
      </c>
      <c r="AH419" s="17">
        <f t="shared" si="475"/>
        <v>1.2373947634381189E-6</v>
      </c>
      <c r="AI419" s="17">
        <f t="shared" si="476"/>
        <v>4.0195811650805526E-6</v>
      </c>
      <c r="AJ419" s="17">
        <f t="shared" si="477"/>
        <v>6.5286492314618329E-6</v>
      </c>
      <c r="AK419" s="17">
        <f t="shared" si="478"/>
        <v>7.0692706589681022E-6</v>
      </c>
      <c r="AL419" s="17">
        <f t="shared" si="479"/>
        <v>1.2955337105090921E-7</v>
      </c>
      <c r="AM419" s="17">
        <f t="shared" si="480"/>
        <v>9.8397646231560346E-2</v>
      </c>
      <c r="AN419" s="17">
        <f t="shared" si="481"/>
        <v>1.7088886316975825E-2</v>
      </c>
      <c r="AO419" s="17">
        <f t="shared" si="482"/>
        <v>1.483927953252489E-3</v>
      </c>
      <c r="AP419" s="17">
        <f t="shared" si="483"/>
        <v>8.5905429201146857E-5</v>
      </c>
      <c r="AQ419" s="17">
        <f t="shared" si="484"/>
        <v>3.729835442848618E-6</v>
      </c>
      <c r="AR419" s="17">
        <f t="shared" si="485"/>
        <v>4.2980089974617428E-8</v>
      </c>
      <c r="AS419" s="17">
        <f t="shared" si="486"/>
        <v>1.3961749737441765E-7</v>
      </c>
      <c r="AT419" s="17">
        <f t="shared" si="487"/>
        <v>2.2676831975697884E-7</v>
      </c>
      <c r="AU419" s="17">
        <f t="shared" si="488"/>
        <v>2.4554644803341032E-7</v>
      </c>
      <c r="AV419" s="17">
        <f t="shared" si="489"/>
        <v>1.9940966028600895E-7</v>
      </c>
      <c r="AW419" s="17">
        <f t="shared" si="490"/>
        <v>2.0302419487610671E-9</v>
      </c>
      <c r="AX419" s="17">
        <f t="shared" si="491"/>
        <v>5.3272856968955333E-2</v>
      </c>
      <c r="AY419" s="17">
        <f t="shared" si="492"/>
        <v>9.2519875361713171E-3</v>
      </c>
      <c r="AZ419" s="17">
        <f t="shared" si="493"/>
        <v>8.0340419342773625E-4</v>
      </c>
      <c r="BA419" s="17">
        <f t="shared" si="494"/>
        <v>4.6509523529858162E-5</v>
      </c>
      <c r="BB419" s="17">
        <f t="shared" si="495"/>
        <v>2.0193469831281723E-6</v>
      </c>
      <c r="BC419" s="17">
        <f t="shared" si="496"/>
        <v>7.0140683950907556E-8</v>
      </c>
      <c r="BD419" s="17">
        <f t="shared" si="497"/>
        <v>1.2440708688992509E-9</v>
      </c>
      <c r="BE419" s="17">
        <f t="shared" si="498"/>
        <v>4.0412679772124354E-9</v>
      </c>
      <c r="BF419" s="17">
        <f t="shared" si="499"/>
        <v>6.5638731972291304E-9</v>
      </c>
      <c r="BG419" s="17">
        <f t="shared" si="500"/>
        <v>7.107411434933102E-9</v>
      </c>
      <c r="BH419" s="17">
        <f t="shared" si="501"/>
        <v>5.7719690555656578E-9</v>
      </c>
      <c r="BI419" s="17">
        <f t="shared" si="502"/>
        <v>3.7499589923454152E-9</v>
      </c>
      <c r="BJ419" s="18">
        <f t="shared" si="503"/>
        <v>0.89049620765763338</v>
      </c>
      <c r="BK419" s="18">
        <f t="shared" si="504"/>
        <v>6.3078525148812861E-2</v>
      </c>
      <c r="BL419" s="18">
        <f t="shared" si="505"/>
        <v>8.0235283966660544E-3</v>
      </c>
      <c r="BM419" s="18">
        <f t="shared" si="506"/>
        <v>0.61687744227382957</v>
      </c>
      <c r="BN419" s="18">
        <f t="shared" si="507"/>
        <v>0.33549733305286067</v>
      </c>
    </row>
    <row r="420" spans="1:66" x14ac:dyDescent="0.25">
      <c r="A420" t="s">
        <v>175</v>
      </c>
      <c r="B420" t="s">
        <v>280</v>
      </c>
      <c r="C420" t="s">
        <v>176</v>
      </c>
      <c r="D420" s="15">
        <v>44379</v>
      </c>
      <c r="E420" s="14">
        <f>VLOOKUP(A420,home!$A$2:$E$405,3,FALSE)</f>
        <v>1.1886792450000001</v>
      </c>
      <c r="F420" s="14">
        <f>VLOOKUP(B420,home!$B$2:$E$405,3,FALSE)</f>
        <v>0.61</v>
      </c>
      <c r="G420" s="14">
        <f>VLOOKUP(C420,away!$B$2:$E$405,4,FALSE)</f>
        <v>0.98</v>
      </c>
      <c r="H420" s="14">
        <f>VLOOKUP(A420,away!$A$2:$E$405,3,FALSE)</f>
        <v>1.094339623</v>
      </c>
      <c r="I420" s="14">
        <f>VLOOKUP(C420,away!$B$2:$E$405,3,FALSE)</f>
        <v>0.91</v>
      </c>
      <c r="J420" s="14">
        <f>VLOOKUP(B420,home!$B$2:$E$405,4,FALSE)</f>
        <v>0.91</v>
      </c>
      <c r="K420" s="16">
        <f t="shared" si="508"/>
        <v>0.71059245266100002</v>
      </c>
      <c r="L420" s="16">
        <f t="shared" si="509"/>
        <v>0.90622264180630008</v>
      </c>
      <c r="M420" s="17">
        <f t="shared" si="454"/>
        <v>0.19852999251658043</v>
      </c>
      <c r="N420" s="17">
        <f t="shared" si="455"/>
        <v>0.14107391430912689</v>
      </c>
      <c r="O420" s="17">
        <f t="shared" si="456"/>
        <v>0.1799123742961605</v>
      </c>
      <c r="P420" s="17">
        <f t="shared" si="457"/>
        <v>0.12784437531517254</v>
      </c>
      <c r="Q420" s="17">
        <f t="shared" si="458"/>
        <v>5.0123029387705104E-2</v>
      </c>
      <c r="R420" s="17">
        <f t="shared" si="459"/>
        <v>8.1520333564155209E-2</v>
      </c>
      <c r="S420" s="17">
        <f t="shared" si="460"/>
        <v>2.0581505208037643E-2</v>
      </c>
      <c r="T420" s="17">
        <f t="shared" si="461"/>
        <v>4.5422624107060931E-2</v>
      </c>
      <c r="U420" s="17">
        <f t="shared" si="462"/>
        <v>5.7927733769095893E-2</v>
      </c>
      <c r="V420" s="17">
        <f t="shared" si="463"/>
        <v>1.4726180625091719E-3</v>
      </c>
      <c r="W420" s="17">
        <f t="shared" si="464"/>
        <v>1.1872348795802918E-2</v>
      </c>
      <c r="X420" s="17">
        <f t="shared" si="465"/>
        <v>1.0758991290178365E-2</v>
      </c>
      <c r="Y420" s="17">
        <f t="shared" si="466"/>
        <v>4.8750207550782047E-3</v>
      </c>
      <c r="Z420" s="17">
        <f t="shared" si="467"/>
        <v>2.4625190681146516E-2</v>
      </c>
      <c r="AA420" s="17">
        <f t="shared" si="468"/>
        <v>1.7498474643360705E-2</v>
      </c>
      <c r="AB420" s="17">
        <f t="shared" si="469"/>
        <v>6.2171420073259993E-3</v>
      </c>
      <c r="AC420" s="17">
        <f t="shared" si="470"/>
        <v>5.9268732488745205E-5</v>
      </c>
      <c r="AD420" s="17">
        <f t="shared" si="471"/>
        <v>2.1091003624141157E-3</v>
      </c>
      <c r="AE420" s="17">
        <f t="shared" si="472"/>
        <v>1.9113145022615447E-3</v>
      </c>
      <c r="AF420" s="17">
        <f t="shared" si="473"/>
        <v>8.6603823878107528E-4</v>
      </c>
      <c r="AG420" s="17">
        <f t="shared" si="474"/>
        <v>2.6160782021782049E-4</v>
      </c>
      <c r="AH420" s="17">
        <f t="shared" si="475"/>
        <v>5.578976338513118E-3</v>
      </c>
      <c r="AI420" s="17">
        <f t="shared" si="476"/>
        <v>3.9643784797217217E-3</v>
      </c>
      <c r="AJ420" s="17">
        <f t="shared" si="477"/>
        <v>1.4085287135909724E-3</v>
      </c>
      <c r="AK420" s="17">
        <f t="shared" si="478"/>
        <v>3.3362995774468412E-4</v>
      </c>
      <c r="AL420" s="17">
        <f t="shared" si="479"/>
        <v>1.5266557933533177E-6</v>
      </c>
      <c r="AM420" s="17">
        <f t="shared" si="480"/>
        <v>2.9974215988721017E-4</v>
      </c>
      <c r="AN420" s="17">
        <f t="shared" si="481"/>
        <v>2.7163313199371399E-4</v>
      </c>
      <c r="AO420" s="17">
        <f t="shared" si="482"/>
        <v>1.2308004723873145E-4</v>
      </c>
      <c r="AP420" s="17">
        <f t="shared" si="483"/>
        <v>3.7179308520775812E-5</v>
      </c>
      <c r="AQ420" s="17">
        <f t="shared" si="484"/>
        <v>8.4231827970572326E-6</v>
      </c>
      <c r="AR420" s="17">
        <f t="shared" si="485"/>
        <v>1.0111589352124399E-3</v>
      </c>
      <c r="AS420" s="17">
        <f t="shared" si="486"/>
        <v>7.1852190780269279E-4</v>
      </c>
      <c r="AT420" s="17">
        <f t="shared" si="487"/>
        <v>2.5528812237808819E-4</v>
      </c>
      <c r="AU420" s="17">
        <f t="shared" si="488"/>
        <v>6.046860433862241E-5</v>
      </c>
      <c r="AV420" s="17">
        <f t="shared" si="489"/>
        <v>1.0742133466492319E-5</v>
      </c>
      <c r="AW420" s="17">
        <f t="shared" si="490"/>
        <v>2.7308266254117154E-8</v>
      </c>
      <c r="AX420" s="17">
        <f t="shared" si="491"/>
        <v>3.5499086093359709E-5</v>
      </c>
      <c r="AY420" s="17">
        <f t="shared" si="492"/>
        <v>3.2170075581233721E-5</v>
      </c>
      <c r="AZ420" s="17">
        <f t="shared" si="493"/>
        <v>1.4576625440166984E-5</v>
      </c>
      <c r="BA420" s="17">
        <f t="shared" si="494"/>
        <v>4.4032226716696823E-6</v>
      </c>
      <c r="BB420" s="17">
        <f t="shared" si="495"/>
        <v>9.9757502049547341E-7</v>
      </c>
      <c r="BC420" s="17">
        <f t="shared" si="496"/>
        <v>1.8080501409467643E-7</v>
      </c>
      <c r="BD420" s="17">
        <f t="shared" si="497"/>
        <v>1.5272252025904371E-4</v>
      </c>
      <c r="BE420" s="17">
        <f t="shared" si="498"/>
        <v>1.0852347024744314E-4</v>
      </c>
      <c r="BF420" s="17">
        <f t="shared" si="499"/>
        <v>3.8557979447206835E-5</v>
      </c>
      <c r="BG420" s="17">
        <f t="shared" si="500"/>
        <v>9.1330030616810463E-6</v>
      </c>
      <c r="BH420" s="17">
        <f t="shared" si="501"/>
        <v>1.6224607614400887E-6</v>
      </c>
      <c r="BI420" s="17">
        <f t="shared" si="502"/>
        <v>2.3058167436358932E-7</v>
      </c>
      <c r="BJ420" s="18">
        <f t="shared" si="503"/>
        <v>0.27010187478888537</v>
      </c>
      <c r="BK420" s="18">
        <f t="shared" si="504"/>
        <v>0.34852145656616307</v>
      </c>
      <c r="BL420" s="18">
        <f t="shared" si="505"/>
        <v>0.35672854148831812</v>
      </c>
      <c r="BM420" s="18">
        <f t="shared" si="506"/>
        <v>0.22094090136829786</v>
      </c>
      <c r="BN420" s="18">
        <f t="shared" si="507"/>
        <v>0.77900401938890063</v>
      </c>
    </row>
    <row r="421" spans="1:66" x14ac:dyDescent="0.25">
      <c r="A421" t="s">
        <v>175</v>
      </c>
      <c r="B421" t="s">
        <v>284</v>
      </c>
      <c r="C421" t="s">
        <v>282</v>
      </c>
      <c r="D421" s="15">
        <v>44379</v>
      </c>
      <c r="E421" s="14">
        <f>VLOOKUP(A421,home!$A$2:$E$405,3,FALSE)</f>
        <v>1.1886792450000001</v>
      </c>
      <c r="F421" s="14">
        <f>VLOOKUP(B421,home!$B$2:$E$405,3,FALSE)</f>
        <v>1.33</v>
      </c>
      <c r="G421" s="14">
        <f>VLOOKUP(C421,away!$B$2:$E$405,4,FALSE)</f>
        <v>0.49</v>
      </c>
      <c r="H421" s="14">
        <f>VLOOKUP(A421,away!$A$2:$E$405,3,FALSE)</f>
        <v>1.094339623</v>
      </c>
      <c r="I421" s="14">
        <f>VLOOKUP(C421,away!$B$2:$E$405,3,FALSE)</f>
        <v>1.1200000000000001</v>
      </c>
      <c r="J421" s="14">
        <f>VLOOKUP(B421,home!$B$2:$E$405,4,FALSE)</f>
        <v>1.1399999999999999</v>
      </c>
      <c r="K421" s="16">
        <f t="shared" si="508"/>
        <v>0.77466226396650018</v>
      </c>
      <c r="L421" s="16">
        <f t="shared" si="509"/>
        <v>1.3972528306464</v>
      </c>
      <c r="M421" s="17">
        <f t="shared" si="454"/>
        <v>0.11395916521637427</v>
      </c>
      <c r="N421" s="17">
        <f t="shared" si="455"/>
        <v>8.8279864926248924E-2</v>
      </c>
      <c r="O421" s="17">
        <f t="shared" si="456"/>
        <v>0.15922976617667972</v>
      </c>
      <c r="P421" s="17">
        <f t="shared" si="457"/>
        <v>0.12334929115728316</v>
      </c>
      <c r="Q421" s="17">
        <f t="shared" si="458"/>
        <v>3.4193540013212412E-2</v>
      </c>
      <c r="R421" s="17">
        <f t="shared" si="459"/>
        <v>0.11124212075676508</v>
      </c>
      <c r="S421" s="17">
        <f t="shared" si="460"/>
        <v>3.3378288617934772E-2</v>
      </c>
      <c r="T421" s="17">
        <f t="shared" si="461"/>
        <v>4.7777020573281981E-2</v>
      </c>
      <c r="U421" s="17">
        <f t="shared" si="462"/>
        <v>8.6175073113870432E-2</v>
      </c>
      <c r="V421" s="17">
        <f t="shared" si="463"/>
        <v>4.0142919549278526E-3</v>
      </c>
      <c r="W421" s="17">
        <f t="shared" si="464"/>
        <v>8.8294817065547471E-3</v>
      </c>
      <c r="X421" s="17">
        <f t="shared" si="465"/>
        <v>1.2337018307624228E-2</v>
      </c>
      <c r="Y421" s="17">
        <f t="shared" si="466"/>
        <v>8.6189668760322073E-3</v>
      </c>
      <c r="Z421" s="17">
        <f t="shared" si="467"/>
        <v>5.1811122704832874E-2</v>
      </c>
      <c r="AA421" s="17">
        <f t="shared" si="468"/>
        <v>4.0136121613171975E-2</v>
      </c>
      <c r="AB421" s="17">
        <f t="shared" si="469"/>
        <v>1.554596941784729E-2</v>
      </c>
      <c r="AC421" s="17">
        <f t="shared" si="470"/>
        <v>2.7156661017488945E-4</v>
      </c>
      <c r="AD421" s="17">
        <f t="shared" si="471"/>
        <v>1.7099665721126242E-3</v>
      </c>
      <c r="AE421" s="17">
        <f t="shared" si="472"/>
        <v>2.3892556331950856E-3</v>
      </c>
      <c r="AF421" s="17">
        <f t="shared" si="473"/>
        <v>1.6691970983098454E-3</v>
      </c>
      <c r="AG421" s="17">
        <f t="shared" si="474"/>
        <v>7.7743012350672944E-4</v>
      </c>
      <c r="AH421" s="17">
        <f t="shared" si="475"/>
        <v>1.8098309464573921E-2</v>
      </c>
      <c r="AI421" s="17">
        <f t="shared" si="476"/>
        <v>1.4020077383793171E-2</v>
      </c>
      <c r="AJ421" s="17">
        <f t="shared" si="477"/>
        <v>5.4304124435573722E-3</v>
      </c>
      <c r="AK421" s="17">
        <f t="shared" si="478"/>
        <v>1.4022451992660031E-3</v>
      </c>
      <c r="AL421" s="17">
        <f t="shared" si="479"/>
        <v>1.175773753816363E-5</v>
      </c>
      <c r="AM421" s="17">
        <f t="shared" si="480"/>
        <v>2.6492931521196028E-4</v>
      </c>
      <c r="AN421" s="17">
        <f t="shared" si="481"/>
        <v>3.7017323560112385E-4</v>
      </c>
      <c r="AO421" s="17">
        <f t="shared" si="482"/>
        <v>2.5861280063660353E-4</v>
      </c>
      <c r="AP421" s="17">
        <f t="shared" si="483"/>
        <v>1.2044915591029579E-4</v>
      </c>
      <c r="AQ421" s="17">
        <f t="shared" si="484"/>
        <v>4.2074481011157579E-5</v>
      </c>
      <c r="AR421" s="17">
        <f t="shared" si="485"/>
        <v>5.05758282585809E-3</v>
      </c>
      <c r="AS421" s="17">
        <f t="shared" si="486"/>
        <v>3.9179185620773173E-3</v>
      </c>
      <c r="AT421" s="17">
        <f t="shared" si="487"/>
        <v>1.5175318316675949E-3</v>
      </c>
      <c r="AU421" s="17">
        <f t="shared" si="488"/>
        <v>3.918582147869497E-4</v>
      </c>
      <c r="AV421" s="17">
        <f t="shared" si="489"/>
        <v>7.5889442955182372E-5</v>
      </c>
      <c r="AW421" s="17">
        <f t="shared" si="490"/>
        <v>3.5351566214094723E-7</v>
      </c>
      <c r="AX421" s="17">
        <f t="shared" si="491"/>
        <v>3.4205123852198607E-5</v>
      </c>
      <c r="AY421" s="17">
        <f t="shared" si="492"/>
        <v>4.7793206125095197E-5</v>
      </c>
      <c r="AZ421" s="17">
        <f t="shared" si="493"/>
        <v>3.338959627197807E-5</v>
      </c>
      <c r="BA421" s="17">
        <f t="shared" si="494"/>
        <v>1.555123596838728E-5</v>
      </c>
      <c r="BB421" s="17">
        <f t="shared" si="495"/>
        <v>5.4322521192198077E-6</v>
      </c>
      <c r="BC421" s="17">
        <f t="shared" si="496"/>
        <v>1.5180459300729567E-6</v>
      </c>
      <c r="BD421" s="17">
        <f t="shared" si="497"/>
        <v>1.1777869866098046E-3</v>
      </c>
      <c r="BE421" s="17">
        <f t="shared" si="498"/>
        <v>9.1238713351743329E-4</v>
      </c>
      <c r="BF421" s="17">
        <f t="shared" si="499"/>
        <v>3.5339594123226016E-4</v>
      </c>
      <c r="BG421" s="17">
        <f t="shared" si="500"/>
        <v>9.1254166637184985E-5</v>
      </c>
      <c r="BH421" s="17">
        <f t="shared" si="501"/>
        <v>1.7672789830884492E-5</v>
      </c>
      <c r="BI421" s="17">
        <f t="shared" si="502"/>
        <v>2.7380886761994251E-6</v>
      </c>
      <c r="BJ421" s="18">
        <f t="shared" si="503"/>
        <v>0.20777587027871688</v>
      </c>
      <c r="BK421" s="18">
        <f t="shared" si="504"/>
        <v>0.27503215450035823</v>
      </c>
      <c r="BL421" s="18">
        <f t="shared" si="505"/>
        <v>0.4647961115533738</v>
      </c>
      <c r="BM421" s="18">
        <f t="shared" si="506"/>
        <v>0.36911407110025535</v>
      </c>
      <c r="BN421" s="18">
        <f t="shared" si="507"/>
        <v>0.63025374824656355</v>
      </c>
    </row>
    <row r="422" spans="1:66" x14ac:dyDescent="0.25">
      <c r="A422" t="s">
        <v>24</v>
      </c>
      <c r="B422" t="s">
        <v>289</v>
      </c>
      <c r="C422" t="s">
        <v>184</v>
      </c>
      <c r="D422" s="15">
        <v>44379</v>
      </c>
      <c r="E422" s="14">
        <f>VLOOKUP(A422,home!$A$2:$E$405,3,FALSE)</f>
        <v>1.589519651</v>
      </c>
      <c r="F422" s="14">
        <f>VLOOKUP(B422,home!$B$2:$E$405,3,FALSE)</f>
        <v>0.63</v>
      </c>
      <c r="G422" s="14">
        <f>VLOOKUP(C422,away!$B$2:$E$405,4,FALSE)</f>
        <v>0.89</v>
      </c>
      <c r="H422" s="14">
        <f>VLOOKUP(A422,away!$A$2:$E$405,3,FALSE)</f>
        <v>1.406113537</v>
      </c>
      <c r="I422" s="14">
        <f>VLOOKUP(C422,away!$B$2:$E$405,3,FALSE)</f>
        <v>0.73</v>
      </c>
      <c r="J422" s="14">
        <f>VLOOKUP(B422,home!$B$2:$E$405,4,FALSE)</f>
        <v>1.24</v>
      </c>
      <c r="K422" s="16">
        <f t="shared" si="508"/>
        <v>0.89124366831570001</v>
      </c>
      <c r="L422" s="16">
        <f t="shared" si="509"/>
        <v>1.2728139736923998</v>
      </c>
      <c r="M422" s="17">
        <f t="shared" si="454"/>
        <v>0.11485812108240984</v>
      </c>
      <c r="N422" s="17">
        <f t="shared" si="455"/>
        <v>0.10236657316933577</v>
      </c>
      <c r="O422" s="17">
        <f t="shared" si="456"/>
        <v>0.14619302150574481</v>
      </c>
      <c r="P422" s="17">
        <f t="shared" si="457"/>
        <v>0.13029360476893603</v>
      </c>
      <c r="Q422" s="17">
        <f t="shared" si="458"/>
        <v>4.5616780092173161E-2</v>
      </c>
      <c r="R422" s="17">
        <f t="shared" si="459"/>
        <v>9.3038260314412799E-2</v>
      </c>
      <c r="S422" s="17">
        <f t="shared" si="460"/>
        <v>3.6950855724653696E-2</v>
      </c>
      <c r="T422" s="17">
        <f t="shared" si="461"/>
        <v>5.8061675136171262E-2</v>
      </c>
      <c r="U422" s="17">
        <f t="shared" si="462"/>
        <v>8.2919760416328273E-2</v>
      </c>
      <c r="V422" s="17">
        <f t="shared" si="463"/>
        <v>4.6573983298226077E-3</v>
      </c>
      <c r="W422" s="17">
        <f t="shared" si="464"/>
        <v>1.3551888808699671E-2</v>
      </c>
      <c r="X422" s="17">
        <f t="shared" si="465"/>
        <v>1.7249033445638585E-2</v>
      </c>
      <c r="Y422" s="17">
        <f t="shared" si="466"/>
        <v>1.0977405401148181E-2</v>
      </c>
      <c r="Z422" s="17">
        <f t="shared" si="467"/>
        <v>3.9473465938738531E-2</v>
      </c>
      <c r="AA422" s="17">
        <f t="shared" si="468"/>
        <v>3.5180476584376168E-2</v>
      </c>
      <c r="AB422" s="17">
        <f t="shared" si="469"/>
        <v>1.5677188502077E-2</v>
      </c>
      <c r="AC422" s="17">
        <f t="shared" si="470"/>
        <v>3.3020587242695623E-4</v>
      </c>
      <c r="AD422" s="17">
        <f t="shared" si="471"/>
        <v>3.0195087736179932E-3</v>
      </c>
      <c r="AE422" s="17">
        <f t="shared" si="472"/>
        <v>3.8432729607477821E-3</v>
      </c>
      <c r="AF422" s="17">
        <f t="shared" si="473"/>
        <v>2.4458857645769704E-3</v>
      </c>
      <c r="AG422" s="17">
        <f t="shared" si="474"/>
        <v>1.0377191930696285E-3</v>
      </c>
      <c r="AH422" s="17">
        <f t="shared" si="475"/>
        <v>1.256059475922435E-2</v>
      </c>
      <c r="AI422" s="17">
        <f t="shared" si="476"/>
        <v>1.1194550549438066E-2</v>
      </c>
      <c r="AJ422" s="17">
        <f t="shared" si="477"/>
        <v>4.988536148413358E-3</v>
      </c>
      <c r="AK422" s="17">
        <f t="shared" si="478"/>
        <v>1.4820004188124652E-3</v>
      </c>
      <c r="AL422" s="17">
        <f t="shared" si="479"/>
        <v>1.4983255177406349E-5</v>
      </c>
      <c r="AM422" s="17">
        <f t="shared" si="480"/>
        <v>5.3822361518214839E-4</v>
      </c>
      <c r="AN422" s="17">
        <f t="shared" si="481"/>
        <v>6.8505853837507922E-4</v>
      </c>
      <c r="AO422" s="17">
        <f t="shared" si="482"/>
        <v>4.3597604022054611E-4</v>
      </c>
      <c r="AP422" s="17">
        <f t="shared" si="483"/>
        <v>1.8497213206259685E-4</v>
      </c>
      <c r="AQ422" s="17">
        <f t="shared" si="484"/>
        <v>5.885877860823733E-5</v>
      </c>
      <c r="AR422" s="17">
        <f t="shared" si="485"/>
        <v>3.1974601054856541E-3</v>
      </c>
      <c r="AS422" s="17">
        <f t="shared" si="486"/>
        <v>2.8497160737061397E-3</v>
      </c>
      <c r="AT422" s="17">
        <f t="shared" si="487"/>
        <v>1.2698957035940366E-3</v>
      </c>
      <c r="AU422" s="17">
        <f t="shared" si="488"/>
        <v>3.772621684164988E-4</v>
      </c>
      <c r="AV422" s="17">
        <f t="shared" si="489"/>
        <v>8.405812972406393E-5</v>
      </c>
      <c r="AW422" s="17">
        <f t="shared" si="490"/>
        <v>4.7213377247985444E-7</v>
      </c>
      <c r="AX422" s="17">
        <f t="shared" si="491"/>
        <v>7.9948064861512565E-5</v>
      </c>
      <c r="AY422" s="17">
        <f t="shared" si="492"/>
        <v>1.017590141253995E-4</v>
      </c>
      <c r="AZ422" s="17">
        <f t="shared" si="493"/>
        <v>6.4760147563985414E-5</v>
      </c>
      <c r="BA422" s="17">
        <f t="shared" si="494"/>
        <v>2.7475873585940806E-5</v>
      </c>
      <c r="BB422" s="17">
        <f t="shared" si="495"/>
        <v>8.7429189598978427E-6</v>
      </c>
      <c r="BC422" s="17">
        <f t="shared" si="496"/>
        <v>2.2256218846036386E-6</v>
      </c>
      <c r="BD422" s="17">
        <f t="shared" si="497"/>
        <v>6.7829531709768631E-4</v>
      </c>
      <c r="BE422" s="17">
        <f t="shared" si="498"/>
        <v>6.0452640661150291E-4</v>
      </c>
      <c r="BF422" s="17">
        <f t="shared" si="499"/>
        <v>2.693901661110721E-4</v>
      </c>
      <c r="BG422" s="17">
        <f t="shared" si="500"/>
        <v>8.0030759951002576E-5</v>
      </c>
      <c r="BH422" s="17">
        <f t="shared" si="501"/>
        <v>1.7831727019206182E-5</v>
      </c>
      <c r="BI422" s="17">
        <f t="shared" si="502"/>
        <v>3.1784827602003016E-6</v>
      </c>
      <c r="BJ422" s="18">
        <f t="shared" si="503"/>
        <v>0.26035774349060892</v>
      </c>
      <c r="BK422" s="18">
        <f t="shared" si="504"/>
        <v>0.28720692804755188</v>
      </c>
      <c r="BL422" s="18">
        <f t="shared" si="505"/>
        <v>0.41266603423930437</v>
      </c>
      <c r="BM422" s="18">
        <f t="shared" si="506"/>
        <v>0.3672365239028384</v>
      </c>
      <c r="BN422" s="18">
        <f t="shared" si="507"/>
        <v>0.63236636093301235</v>
      </c>
    </row>
    <row r="423" spans="1:66" x14ac:dyDescent="0.25">
      <c r="A423" t="s">
        <v>24</v>
      </c>
      <c r="B423" t="s">
        <v>327</v>
      </c>
      <c r="C423" t="s">
        <v>288</v>
      </c>
      <c r="D423" s="15">
        <v>44379</v>
      </c>
      <c r="E423" s="14">
        <f>VLOOKUP(A423,home!$A$2:$E$405,3,FALSE)</f>
        <v>1.589519651</v>
      </c>
      <c r="F423" s="14">
        <f>VLOOKUP(B423,home!$B$2:$E$405,3,FALSE)</f>
        <v>1.26</v>
      </c>
      <c r="G423" s="14">
        <f>VLOOKUP(C423,away!$B$2:$E$405,4,FALSE)</f>
        <v>1.73</v>
      </c>
      <c r="H423" s="14">
        <f>VLOOKUP(A423,away!$A$2:$E$405,3,FALSE)</f>
        <v>1.406113537</v>
      </c>
      <c r="I423" s="14">
        <f>VLOOKUP(C423,away!$B$2:$E$405,3,FALSE)</f>
        <v>0.47</v>
      </c>
      <c r="J423" s="14">
        <f>VLOOKUP(B423,home!$B$2:$E$405,4,FALSE)</f>
        <v>1.07</v>
      </c>
      <c r="K423" s="16">
        <f t="shared" si="508"/>
        <v>3.4648349352498</v>
      </c>
      <c r="L423" s="16">
        <f t="shared" si="509"/>
        <v>0.70713449775729997</v>
      </c>
      <c r="M423" s="17">
        <f t="shared" si="454"/>
        <v>1.5421857880204993E-2</v>
      </c>
      <c r="N423" s="17">
        <f t="shared" si="455"/>
        <v>5.3434191949791682E-2</v>
      </c>
      <c r="O423" s="17">
        <f t="shared" si="456"/>
        <v>1.0905327726603216E-2</v>
      </c>
      <c r="P423" s="17">
        <f t="shared" si="457"/>
        <v>3.7785160487483101E-2</v>
      </c>
      <c r="Q423" s="17">
        <f t="shared" si="458"/>
        <v>9.2570327502240937E-2</v>
      </c>
      <c r="R423" s="17">
        <f t="shared" si="459"/>
        <v>3.8557667224151616E-3</v>
      </c>
      <c r="S423" s="17">
        <f t="shared" si="460"/>
        <v>2.3144396157635267E-2</v>
      </c>
      <c r="T423" s="17">
        <f t="shared" si="461"/>
        <v>6.5459672045525927E-2</v>
      </c>
      <c r="U423" s="17">
        <f t="shared" si="462"/>
        <v>1.3359595241997667E-2</v>
      </c>
      <c r="V423" s="17">
        <f t="shared" si="463"/>
        <v>6.3006872020742229E-3</v>
      </c>
      <c r="W423" s="17">
        <f t="shared" si="464"/>
        <v>0.10691363489909325</v>
      </c>
      <c r="X423" s="17">
        <f t="shared" si="465"/>
        <v>7.5602319517777641E-2</v>
      </c>
      <c r="Y423" s="17">
        <f t="shared" si="466"/>
        <v>2.6730504120745301E-2</v>
      </c>
      <c r="Z423" s="17">
        <f t="shared" si="467"/>
        <v>9.0884855490811866E-4</v>
      </c>
      <c r="AA423" s="17">
        <f t="shared" si="468"/>
        <v>3.1490102238969451E-3</v>
      </c>
      <c r="AB423" s="17">
        <f t="shared" si="469"/>
        <v>5.4554003176084664E-3</v>
      </c>
      <c r="AC423" s="17">
        <f t="shared" si="470"/>
        <v>9.6483380504930783E-4</v>
      </c>
      <c r="AD423" s="17">
        <f t="shared" si="471"/>
        <v>9.2609524313230135E-2</v>
      </c>
      <c r="AE423" s="17">
        <f t="shared" si="472"/>
        <v>6.5487389462778448E-2</v>
      </c>
      <c r="AF423" s="17">
        <f t="shared" si="473"/>
        <v>2.3154196128599265E-2</v>
      </c>
      <c r="AG423" s="17">
        <f t="shared" si="474"/>
        <v>5.457710283457021E-3</v>
      </c>
      <c r="AH423" s="17">
        <f t="shared" si="475"/>
        <v>1.6066954160310007E-4</v>
      </c>
      <c r="AI423" s="17">
        <f t="shared" si="476"/>
        <v>5.5669344077699219E-4</v>
      </c>
      <c r="AJ423" s="17">
        <f t="shared" si="477"/>
        <v>9.6442544091426938E-4</v>
      </c>
      <c r="AK423" s="17">
        <f t="shared" si="478"/>
        <v>1.1138583200411506E-3</v>
      </c>
      <c r="AL423" s="17">
        <f t="shared" si="479"/>
        <v>9.4557738634931589E-5</v>
      </c>
      <c r="AM423" s="17">
        <f t="shared" si="480"/>
        <v>6.4175343035469096E-2</v>
      </c>
      <c r="AN423" s="17">
        <f t="shared" si="481"/>
        <v>4.5380598965788874E-2</v>
      </c>
      <c r="AO423" s="17">
        <f t="shared" si="482"/>
        <v>1.6045093528799279E-2</v>
      </c>
      <c r="AP423" s="17">
        <f t="shared" si="483"/>
        <v>3.7820130513187946E-3</v>
      </c>
      <c r="AQ423" s="17">
        <f t="shared" si="484"/>
        <v>6.6859797488896724E-4</v>
      </c>
      <c r="AR423" s="17">
        <f t="shared" si="485"/>
        <v>2.2722995121280768E-5</v>
      </c>
      <c r="AS423" s="17">
        <f t="shared" si="486"/>
        <v>7.873142732972437E-5</v>
      </c>
      <c r="AT423" s="17">
        <f t="shared" si="487"/>
        <v>1.3639569995705497E-4</v>
      </c>
      <c r="AU423" s="17">
        <f t="shared" si="488"/>
        <v>1.5752952874301788E-4</v>
      </c>
      <c r="AV423" s="17">
        <f t="shared" si="489"/>
        <v>1.3645345363056148E-4</v>
      </c>
      <c r="AW423" s="17">
        <f t="shared" si="490"/>
        <v>6.4354534205210435E-6</v>
      </c>
      <c r="AX423" s="17">
        <f t="shared" si="491"/>
        <v>3.7059495088488853E-2</v>
      </c>
      <c r="AY423" s="17">
        <f t="shared" si="492"/>
        <v>2.6206047446537692E-2</v>
      </c>
      <c r="AZ423" s="17">
        <f t="shared" si="493"/>
        <v>9.2656000996557009E-3</v>
      </c>
      <c r="BA423" s="17">
        <f t="shared" si="494"/>
        <v>2.184008490963341E-3</v>
      </c>
      <c r="BB423" s="17">
        <f t="shared" si="495"/>
        <v>3.8609693683876016E-4</v>
      </c>
      <c r="BC423" s="17">
        <f t="shared" si="496"/>
        <v>5.4604492703421757E-5</v>
      </c>
      <c r="BD423" s="17">
        <f t="shared" si="497"/>
        <v>2.6780356237714066E-6</v>
      </c>
      <c r="BE423" s="17">
        <f t="shared" si="498"/>
        <v>9.2789513870866586E-6</v>
      </c>
      <c r="BF423" s="17">
        <f t="shared" si="499"/>
        <v>1.6075017464231227E-5</v>
      </c>
      <c r="BG423" s="17">
        <f t="shared" si="500"/>
        <v>1.8565760698273001E-5</v>
      </c>
      <c r="BH423" s="17">
        <f t="shared" si="501"/>
        <v>1.6081824066716003E-5</v>
      </c>
      <c r="BI423" s="17">
        <f t="shared" si="502"/>
        <v>1.1144173169779723E-5</v>
      </c>
      <c r="BJ423" s="18">
        <f t="shared" si="503"/>
        <v>0.81262696933469214</v>
      </c>
      <c r="BK423" s="18">
        <f t="shared" si="504"/>
        <v>0.1099175407176195</v>
      </c>
      <c r="BL423" s="18">
        <f t="shared" si="505"/>
        <v>4.0126403843048469E-2</v>
      </c>
      <c r="BM423" s="18">
        <f t="shared" si="506"/>
        <v>0.72340751818841231</v>
      </c>
      <c r="BN423" s="18">
        <f t="shared" si="507"/>
        <v>0.21397263226873908</v>
      </c>
    </row>
    <row r="424" spans="1:66" x14ac:dyDescent="0.25">
      <c r="A424" t="s">
        <v>24</v>
      </c>
      <c r="B424" t="s">
        <v>185</v>
      </c>
      <c r="C424" t="s">
        <v>181</v>
      </c>
      <c r="D424" s="15">
        <v>44379</v>
      </c>
      <c r="E424" s="14">
        <f>VLOOKUP(A424,home!$A$2:$E$405,3,FALSE)</f>
        <v>1.589519651</v>
      </c>
      <c r="F424" s="14">
        <f>VLOOKUP(B424,home!$B$2:$E$405,3,FALSE)</f>
        <v>0.51</v>
      </c>
      <c r="G424" s="14">
        <f>VLOOKUP(C424,away!$B$2:$E$405,4,FALSE)</f>
        <v>0.79</v>
      </c>
      <c r="H424" s="14">
        <f>VLOOKUP(A424,away!$A$2:$E$405,3,FALSE)</f>
        <v>1.406113537</v>
      </c>
      <c r="I424" s="14">
        <f>VLOOKUP(C424,away!$B$2:$E$405,3,FALSE)</f>
        <v>0.68</v>
      </c>
      <c r="J424" s="14">
        <f>VLOOKUP(B424,home!$B$2:$E$405,4,FALSE)</f>
        <v>0.78</v>
      </c>
      <c r="K424" s="16">
        <f t="shared" si="508"/>
        <v>0.64041746738790006</v>
      </c>
      <c r="L424" s="16">
        <f t="shared" si="509"/>
        <v>0.74580262002480002</v>
      </c>
      <c r="M424" s="17">
        <f t="shared" si="454"/>
        <v>0.2500185691163877</v>
      </c>
      <c r="N424" s="17">
        <f t="shared" si="455"/>
        <v>0.16011625883346361</v>
      </c>
      <c r="O424" s="17">
        <f t="shared" si="456"/>
        <v>0.18646450390185346</v>
      </c>
      <c r="P424" s="17">
        <f t="shared" si="457"/>
        <v>0.11941512534656618</v>
      </c>
      <c r="Q424" s="17">
        <f t="shared" si="458"/>
        <v>5.1270624484876126E-2</v>
      </c>
      <c r="R424" s="17">
        <f t="shared" si="459"/>
        <v>6.9532857775813431E-2</v>
      </c>
      <c r="S424" s="17">
        <f t="shared" si="460"/>
        <v>1.4258913059871436E-2</v>
      </c>
      <c r="T424" s="17">
        <f t="shared" si="461"/>
        <v>3.8237766071128269E-2</v>
      </c>
      <c r="U424" s="17">
        <f t="shared" si="462"/>
        <v>4.4530056677029486E-2</v>
      </c>
      <c r="V424" s="17">
        <f t="shared" si="463"/>
        <v>7.5671263421579836E-4</v>
      </c>
      <c r="W424" s="17">
        <f t="shared" si="464"/>
        <v>1.0944867828000141E-2</v>
      </c>
      <c r="X424" s="17">
        <f t="shared" si="465"/>
        <v>8.1627111019476461E-3</v>
      </c>
      <c r="Y424" s="17">
        <f t="shared" si="466"/>
        <v>3.0438856631690393E-3</v>
      </c>
      <c r="Z424" s="17">
        <f t="shared" si="467"/>
        <v>1.7285929169004483E-2</v>
      </c>
      <c r="AA424" s="17">
        <f t="shared" si="468"/>
        <v>1.1070210979860476E-2</v>
      </c>
      <c r="AB424" s="17">
        <f t="shared" si="469"/>
        <v>3.5447782395859845E-3</v>
      </c>
      <c r="AC424" s="17">
        <f t="shared" si="470"/>
        <v>2.2589055681336325E-5</v>
      </c>
      <c r="AD424" s="17">
        <f t="shared" si="471"/>
        <v>1.7523211338257893E-3</v>
      </c>
      <c r="AE424" s="17">
        <f t="shared" si="472"/>
        <v>1.3068856927321015E-3</v>
      </c>
      <c r="AF424" s="17">
        <f t="shared" si="473"/>
        <v>4.8733938685626359E-4</v>
      </c>
      <c r="AG424" s="17">
        <f t="shared" si="474"/>
        <v>1.2115299718622699E-4</v>
      </c>
      <c r="AH424" s="17">
        <f t="shared" si="475"/>
        <v>3.2229728159516636E-3</v>
      </c>
      <c r="AI424" s="17">
        <f t="shared" si="476"/>
        <v>2.0640480882518127E-3</v>
      </c>
      <c r="AJ424" s="17">
        <f t="shared" si="477"/>
        <v>6.6092622462253134E-4</v>
      </c>
      <c r="AK424" s="17">
        <f t="shared" si="478"/>
        <v>1.4108956630100262E-4</v>
      </c>
      <c r="AL424" s="17">
        <f t="shared" si="479"/>
        <v>4.315639314600868E-7</v>
      </c>
      <c r="AM424" s="17">
        <f t="shared" si="480"/>
        <v>2.2444341251500114E-4</v>
      </c>
      <c r="AN424" s="17">
        <f t="shared" si="481"/>
        <v>1.6739048510099481E-4</v>
      </c>
      <c r="AO424" s="17">
        <f t="shared" si="482"/>
        <v>6.2420131177772097E-5</v>
      </c>
      <c r="AP424" s="17">
        <f t="shared" si="483"/>
        <v>1.5517699124891379E-5</v>
      </c>
      <c r="AQ424" s="17">
        <f t="shared" si="484"/>
        <v>2.8932851660251337E-6</v>
      </c>
      <c r="AR424" s="17">
        <f t="shared" si="485"/>
        <v>4.8074031408109182E-4</v>
      </c>
      <c r="AS424" s="17">
        <f t="shared" si="486"/>
        <v>3.078744944150764E-4</v>
      </c>
      <c r="AT424" s="17">
        <f t="shared" si="487"/>
        <v>9.8584101993316709E-5</v>
      </c>
      <c r="AU424" s="17">
        <f t="shared" si="488"/>
        <v>2.1044993641090107E-5</v>
      </c>
      <c r="AV424" s="17">
        <f t="shared" si="489"/>
        <v>3.3693953822053465E-6</v>
      </c>
      <c r="AW424" s="17">
        <f t="shared" si="490"/>
        <v>5.7257148219584006E-9</v>
      </c>
      <c r="AX424" s="17">
        <f t="shared" si="491"/>
        <v>2.3956246969125783E-5</v>
      </c>
      <c r="AY424" s="17">
        <f t="shared" si="492"/>
        <v>1.7866631755535179E-5</v>
      </c>
      <c r="AZ424" s="17">
        <f t="shared" si="493"/>
        <v>6.6624903871482156E-6</v>
      </c>
      <c r="BA424" s="17">
        <f t="shared" si="494"/>
        <v>1.656300928875061E-6</v>
      </c>
      <c r="BB424" s="17">
        <f t="shared" si="495"/>
        <v>3.0881839307613257E-7</v>
      </c>
      <c r="BC424" s="17">
        <f t="shared" si="496"/>
        <v>4.6063513333605662E-8</v>
      </c>
      <c r="BD424" s="17">
        <f t="shared" si="497"/>
        <v>5.9756230965537238E-5</v>
      </c>
      <c r="BE424" s="17">
        <f t="shared" si="498"/>
        <v>3.8268934095595761E-5</v>
      </c>
      <c r="BF424" s="17">
        <f t="shared" si="499"/>
        <v>1.2254046926567948E-5</v>
      </c>
      <c r="BG424" s="17">
        <f t="shared" si="500"/>
        <v>2.6159018993217086E-6</v>
      </c>
      <c r="BH424" s="17">
        <f t="shared" si="501"/>
        <v>4.188173173247015E-7</v>
      </c>
      <c r="BI424" s="17">
        <f t="shared" si="502"/>
        <v>5.3643585131855975E-8</v>
      </c>
      <c r="BJ424" s="18">
        <f t="shared" si="503"/>
        <v>0.27596697475821697</v>
      </c>
      <c r="BK424" s="18">
        <f t="shared" si="504"/>
        <v>0.38449020740840939</v>
      </c>
      <c r="BL424" s="18">
        <f t="shared" si="505"/>
        <v>0.32225642514357211</v>
      </c>
      <c r="BM424" s="18">
        <f t="shared" si="506"/>
        <v>0.16316373611420182</v>
      </c>
      <c r="BN424" s="18">
        <f t="shared" si="507"/>
        <v>0.83681793945896055</v>
      </c>
    </row>
    <row r="425" spans="1:66" x14ac:dyDescent="0.25">
      <c r="A425" t="s">
        <v>24</v>
      </c>
      <c r="B425" t="s">
        <v>291</v>
      </c>
      <c r="C425" t="s">
        <v>180</v>
      </c>
      <c r="D425" s="15">
        <v>44379</v>
      </c>
      <c r="E425" s="14">
        <f>VLOOKUP(A425,home!$A$2:$E$405,3,FALSE)</f>
        <v>1.589519651</v>
      </c>
      <c r="F425" s="14">
        <f>VLOOKUP(B425,home!$B$2:$E$405,3,FALSE)</f>
        <v>0.26</v>
      </c>
      <c r="G425" s="14">
        <f>VLOOKUP(C425,away!$B$2:$E$405,4,FALSE)</f>
        <v>0.89</v>
      </c>
      <c r="H425" s="14">
        <f>VLOOKUP(A425,away!$A$2:$E$405,3,FALSE)</f>
        <v>1.406113537</v>
      </c>
      <c r="I425" s="14">
        <f>VLOOKUP(C425,away!$B$2:$E$405,3,FALSE)</f>
        <v>0.57999999999999996</v>
      </c>
      <c r="J425" s="14">
        <f>VLOOKUP(B425,home!$B$2:$E$405,4,FALSE)</f>
        <v>1.19</v>
      </c>
      <c r="K425" s="16">
        <f t="shared" si="508"/>
        <v>0.36781484724140001</v>
      </c>
      <c r="L425" s="16">
        <f t="shared" si="509"/>
        <v>0.97049956323739983</v>
      </c>
      <c r="M425" s="17">
        <f t="shared" si="454"/>
        <v>0.26228740508407866</v>
      </c>
      <c r="N425" s="17">
        <f t="shared" si="455"/>
        <v>9.6473201834343603E-2</v>
      </c>
      <c r="O425" s="17">
        <f t="shared" si="456"/>
        <v>0.25454981207676924</v>
      </c>
      <c r="P425" s="17">
        <f t="shared" si="457"/>
        <v>9.3627200244343969E-2</v>
      </c>
      <c r="Q425" s="17">
        <f t="shared" si="458"/>
        <v>1.7742137997793922E-2</v>
      </c>
      <c r="R425" s="17">
        <f t="shared" si="459"/>
        <v>0.12352024072133339</v>
      </c>
      <c r="S425" s="17">
        <f t="shared" si="460"/>
        <v>8.3553884552562147E-3</v>
      </c>
      <c r="T425" s="17">
        <f t="shared" si="461"/>
        <v>1.7218737177756675E-2</v>
      </c>
      <c r="U425" s="17">
        <f t="shared" si="462"/>
        <v>4.5432578472138198E-2</v>
      </c>
      <c r="V425" s="17">
        <f t="shared" si="463"/>
        <v>3.313971251280983E-4</v>
      </c>
      <c r="W425" s="17">
        <f t="shared" si="464"/>
        <v>2.1752739257981366E-3</v>
      </c>
      <c r="X425" s="17">
        <f t="shared" si="465"/>
        <v>2.1111023949087955E-3</v>
      </c>
      <c r="Y425" s="17">
        <f t="shared" si="466"/>
        <v>1.0244119761042073E-3</v>
      </c>
      <c r="Z425" s="17">
        <f t="shared" si="467"/>
        <v>3.9958779890344187E-2</v>
      </c>
      <c r="AA425" s="17">
        <f t="shared" si="468"/>
        <v>1.4697432521319673E-2</v>
      </c>
      <c r="AB425" s="17">
        <f t="shared" si="469"/>
        <v>2.7029669488349904E-3</v>
      </c>
      <c r="AC425" s="17">
        <f t="shared" si="470"/>
        <v>7.3935557887401526E-6</v>
      </c>
      <c r="AD425" s="17">
        <f t="shared" si="471"/>
        <v>2.0002451168141049E-4</v>
      </c>
      <c r="AE425" s="17">
        <f t="shared" si="472"/>
        <v>1.9412370122358304E-4</v>
      </c>
      <c r="AF425" s="17">
        <f t="shared" si="473"/>
        <v>9.4198483625757411E-5</v>
      </c>
      <c r="AG425" s="17">
        <f t="shared" si="474"/>
        <v>3.0473195738807647E-5</v>
      </c>
      <c r="AH425" s="17">
        <f t="shared" si="475"/>
        <v>9.6949946077696057E-3</v>
      </c>
      <c r="AI425" s="17">
        <f t="shared" si="476"/>
        <v>3.5659629606629743E-3</v>
      </c>
      <c r="AJ425" s="17">
        <f t="shared" si="477"/>
        <v>6.5580706082237123E-4</v>
      </c>
      <c r="AK425" s="17">
        <f t="shared" si="478"/>
        <v>8.0405191298737336E-5</v>
      </c>
      <c r="AL425" s="17">
        <f t="shared" si="479"/>
        <v>1.0556937389017208E-7</v>
      </c>
      <c r="AM425" s="17">
        <f t="shared" si="480"/>
        <v>1.4714397041726724E-5</v>
      </c>
      <c r="AN425" s="17">
        <f t="shared" si="481"/>
        <v>1.4280315902297473E-5</v>
      </c>
      <c r="AO425" s="17">
        <f t="shared" si="482"/>
        <v>6.9295201730358961E-6</v>
      </c>
      <c r="AP425" s="17">
        <f t="shared" si="483"/>
        <v>2.2416987671253629E-6</v>
      </c>
      <c r="AQ425" s="17">
        <f t="shared" si="484"/>
        <v>5.4389191860124559E-7</v>
      </c>
      <c r="AR425" s="17">
        <f t="shared" si="485"/>
        <v>1.8817976064858701E-3</v>
      </c>
      <c r="AS425" s="17">
        <f t="shared" si="486"/>
        <v>6.9215309916883258E-4</v>
      </c>
      <c r="AT425" s="17">
        <f t="shared" si="487"/>
        <v>1.2729209321922288E-4</v>
      </c>
      <c r="AU425" s="17">
        <f t="shared" si="488"/>
        <v>1.5606640607488835E-5</v>
      </c>
      <c r="AV425" s="17">
        <f t="shared" si="489"/>
        <v>1.4350885327487339E-6</v>
      </c>
      <c r="AW425" s="17">
        <f t="shared" si="490"/>
        <v>1.0467911574705932E-9</v>
      </c>
      <c r="AX425" s="17">
        <f t="shared" si="491"/>
        <v>9.0202895002533739E-7</v>
      </c>
      <c r="AY425" s="17">
        <f t="shared" si="492"/>
        <v>8.7541870202708016E-7</v>
      </c>
      <c r="AZ425" s="17">
        <f t="shared" si="493"/>
        <v>4.2479673398356635E-7</v>
      </c>
      <c r="BA425" s="17">
        <f t="shared" si="494"/>
        <v>1.3742168159857505E-7</v>
      </c>
      <c r="BB425" s="17">
        <f t="shared" si="495"/>
        <v>3.334192049269152E-8</v>
      </c>
      <c r="BC425" s="17">
        <f t="shared" si="496"/>
        <v>6.4716638551306485E-9</v>
      </c>
      <c r="BD425" s="17">
        <f t="shared" si="497"/>
        <v>3.0438062586595345E-4</v>
      </c>
      <c r="BE425" s="17">
        <f t="shared" si="498"/>
        <v>1.1195571340612741E-4</v>
      </c>
      <c r="BF425" s="17">
        <f t="shared" si="499"/>
        <v>2.0589486812138356E-5</v>
      </c>
      <c r="BG425" s="17">
        <f t="shared" si="500"/>
        <v>2.5243729821951631E-6</v>
      </c>
      <c r="BH425" s="17">
        <f t="shared" si="501"/>
        <v>2.3212546570660776E-7</v>
      </c>
      <c r="BI425" s="17">
        <f t="shared" si="502"/>
        <v>1.7075838541942954E-8</v>
      </c>
      <c r="BJ425" s="18">
        <f t="shared" si="503"/>
        <v>0.1373047745024297</v>
      </c>
      <c r="BK425" s="18">
        <f t="shared" si="504"/>
        <v>0.3646097654526716</v>
      </c>
      <c r="BL425" s="18">
        <f t="shared" si="505"/>
        <v>0.458058184489334</v>
      </c>
      <c r="BM425" s="18">
        <f t="shared" si="506"/>
        <v>0.15173063200420583</v>
      </c>
      <c r="BN425" s="18">
        <f t="shared" si="507"/>
        <v>0.84819999795866274</v>
      </c>
    </row>
    <row r="426" spans="1:66" x14ac:dyDescent="0.25">
      <c r="A426" t="s">
        <v>24</v>
      </c>
      <c r="B426" t="s">
        <v>25</v>
      </c>
      <c r="C426" t="s">
        <v>326</v>
      </c>
      <c r="D426" s="15">
        <v>44379</v>
      </c>
      <c r="E426" s="14">
        <f>VLOOKUP(A426,home!$A$2:$E$405,3,FALSE)</f>
        <v>1.589519651</v>
      </c>
      <c r="F426" s="14">
        <f>VLOOKUP(B426,home!$B$2:$E$405,3,FALSE)</f>
        <v>0.94</v>
      </c>
      <c r="G426" s="14">
        <f>VLOOKUP(C426,away!$B$2:$E$405,4,FALSE)</f>
        <v>1.1399999999999999</v>
      </c>
      <c r="H426" s="14">
        <f>VLOOKUP(A426,away!$A$2:$E$405,3,FALSE)</f>
        <v>1.406113537</v>
      </c>
      <c r="I426" s="14">
        <f>VLOOKUP(C426,away!$B$2:$E$405,3,FALSE)</f>
        <v>0.63</v>
      </c>
      <c r="J426" s="14">
        <f>VLOOKUP(B426,home!$B$2:$E$405,4,FALSE)</f>
        <v>0.83</v>
      </c>
      <c r="K426" s="16">
        <f t="shared" si="508"/>
        <v>1.7033292580116</v>
      </c>
      <c r="L426" s="16">
        <f t="shared" si="509"/>
        <v>0.73525676849730004</v>
      </c>
      <c r="M426" s="17">
        <f t="shared" si="454"/>
        <v>8.7284181767753669E-2</v>
      </c>
      <c r="N426" s="17">
        <f t="shared" si="455"/>
        <v>0.14867370056661747</v>
      </c>
      <c r="O426" s="17">
        <f t="shared" si="456"/>
        <v>6.4176285427489529E-2</v>
      </c>
      <c r="P426" s="17">
        <f t="shared" si="457"/>
        <v>0.10931334463914637</v>
      </c>
      <c r="Q426" s="17">
        <f t="shared" si="458"/>
        <v>0.12662013203598771</v>
      </c>
      <c r="R426" s="17">
        <f t="shared" si="459"/>
        <v>2.359302411878815E-2</v>
      </c>
      <c r="S426" s="17">
        <f t="shared" si="460"/>
        <v>3.4225580953464889E-2</v>
      </c>
      <c r="T426" s="17">
        <f t="shared" si="461"/>
        <v>9.3098309107481778E-2</v>
      </c>
      <c r="U426" s="17">
        <f t="shared" si="462"/>
        <v>4.0186688266505191E-2</v>
      </c>
      <c r="V426" s="17">
        <f t="shared" si="463"/>
        <v>4.7626202778974476E-3</v>
      </c>
      <c r="W426" s="17">
        <f t="shared" si="464"/>
        <v>7.1891925183396585E-2</v>
      </c>
      <c r="X426" s="17">
        <f t="shared" si="465"/>
        <v>5.2859024591393841E-2</v>
      </c>
      <c r="Y426" s="17">
        <f t="shared" si="466"/>
        <v>1.9432477803493768E-2</v>
      </c>
      <c r="Z426" s="17">
        <f t="shared" si="467"/>
        <v>5.7823102242196799E-3</v>
      </c>
      <c r="AA426" s="17">
        <f t="shared" si="468"/>
        <v>9.8491781838129944E-3</v>
      </c>
      <c r="AB426" s="17">
        <f t="shared" si="469"/>
        <v>8.3881966839291153E-3</v>
      </c>
      <c r="AC426" s="17">
        <f t="shared" si="470"/>
        <v>3.7278944855699504E-4</v>
      </c>
      <c r="AD426" s="17">
        <f t="shared" si="471"/>
        <v>3.0613904894915084E-2</v>
      </c>
      <c r="AE426" s="17">
        <f t="shared" si="472"/>
        <v>2.2509080784118941E-2</v>
      </c>
      <c r="AF426" s="17">
        <f t="shared" si="473"/>
        <v>8.27497699958798E-3</v>
      </c>
      <c r="AG426" s="17">
        <f t="shared" si="474"/>
        <v>2.0280776160355148E-3</v>
      </c>
      <c r="AH426" s="17">
        <f t="shared" si="475"/>
        <v>1.0628706824771649E-3</v>
      </c>
      <c r="AI426" s="17">
        <f t="shared" si="476"/>
        <v>1.8104187309461119E-3</v>
      </c>
      <c r="AJ426" s="17">
        <f t="shared" si="477"/>
        <v>1.541869596836372E-3</v>
      </c>
      <c r="AK426" s="17">
        <f t="shared" si="478"/>
        <v>8.7543719877664745E-4</v>
      </c>
      <c r="AL426" s="17">
        <f t="shared" si="479"/>
        <v>1.8675027086295334E-5</v>
      </c>
      <c r="AM426" s="17">
        <f t="shared" si="480"/>
        <v>1.042911198189868E-2</v>
      </c>
      <c r="AN426" s="17">
        <f t="shared" si="481"/>
        <v>7.6680751741072953E-3</v>
      </c>
      <c r="AO426" s="17">
        <f t="shared" si="482"/>
        <v>2.81900208655425E-3</v>
      </c>
      <c r="AP426" s="17">
        <f t="shared" si="483"/>
        <v>6.9089678818234153E-4</v>
      </c>
      <c r="AQ426" s="17">
        <f t="shared" si="484"/>
        <v>1.2699663496102797E-4</v>
      </c>
      <c r="AR426" s="17">
        <f t="shared" si="485"/>
        <v>1.5629657266573604E-4</v>
      </c>
      <c r="AS426" s="17">
        <f t="shared" si="486"/>
        <v>2.6622452514848423E-4</v>
      </c>
      <c r="AT426" s="17">
        <f t="shared" si="487"/>
        <v>2.2673401144282916E-4</v>
      </c>
      <c r="AU426" s="17">
        <f t="shared" si="488"/>
        <v>1.2873422515896927E-4</v>
      </c>
      <c r="AV426" s="17">
        <f t="shared" si="489"/>
        <v>5.4819193055181336E-5</v>
      </c>
      <c r="AW426" s="17">
        <f t="shared" si="490"/>
        <v>6.4967533211784652E-7</v>
      </c>
      <c r="AX426" s="17">
        <f t="shared" si="491"/>
        <v>2.9607019289745596E-3</v>
      </c>
      <c r="AY426" s="17">
        <f t="shared" si="492"/>
        <v>2.1768761327815578E-3</v>
      </c>
      <c r="AZ426" s="17">
        <f t="shared" si="493"/>
        <v>8.0028145540393355E-4</v>
      </c>
      <c r="BA426" s="17">
        <f t="shared" si="494"/>
        <v>1.9613745226287083E-4</v>
      </c>
      <c r="BB426" s="17">
        <f t="shared" si="495"/>
        <v>3.6052847333022953E-5</v>
      </c>
      <c r="BC426" s="17">
        <f t="shared" si="496"/>
        <v>5.301620005040992E-6</v>
      </c>
      <c r="BD426" s="17">
        <f t="shared" si="497"/>
        <v>1.9153018824235415E-5</v>
      </c>
      <c r="BE426" s="17">
        <f t="shared" si="498"/>
        <v>3.2623897342567117E-5</v>
      </c>
      <c r="BF426" s="17">
        <f t="shared" si="499"/>
        <v>2.7784619426980734E-5</v>
      </c>
      <c r="BG426" s="17">
        <f t="shared" si="500"/>
        <v>1.5775451730897928E-5</v>
      </c>
      <c r="BH426" s="17">
        <f t="shared" si="501"/>
        <v>6.7176971228970431E-6</v>
      </c>
      <c r="BI426" s="17">
        <f t="shared" si="502"/>
        <v>2.288490011178176E-6</v>
      </c>
      <c r="BJ426" s="18">
        <f t="shared" si="503"/>
        <v>0.60391104368549342</v>
      </c>
      <c r="BK426" s="18">
        <f t="shared" si="504"/>
        <v>0.23815406824668722</v>
      </c>
      <c r="BL426" s="18">
        <f t="shared" si="505"/>
        <v>0.15242112059149129</v>
      </c>
      <c r="BM426" s="18">
        <f t="shared" si="506"/>
        <v>0.43843164773465898</v>
      </c>
      <c r="BN426" s="18">
        <f t="shared" si="507"/>
        <v>0.55966066855578289</v>
      </c>
    </row>
    <row r="427" spans="1:66" x14ac:dyDescent="0.25">
      <c r="A427" t="s">
        <v>27</v>
      </c>
      <c r="B427" t="s">
        <v>329</v>
      </c>
      <c r="C427" t="s">
        <v>29</v>
      </c>
      <c r="D427" s="15">
        <v>44379</v>
      </c>
      <c r="E427" s="14">
        <f>VLOOKUP(A427,home!$A$2:$E$405,3,FALSE)</f>
        <v>1.2916666670000001</v>
      </c>
      <c r="F427" s="14">
        <f>VLOOKUP(B427,home!$B$2:$E$405,3,FALSE)</f>
        <v>0.9</v>
      </c>
      <c r="G427" s="14">
        <f>VLOOKUP(C427,away!$B$2:$E$405,4,FALSE)</f>
        <v>1.29</v>
      </c>
      <c r="H427" s="14">
        <f>VLOOKUP(A427,away!$A$2:$E$405,3,FALSE)</f>
        <v>1.129166667</v>
      </c>
      <c r="I427" s="14">
        <f>VLOOKUP(C427,away!$B$2:$E$405,3,FALSE)</f>
        <v>0.65</v>
      </c>
      <c r="J427" s="14">
        <f>VLOOKUP(B427,home!$B$2:$E$405,4,FALSE)</f>
        <v>0.96</v>
      </c>
      <c r="K427" s="16">
        <f t="shared" si="508"/>
        <v>1.4996250003870002</v>
      </c>
      <c r="L427" s="16">
        <f t="shared" si="509"/>
        <v>0.70460000020800007</v>
      </c>
      <c r="M427" s="17">
        <f t="shared" si="454"/>
        <v>0.1103360025141121</v>
      </c>
      <c r="N427" s="17">
        <f t="shared" si="455"/>
        <v>0.16546262781292542</v>
      </c>
      <c r="O427" s="17">
        <f t="shared" si="456"/>
        <v>7.7742747394393297E-2</v>
      </c>
      <c r="P427" s="17">
        <f t="shared" si="457"/>
        <v>0.11658496759140351</v>
      </c>
      <c r="Q427" s="17">
        <f t="shared" si="458"/>
        <v>0.12406594664899621</v>
      </c>
      <c r="R427" s="17">
        <f t="shared" si="459"/>
        <v>2.738876991513E-2</v>
      </c>
      <c r="S427" s="17">
        <f t="shared" si="460"/>
        <v>3.0796961913112098E-2</v>
      </c>
      <c r="T427" s="17">
        <f t="shared" si="461"/>
        <v>8.741686603468847E-2</v>
      </c>
      <c r="U427" s="17">
        <f t="shared" si="462"/>
        <v>4.1072884094576281E-2</v>
      </c>
      <c r="V427" s="17">
        <f t="shared" si="463"/>
        <v>3.615685748523409E-3</v>
      </c>
      <c r="W427" s="17">
        <f t="shared" si="464"/>
        <v>6.2017465097171522E-2</v>
      </c>
      <c r="X427" s="17">
        <f t="shared" si="465"/>
        <v>4.369750592036669E-2</v>
      </c>
      <c r="Y427" s="17">
        <f t="shared" si="466"/>
        <v>1.5394631340289724E-2</v>
      </c>
      <c r="Z427" s="17">
        <f t="shared" si="467"/>
        <v>6.432709095965823E-3</v>
      </c>
      <c r="AA427" s="17">
        <f t="shared" si="468"/>
        <v>9.6466513805272061E-3</v>
      </c>
      <c r="AB427" s="17">
        <f t="shared" si="469"/>
        <v>7.2331797901281861E-3</v>
      </c>
      <c r="AC427" s="17">
        <f t="shared" si="470"/>
        <v>2.3877893219757647E-4</v>
      </c>
      <c r="AD427" s="17">
        <f t="shared" si="471"/>
        <v>2.3250735280086646E-2</v>
      </c>
      <c r="AE427" s="17">
        <f t="shared" si="472"/>
        <v>1.6382468083185206E-2</v>
      </c>
      <c r="AF427" s="17">
        <f t="shared" si="473"/>
        <v>5.7715435074099236E-3</v>
      </c>
      <c r="AG427" s="17">
        <f t="shared" si="474"/>
        <v>1.3555431855071715E-3</v>
      </c>
      <c r="AH427" s="17">
        <f t="shared" si="475"/>
        <v>1.1331217075888802E-3</v>
      </c>
      <c r="AI427" s="17">
        <f t="shared" si="476"/>
        <v>1.6992576411814929E-3</v>
      </c>
      <c r="AJ427" s="17">
        <f t="shared" si="477"/>
        <v>1.274124620407205E-3</v>
      </c>
      <c r="AK427" s="17">
        <f t="shared" si="478"/>
        <v>6.3690304479041397E-4</v>
      </c>
      <c r="AL427" s="17">
        <f t="shared" si="479"/>
        <v>1.0092094488633978E-5</v>
      </c>
      <c r="AM427" s="17">
        <f t="shared" si="480"/>
        <v>6.9734767806795932E-3</v>
      </c>
      <c r="AN427" s="17">
        <f t="shared" si="481"/>
        <v>4.9135117411173252E-3</v>
      </c>
      <c r="AO427" s="17">
        <f t="shared" si="482"/>
        <v>1.7310301869066388E-3</v>
      </c>
      <c r="AP427" s="17">
        <f t="shared" si="483"/>
        <v>4.0656129001815744E-4</v>
      </c>
      <c r="AQ427" s="17">
        <f t="shared" si="484"/>
        <v>7.1615771257839601E-5</v>
      </c>
      <c r="AR427" s="17">
        <f t="shared" si="485"/>
        <v>1.5967951108056293E-4</v>
      </c>
      <c r="AS427" s="17">
        <f t="shared" si="486"/>
        <v>2.3945938686598521E-4</v>
      </c>
      <c r="AT427" s="17">
        <f t="shared" si="487"/>
        <v>1.7954964156078701E-4</v>
      </c>
      <c r="AU427" s="17">
        <f t="shared" si="488"/>
        <v>8.9752377098360341E-5</v>
      </c>
      <c r="AV427" s="17">
        <f t="shared" si="489"/>
        <v>3.3648727135215694E-5</v>
      </c>
      <c r="AW427" s="17">
        <f t="shared" si="490"/>
        <v>2.9621300242419036E-7</v>
      </c>
      <c r="AX427" s="17">
        <f t="shared" si="491"/>
        <v>1.7429333533208954E-3</v>
      </c>
      <c r="AY427" s="17">
        <f t="shared" si="492"/>
        <v>1.2280708411124331E-3</v>
      </c>
      <c r="AZ427" s="17">
        <f t="shared" si="493"/>
        <v>4.326493574516295E-4</v>
      </c>
      <c r="BA427" s="17">
        <f t="shared" si="494"/>
        <v>1.0161491245013645E-4</v>
      </c>
      <c r="BB427" s="17">
        <f t="shared" si="495"/>
        <v>1.7899466833375504E-5</v>
      </c>
      <c r="BC427" s="17">
        <f t="shared" si="496"/>
        <v>2.5223928669038955E-6</v>
      </c>
      <c r="BD427" s="17">
        <f t="shared" si="497"/>
        <v>1.8751697256762995E-5</v>
      </c>
      <c r="BE427" s="17">
        <f t="shared" si="498"/>
        <v>2.8120514005930116E-5</v>
      </c>
      <c r="BF427" s="17">
        <f t="shared" si="499"/>
        <v>2.1085112913512804E-5</v>
      </c>
      <c r="BG427" s="17">
        <f t="shared" si="500"/>
        <v>1.0539920820362197E-5</v>
      </c>
      <c r="BH427" s="17">
        <f t="shared" si="501"/>
        <v>3.9514821910786517E-6</v>
      </c>
      <c r="BI427" s="17">
        <f t="shared" si="502"/>
        <v>1.1851482964651091E-6</v>
      </c>
      <c r="BJ427" s="18">
        <f t="shared" si="503"/>
        <v>0.56243721900464183</v>
      </c>
      <c r="BK427" s="18">
        <f t="shared" si="504"/>
        <v>0.26281055963494976</v>
      </c>
      <c r="BL427" s="18">
        <f t="shared" si="505"/>
        <v>0.168613363107948</v>
      </c>
      <c r="BM427" s="18">
        <f t="shared" si="506"/>
        <v>0.37748501433843495</v>
      </c>
      <c r="BN427" s="18">
        <f t="shared" si="507"/>
        <v>0.62158106187696049</v>
      </c>
    </row>
    <row r="428" spans="1:66" x14ac:dyDescent="0.25">
      <c r="A428" t="s">
        <v>196</v>
      </c>
      <c r="B428" t="s">
        <v>306</v>
      </c>
      <c r="C428" t="s">
        <v>201</v>
      </c>
      <c r="D428" s="15">
        <v>44379</v>
      </c>
      <c r="E428" s="14">
        <f>VLOOKUP(A428,home!$A$2:$E$405,3,FALSE)</f>
        <v>1.615763547</v>
      </c>
      <c r="F428" s="14">
        <f>VLOOKUP(B428,home!$B$2:$E$405,3,FALSE)</f>
        <v>1.97</v>
      </c>
      <c r="G428" s="14">
        <f>VLOOKUP(C428,away!$B$2:$E$405,4,FALSE)</f>
        <v>0.74</v>
      </c>
      <c r="H428" s="14">
        <f>VLOOKUP(A428,away!$A$2:$E$405,3,FALSE)</f>
        <v>1.492610837</v>
      </c>
      <c r="I428" s="14">
        <f>VLOOKUP(C428,away!$B$2:$E$405,3,FALSE)</f>
        <v>0.93</v>
      </c>
      <c r="J428" s="14">
        <f>VLOOKUP(B428,home!$B$2:$E$405,4,FALSE)</f>
        <v>0.67</v>
      </c>
      <c r="K428" s="16">
        <f t="shared" si="508"/>
        <v>2.3554600988165997</v>
      </c>
      <c r="L428" s="16">
        <f t="shared" si="509"/>
        <v>0.93004581253470009</v>
      </c>
      <c r="M428" s="17">
        <f t="shared" si="454"/>
        <v>3.7421648266990883E-2</v>
      </c>
      <c r="N428" s="17">
        <f t="shared" si="455"/>
        <v>8.8145199324846379E-2</v>
      </c>
      <c r="O428" s="17">
        <f t="shared" si="456"/>
        <v>3.4803847268861286E-2</v>
      </c>
      <c r="P428" s="17">
        <f t="shared" si="457"/>
        <v>8.1979073527109841E-2</v>
      </c>
      <c r="Q428" s="17">
        <f t="shared" si="458"/>
        <v>0.10381124995595579</v>
      </c>
      <c r="R428" s="17">
        <f t="shared" si="459"/>
        <v>1.6184586206250847E-2</v>
      </c>
      <c r="S428" s="17">
        <f t="shared" si="460"/>
        <v>4.4897598098928501E-2</v>
      </c>
      <c r="T428" s="17">
        <f t="shared" si="461"/>
        <v>9.6549218315529747E-2</v>
      </c>
      <c r="U428" s="17">
        <f t="shared" si="462"/>
        <v>3.8122147024681391E-2</v>
      </c>
      <c r="V428" s="17">
        <f t="shared" si="463"/>
        <v>1.0928503408515457E-2</v>
      </c>
      <c r="W428" s="17">
        <f t="shared" si="464"/>
        <v>8.1507752359843449E-2</v>
      </c>
      <c r="X428" s="17">
        <f t="shared" si="465"/>
        <v>7.5805943771387718E-2</v>
      </c>
      <c r="Y428" s="17">
        <f t="shared" si="466"/>
        <v>3.5251500284910031E-2</v>
      </c>
      <c r="Z428" s="17">
        <f t="shared" si="467"/>
        <v>5.0174688762434898E-3</v>
      </c>
      <c r="AA428" s="17">
        <f t="shared" si="468"/>
        <v>1.1818447735045704E-2</v>
      </c>
      <c r="AB428" s="17">
        <f t="shared" si="469"/>
        <v>1.3918941034924789E-2</v>
      </c>
      <c r="AC428" s="17">
        <f t="shared" si="470"/>
        <v>1.4963073280403641E-3</v>
      </c>
      <c r="AD428" s="17">
        <f t="shared" si="471"/>
        <v>4.7997064606958947E-2</v>
      </c>
      <c r="AE428" s="17">
        <f t="shared" si="472"/>
        <v>4.4639468951659628E-2</v>
      </c>
      <c r="AF428" s="17">
        <f t="shared" si="473"/>
        <v>2.0758375586131892E-2</v>
      </c>
      <c r="AG428" s="17">
        <f t="shared" si="474"/>
        <v>6.4354134296348408E-3</v>
      </c>
      <c r="AH428" s="17">
        <f t="shared" si="475"/>
        <v>1.1666189794683614E-3</v>
      </c>
      <c r="AI428" s="17">
        <f t="shared" si="476"/>
        <v>2.7479244566598667E-3</v>
      </c>
      <c r="AJ428" s="17">
        <f t="shared" si="477"/>
        <v>3.236313206112301E-3</v>
      </c>
      <c r="AK428" s="17">
        <f t="shared" si="478"/>
        <v>2.5410022080902491E-3</v>
      </c>
      <c r="AL428" s="17">
        <f t="shared" si="479"/>
        <v>1.3111756872855463E-4</v>
      </c>
      <c r="AM428" s="17">
        <f t="shared" si="480"/>
        <v>2.2611034108402858E-2</v>
      </c>
      <c r="AN428" s="17">
        <f t="shared" si="481"/>
        <v>2.1029297589599354E-2</v>
      </c>
      <c r="AO428" s="17">
        <f t="shared" si="482"/>
        <v>9.7791050818764672E-3</v>
      </c>
      <c r="AP428" s="17">
        <f t="shared" si="483"/>
        <v>3.031671910578672E-3</v>
      </c>
      <c r="AQ428" s="17">
        <f t="shared" si="484"/>
        <v>7.0489844135319187E-4</v>
      </c>
      <c r="AR428" s="17">
        <f t="shared" si="485"/>
        <v>2.17001819335611E-4</v>
      </c>
      <c r="AS428" s="17">
        <f t="shared" si="486"/>
        <v>5.111391268156401E-4</v>
      </c>
      <c r="AT428" s="17">
        <f t="shared" si="487"/>
        <v>6.0198390907909927E-4</v>
      </c>
      <c r="AU428" s="17">
        <f t="shared" si="488"/>
        <v>4.726496926551527E-4</v>
      </c>
      <c r="AV428" s="17">
        <f t="shared" si="489"/>
        <v>2.7832687294178534E-4</v>
      </c>
      <c r="AW428" s="17">
        <f t="shared" si="490"/>
        <v>7.9788165594568025E-6</v>
      </c>
      <c r="AX428" s="17">
        <f t="shared" si="491"/>
        <v>8.8765647725540155E-3</v>
      </c>
      <c r="AY428" s="17">
        <f t="shared" si="492"/>
        <v>8.2556118964068944E-3</v>
      </c>
      <c r="AZ428" s="17">
        <f t="shared" si="493"/>
        <v>3.8390486370824422E-3</v>
      </c>
      <c r="BA428" s="17">
        <f t="shared" si="494"/>
        <v>1.1901637030118579E-3</v>
      </c>
      <c r="BB428" s="17">
        <f t="shared" si="495"/>
        <v>2.7672669205424272E-4</v>
      </c>
      <c r="BC428" s="17">
        <f t="shared" si="496"/>
        <v>5.1473700232325594E-5</v>
      </c>
      <c r="BD428" s="17">
        <f t="shared" si="497"/>
        <v>3.3636938897582742E-5</v>
      </c>
      <c r="BE428" s="17">
        <f t="shared" si="498"/>
        <v>7.9230467419588168E-5</v>
      </c>
      <c r="BF428" s="17">
        <f t="shared" si="499"/>
        <v>9.3312102308714279E-5</v>
      </c>
      <c r="BG428" s="17">
        <f t="shared" si="500"/>
        <v>7.3264311241622937E-5</v>
      </c>
      <c r="BH428" s="17">
        <f t="shared" si="501"/>
        <v>4.3142790449230817E-5</v>
      </c>
      <c r="BI428" s="17">
        <f t="shared" si="502"/>
        <v>2.0324224290953822E-5</v>
      </c>
      <c r="BJ428" s="18">
        <f t="shared" si="503"/>
        <v>0.68054678312001071</v>
      </c>
      <c r="BK428" s="18">
        <f t="shared" si="504"/>
        <v>0.1851098600947205</v>
      </c>
      <c r="BL428" s="18">
        <f t="shared" si="505"/>
        <v>0.12696384037552977</v>
      </c>
      <c r="BM428" s="18">
        <f t="shared" si="506"/>
        <v>0.62704471483664193</v>
      </c>
      <c r="BN428" s="18">
        <f t="shared" si="507"/>
        <v>0.36234560455001502</v>
      </c>
    </row>
    <row r="429" spans="1:66" x14ac:dyDescent="0.25">
      <c r="A429" t="s">
        <v>196</v>
      </c>
      <c r="B429" t="s">
        <v>302</v>
      </c>
      <c r="C429" t="s">
        <v>307</v>
      </c>
      <c r="D429" s="15">
        <v>44379</v>
      </c>
      <c r="E429" s="14">
        <f>VLOOKUP(A429,home!$A$2:$E$405,3,FALSE)</f>
        <v>1.615763547</v>
      </c>
      <c r="F429" s="14">
        <f>VLOOKUP(B429,home!$B$2:$E$405,3,FALSE)</f>
        <v>0.79</v>
      </c>
      <c r="G429" s="14">
        <f>VLOOKUP(C429,away!$B$2:$E$405,4,FALSE)</f>
        <v>0.73</v>
      </c>
      <c r="H429" s="14">
        <f>VLOOKUP(A429,away!$A$2:$E$405,3,FALSE)</f>
        <v>1.492610837</v>
      </c>
      <c r="I429" s="14">
        <f>VLOOKUP(C429,away!$B$2:$E$405,3,FALSE)</f>
        <v>1.18</v>
      </c>
      <c r="J429" s="14">
        <f>VLOOKUP(B429,home!$B$2:$E$405,4,FALSE)</f>
        <v>0.49</v>
      </c>
      <c r="K429" s="16">
        <f t="shared" si="508"/>
        <v>0.93181083755490002</v>
      </c>
      <c r="L429" s="16">
        <f t="shared" si="509"/>
        <v>0.8630275859533999</v>
      </c>
      <c r="M429" s="17">
        <f t="shared" si="454"/>
        <v>0.16615429680641669</v>
      </c>
      <c r="N429" s="17">
        <f t="shared" si="455"/>
        <v>0.1548243744705326</v>
      </c>
      <c r="O429" s="17">
        <f t="shared" si="456"/>
        <v>0.14339574166862651</v>
      </c>
      <c r="P429" s="17">
        <f t="shared" si="457"/>
        <v>0.13361770614604895</v>
      </c>
      <c r="Q429" s="17">
        <f t="shared" si="458"/>
        <v>7.2133515024650222E-2</v>
      </c>
      <c r="R429" s="17">
        <f t="shared" si="459"/>
        <v>6.1877240384136042E-2</v>
      </c>
      <c r="S429" s="17">
        <f t="shared" si="460"/>
        <v>2.6863120212492743E-2</v>
      </c>
      <c r="T429" s="17">
        <f t="shared" si="461"/>
        <v>6.2253213338057188E-2</v>
      </c>
      <c r="U429" s="17">
        <f t="shared" si="462"/>
        <v>5.7657883187927694E-2</v>
      </c>
      <c r="V429" s="17">
        <f t="shared" si="463"/>
        <v>2.4003047312775617E-3</v>
      </c>
      <c r="W429" s="17">
        <f t="shared" si="464"/>
        <v>2.2404930350299435E-2</v>
      </c>
      <c r="X429" s="17">
        <f t="shared" si="465"/>
        <v>1.9336072953672984E-2</v>
      </c>
      <c r="Y429" s="17">
        <f t="shared" si="466"/>
        <v>8.3437821815136107E-3</v>
      </c>
      <c r="Z429" s="17">
        <f t="shared" si="467"/>
        <v>1.7800588464726385E-2</v>
      </c>
      <c r="AA429" s="17">
        <f t="shared" si="468"/>
        <v>1.6586781246286788E-2</v>
      </c>
      <c r="AB429" s="17">
        <f t="shared" si="469"/>
        <v>7.7278712627211988E-3</v>
      </c>
      <c r="AC429" s="17">
        <f t="shared" si="470"/>
        <v>1.2064208480058328E-4</v>
      </c>
      <c r="AD429" s="17">
        <f t="shared" si="471"/>
        <v>5.2192892287679284E-3</v>
      </c>
      <c r="AE429" s="17">
        <f t="shared" si="472"/>
        <v>4.5043905834961677E-3</v>
      </c>
      <c r="AF429" s="17">
        <f t="shared" si="473"/>
        <v>1.9437066657329617E-3</v>
      </c>
      <c r="AG429" s="17">
        <f t="shared" si="474"/>
        <v>5.5915749050968345E-4</v>
      </c>
      <c r="AH429" s="17">
        <f t="shared" si="475"/>
        <v>3.8405997228156872E-3</v>
      </c>
      <c r="AI429" s="17">
        <f t="shared" si="476"/>
        <v>3.5787124444300027E-3</v>
      </c>
      <c r="AJ429" s="17">
        <f t="shared" si="477"/>
        <v>1.6673415201062321E-3</v>
      </c>
      <c r="AK429" s="17">
        <f t="shared" si="478"/>
        <v>5.1788229944674951E-4</v>
      </c>
      <c r="AL429" s="17">
        <f t="shared" si="479"/>
        <v>3.8807106275468958E-6</v>
      </c>
      <c r="AM429" s="17">
        <f t="shared" si="480"/>
        <v>9.7267805353990259E-4</v>
      </c>
      <c r="AN429" s="17">
        <f t="shared" si="481"/>
        <v>8.3944799245639398E-4</v>
      </c>
      <c r="AO429" s="17">
        <f t="shared" si="482"/>
        <v>3.6223338723153476E-4</v>
      </c>
      <c r="AP429" s="17">
        <f t="shared" si="483"/>
        <v>1.0420580191138487E-4</v>
      </c>
      <c r="AQ429" s="17">
        <f t="shared" si="484"/>
        <v>2.2483120416480164E-5</v>
      </c>
      <c r="AR429" s="17">
        <f t="shared" si="485"/>
        <v>6.6290870147898398E-4</v>
      </c>
      <c r="AS429" s="17">
        <f t="shared" si="486"/>
        <v>6.1770551234756332E-4</v>
      </c>
      <c r="AT429" s="17">
        <f t="shared" si="487"/>
        <v>2.8779234541143078E-4</v>
      </c>
      <c r="AU429" s="17">
        <f t="shared" si="488"/>
        <v>8.9389342139904821E-5</v>
      </c>
      <c r="AV429" s="17">
        <f t="shared" si="489"/>
        <v>2.0823489441966553E-5</v>
      </c>
      <c r="AW429" s="17">
        <f t="shared" si="490"/>
        <v>8.6688441312264347E-8</v>
      </c>
      <c r="AX429" s="17">
        <f t="shared" si="491"/>
        <v>1.5105865862338102E-4</v>
      </c>
      <c r="AY429" s="17">
        <f t="shared" si="492"/>
        <v>1.3036778948909524E-4</v>
      </c>
      <c r="AZ429" s="17">
        <f t="shared" si="493"/>
        <v>5.6255499324427443E-5</v>
      </c>
      <c r="BA429" s="17">
        <f t="shared" si="494"/>
        <v>1.6183349259521248E-5</v>
      </c>
      <c r="BB429" s="17">
        <f t="shared" si="495"/>
        <v>3.4916692110213408E-6</v>
      </c>
      <c r="BC429" s="17">
        <f t="shared" si="496"/>
        <v>6.0268137002711208E-7</v>
      </c>
      <c r="BD429" s="17">
        <f t="shared" si="497"/>
        <v>9.5351416057485057E-5</v>
      </c>
      <c r="BE429" s="17">
        <f t="shared" si="498"/>
        <v>8.8849482858570906E-5</v>
      </c>
      <c r="BF429" s="17">
        <f t="shared" si="499"/>
        <v>4.1395455519382338E-5</v>
      </c>
      <c r="BG429" s="17">
        <f t="shared" si="500"/>
        <v>1.2857578026160758E-5</v>
      </c>
      <c r="BH429" s="17">
        <f t="shared" si="501"/>
        <v>2.9952076373710832E-6</v>
      </c>
      <c r="BI429" s="17">
        <f t="shared" si="502"/>
        <v>5.5819338744591663E-7</v>
      </c>
      <c r="BJ429" s="18">
        <f t="shared" si="503"/>
        <v>0.35418144029006582</v>
      </c>
      <c r="BK429" s="18">
        <f t="shared" si="504"/>
        <v>0.3292903184811532</v>
      </c>
      <c r="BL429" s="18">
        <f t="shared" si="505"/>
        <v>0.29877068046080324</v>
      </c>
      <c r="BM429" s="18">
        <f t="shared" si="506"/>
        <v>0.26790987209528999</v>
      </c>
      <c r="BN429" s="18">
        <f t="shared" si="507"/>
        <v>0.73200287450041102</v>
      </c>
    </row>
    <row r="430" spans="1:66" x14ac:dyDescent="0.25">
      <c r="A430" t="s">
        <v>196</v>
      </c>
      <c r="B430" t="s">
        <v>301</v>
      </c>
      <c r="C430" t="s">
        <v>206</v>
      </c>
      <c r="D430" s="15">
        <v>44379</v>
      </c>
      <c r="E430" s="14">
        <f>VLOOKUP(A430,home!$A$2:$E$405,3,FALSE)</f>
        <v>1.615763547</v>
      </c>
      <c r="F430" s="14">
        <f>VLOOKUP(B430,home!$B$2:$E$405,3,FALSE)</f>
        <v>0.84</v>
      </c>
      <c r="G430" s="14">
        <f>VLOOKUP(C430,away!$B$2:$E$405,4,FALSE)</f>
        <v>1.46</v>
      </c>
      <c r="H430" s="14">
        <f>VLOOKUP(A430,away!$A$2:$E$405,3,FALSE)</f>
        <v>1.492610837</v>
      </c>
      <c r="I430" s="14">
        <f>VLOOKUP(C430,away!$B$2:$E$405,3,FALSE)</f>
        <v>0.45</v>
      </c>
      <c r="J430" s="14">
        <f>VLOOKUP(B430,home!$B$2:$E$405,4,FALSE)</f>
        <v>1.64</v>
      </c>
      <c r="K430" s="16">
        <f t="shared" si="508"/>
        <v>1.9815724140408</v>
      </c>
      <c r="L430" s="16">
        <f t="shared" si="509"/>
        <v>1.1015467977060001</v>
      </c>
      <c r="M430" s="17">
        <f t="shared" si="454"/>
        <v>4.581612334342549E-2</v>
      </c>
      <c r="N430" s="17">
        <f t="shared" si="455"/>
        <v>9.0787966135622691E-2</v>
      </c>
      <c r="O430" s="17">
        <f t="shared" si="456"/>
        <v>5.0468603952253464E-2</v>
      </c>
      <c r="P430" s="17">
        <f t="shared" si="457"/>
        <v>0.10000719336693595</v>
      </c>
      <c r="Q430" s="17">
        <f t="shared" si="458"/>
        <v>8.9951464610610155E-2</v>
      </c>
      <c r="R430" s="17">
        <f t="shared" si="459"/>
        <v>2.7796764534148598E-2</v>
      </c>
      <c r="S430" s="17">
        <f t="shared" si="460"/>
        <v>5.4573794088620266E-2</v>
      </c>
      <c r="T430" s="17">
        <f t="shared" si="461"/>
        <v>9.9085747790782205E-2</v>
      </c>
      <c r="U430" s="17">
        <f t="shared" si="462"/>
        <v>5.5081301800456527E-2</v>
      </c>
      <c r="V430" s="17">
        <f t="shared" si="463"/>
        <v>1.3235932340717663E-2</v>
      </c>
      <c r="W430" s="17">
        <f t="shared" si="464"/>
        <v>5.9415113624984139E-2</v>
      </c>
      <c r="X430" s="17">
        <f t="shared" si="465"/>
        <v>6.5448528148939408E-2</v>
      </c>
      <c r="Y430" s="17">
        <f t="shared" si="466"/>
        <v>3.6047308298517614E-2</v>
      </c>
      <c r="Z430" s="17">
        <f t="shared" si="467"/>
        <v>1.0206478986393033E-2</v>
      </c>
      <c r="AA430" s="17">
        <f t="shared" si="468"/>
        <v>2.0224877203923537E-2</v>
      </c>
      <c r="AB430" s="17">
        <f t="shared" si="469"/>
        <v>2.0038529372328761E-2</v>
      </c>
      <c r="AC430" s="17">
        <f t="shared" si="470"/>
        <v>1.8057077241506988E-3</v>
      </c>
      <c r="AD430" s="17">
        <f t="shared" si="471"/>
        <v>2.9433837534092056E-2</v>
      </c>
      <c r="AE430" s="17">
        <f t="shared" si="472"/>
        <v>3.242274947987777E-2</v>
      </c>
      <c r="AF430" s="17">
        <f t="shared" si="473"/>
        <v>1.7857587931191625E-2</v>
      </c>
      <c r="AG430" s="17">
        <f t="shared" si="474"/>
        <v>6.5569896001191489E-3</v>
      </c>
      <c r="AH430" s="17">
        <f t="shared" si="475"/>
        <v>2.810728560828707E-3</v>
      </c>
      <c r="AI430" s="17">
        <f t="shared" si="476"/>
        <v>5.5696621794947641E-3</v>
      </c>
      <c r="AJ430" s="17">
        <f t="shared" si="477"/>
        <v>5.5183444652065934E-3</v>
      </c>
      <c r="AK430" s="17">
        <f t="shared" si="478"/>
        <v>3.6449997211427066E-3</v>
      </c>
      <c r="AL430" s="17">
        <f t="shared" si="479"/>
        <v>1.5765957340362549E-4</v>
      </c>
      <c r="AM430" s="17">
        <f t="shared" si="480"/>
        <v>1.1665056099383106E-2</v>
      </c>
      <c r="AN430" s="17">
        <f t="shared" si="481"/>
        <v>1.2849605191336303E-2</v>
      </c>
      <c r="AO430" s="17">
        <f t="shared" si="482"/>
        <v>7.0772207251514514E-3</v>
      </c>
      <c r="AP430" s="17">
        <f t="shared" si="483"/>
        <v>2.5986299421497049E-3</v>
      </c>
      <c r="AQ430" s="17">
        <f t="shared" si="484"/>
        <v>7.1562812279948407E-4</v>
      </c>
      <c r="AR430" s="17">
        <f t="shared" si="485"/>
        <v>6.1922980908033095E-4</v>
      </c>
      <c r="AS430" s="17">
        <f t="shared" si="486"/>
        <v>1.2270487076253352E-3</v>
      </c>
      <c r="AT430" s="17">
        <f t="shared" si="487"/>
        <v>1.21574293485739E-3</v>
      </c>
      <c r="AU430" s="17">
        <f t="shared" si="488"/>
        <v>8.0302755409280202E-4</v>
      </c>
      <c r="AV430" s="17">
        <f t="shared" si="489"/>
        <v>3.9781431222623811E-4</v>
      </c>
      <c r="AW430" s="17">
        <f t="shared" si="490"/>
        <v>9.5594024626919227E-6</v>
      </c>
      <c r="AX430" s="17">
        <f t="shared" si="491"/>
        <v>3.8525255624626558E-3</v>
      </c>
      <c r="AY430" s="17">
        <f t="shared" si="492"/>
        <v>4.2437371964112449E-3</v>
      </c>
      <c r="AZ430" s="17">
        <f t="shared" si="493"/>
        <v>2.3373375595063233E-3</v>
      </c>
      <c r="BA430" s="17">
        <f t="shared" si="494"/>
        <v>8.5822890127738242E-4</v>
      </c>
      <c r="BB430" s="17">
        <f t="shared" si="495"/>
        <v>2.363448244752099E-4</v>
      </c>
      <c r="BC430" s="17">
        <f t="shared" si="496"/>
        <v>5.2068976911010803E-5</v>
      </c>
      <c r="BD430" s="17">
        <f t="shared" si="497"/>
        <v>1.1368510220608926E-4</v>
      </c>
      <c r="BE430" s="17">
        <f t="shared" si="498"/>
        <v>2.2527526241899537E-4</v>
      </c>
      <c r="BF430" s="17">
        <f t="shared" si="499"/>
        <v>2.2319962278764176E-4</v>
      </c>
      <c r="BG430" s="17">
        <f t="shared" si="500"/>
        <v>1.4742873844676778E-4</v>
      </c>
      <c r="BH430" s="17">
        <f t="shared" si="501"/>
        <v>7.303518028573783E-5</v>
      </c>
      <c r="BI430" s="17">
        <f t="shared" si="502"/>
        <v>2.8944899701742919E-5</v>
      </c>
      <c r="BJ430" s="18">
        <f t="shared" si="503"/>
        <v>0.57349367625660053</v>
      </c>
      <c r="BK430" s="18">
        <f t="shared" si="504"/>
        <v>0.21984014763366494</v>
      </c>
      <c r="BL430" s="18">
        <f t="shared" si="505"/>
        <v>0.19622824391351271</v>
      </c>
      <c r="BM430" s="18">
        <f t="shared" si="506"/>
        <v>0.59070625305322644</v>
      </c>
      <c r="BN430" s="18">
        <f t="shared" si="507"/>
        <v>0.40482811594299634</v>
      </c>
    </row>
    <row r="431" spans="1:66" x14ac:dyDescent="0.25">
      <c r="A431" t="s">
        <v>196</v>
      </c>
      <c r="B431" t="s">
        <v>304</v>
      </c>
      <c r="C431" t="s">
        <v>199</v>
      </c>
      <c r="D431" s="15">
        <v>44379</v>
      </c>
      <c r="E431" s="14">
        <f>VLOOKUP(A431,home!$A$2:$E$405,3,FALSE)</f>
        <v>1.615763547</v>
      </c>
      <c r="F431" s="14">
        <f>VLOOKUP(B431,home!$B$2:$E$405,3,FALSE)</f>
        <v>0.9</v>
      </c>
      <c r="G431" s="14">
        <f>VLOOKUP(C431,away!$B$2:$E$405,4,FALSE)</f>
        <v>0.84</v>
      </c>
      <c r="H431" s="14">
        <f>VLOOKUP(A431,away!$A$2:$E$405,3,FALSE)</f>
        <v>1.492610837</v>
      </c>
      <c r="I431" s="14">
        <f>VLOOKUP(C431,away!$B$2:$E$405,3,FALSE)</f>
        <v>0.68</v>
      </c>
      <c r="J431" s="14">
        <f>VLOOKUP(B431,home!$B$2:$E$405,4,FALSE)</f>
        <v>1.95</v>
      </c>
      <c r="K431" s="16">
        <f t="shared" si="508"/>
        <v>1.2215172415319999</v>
      </c>
      <c r="L431" s="16">
        <f t="shared" si="509"/>
        <v>1.979201969862</v>
      </c>
      <c r="M431" s="17">
        <f t="shared" si="454"/>
        <v>4.0732897876724787E-2</v>
      </c>
      <c r="N431" s="17">
        <f t="shared" si="455"/>
        <v>4.9755937053981514E-2</v>
      </c>
      <c r="O431" s="17">
        <f t="shared" si="456"/>
        <v>8.0618631715801387E-2</v>
      </c>
      <c r="P431" s="17">
        <f t="shared" si="457"/>
        <v>9.8477048629569894E-2</v>
      </c>
      <c r="Q431" s="17">
        <f t="shared" si="458"/>
        <v>3.0388867490009668E-2</v>
      </c>
      <c r="R431" s="17">
        <f t="shared" si="459"/>
        <v>7.9780277349746603E-2</v>
      </c>
      <c r="S431" s="17">
        <f t="shared" si="460"/>
        <v>5.9520250290932913E-2</v>
      </c>
      <c r="T431" s="17">
        <f t="shared" si="461"/>
        <v>6.0145706398102433E-2</v>
      </c>
      <c r="U431" s="17">
        <f t="shared" si="462"/>
        <v>9.7452984316920344E-2</v>
      </c>
      <c r="V431" s="17">
        <f t="shared" si="463"/>
        <v>1.598865587462393E-2</v>
      </c>
      <c r="W431" s="17">
        <f t="shared" si="464"/>
        <v>1.2373508529892691E-2</v>
      </c>
      <c r="X431" s="17">
        <f t="shared" si="465"/>
        <v>2.4489672456467874E-2</v>
      </c>
      <c r="Y431" s="17">
        <f t="shared" si="466"/>
        <v>2.4235003983558191E-2</v>
      </c>
      <c r="Z431" s="17">
        <f t="shared" si="467"/>
        <v>5.2633760695585056E-2</v>
      </c>
      <c r="AA431" s="17">
        <f t="shared" si="468"/>
        <v>6.4293046176326446E-2</v>
      </c>
      <c r="AB431" s="17">
        <f t="shared" si="469"/>
        <v>3.9267532207497902E-2</v>
      </c>
      <c r="AC431" s="17">
        <f t="shared" si="470"/>
        <v>2.4159152125205387E-3</v>
      </c>
      <c r="AD431" s="17">
        <f t="shared" si="471"/>
        <v>3.7786135018767976E-3</v>
      </c>
      <c r="AE431" s="17">
        <f t="shared" si="472"/>
        <v>7.4786392862617084E-3</v>
      </c>
      <c r="AF431" s="17">
        <f t="shared" si="473"/>
        <v>7.4008688036282574E-3</v>
      </c>
      <c r="AG431" s="17">
        <f t="shared" si="474"/>
        <v>4.8826047049437566E-3</v>
      </c>
      <c r="AH431" s="17">
        <f t="shared" si="475"/>
        <v>2.6043210712486772E-2</v>
      </c>
      <c r="AI431" s="17">
        <f t="shared" si="476"/>
        <v>3.1812230910153463E-2</v>
      </c>
      <c r="AJ431" s="17">
        <f t="shared" si="477"/>
        <v>1.9429594274174847E-2</v>
      </c>
      <c r="AK431" s="17">
        <f t="shared" si="478"/>
        <v>7.9111948006253315E-3</v>
      </c>
      <c r="AL431" s="17">
        <f t="shared" si="479"/>
        <v>2.3363149912714485E-4</v>
      </c>
      <c r="AM431" s="17">
        <f t="shared" si="480"/>
        <v>9.2312830832562301E-4</v>
      </c>
      <c r="AN431" s="17">
        <f t="shared" si="481"/>
        <v>1.8270573662734488E-3</v>
      </c>
      <c r="AO431" s="17">
        <f t="shared" si="482"/>
        <v>1.8080577691896439E-3</v>
      </c>
      <c r="AP431" s="17">
        <f t="shared" si="483"/>
        <v>1.192837166134812E-3</v>
      </c>
      <c r="AQ431" s="17">
        <f t="shared" si="484"/>
        <v>5.9021641723465662E-4</v>
      </c>
      <c r="AR431" s="17">
        <f t="shared" si="485"/>
        <v>1.0308954788736991E-2</v>
      </c>
      <c r="AS431" s="17">
        <f t="shared" si="486"/>
        <v>1.2592566016616107E-2</v>
      </c>
      <c r="AT431" s="17">
        <f t="shared" si="487"/>
        <v>7.6910182522132581E-3</v>
      </c>
      <c r="AU431" s="17">
        <f t="shared" si="488"/>
        <v>3.1315704666719335E-3</v>
      </c>
      <c r="AV431" s="17">
        <f t="shared" si="489"/>
        <v>9.5631682952804437E-4</v>
      </c>
      <c r="AW431" s="17">
        <f t="shared" si="490"/>
        <v>1.5689843468221525E-5</v>
      </c>
      <c r="AX431" s="17">
        <f t="shared" si="491"/>
        <v>1.8793619079433585E-4</v>
      </c>
      <c r="AY431" s="17">
        <f t="shared" si="492"/>
        <v>3.7196367902851023E-4</v>
      </c>
      <c r="AZ431" s="17">
        <f t="shared" si="493"/>
        <v>3.680956231251721E-4</v>
      </c>
      <c r="BA431" s="17">
        <f t="shared" si="494"/>
        <v>2.4284519412897366E-4</v>
      </c>
      <c r="BB431" s="17">
        <f t="shared" si="495"/>
        <v>1.2015992164789613E-4</v>
      </c>
      <c r="BC431" s="17">
        <f t="shared" si="496"/>
        <v>4.7564150724795919E-5</v>
      </c>
      <c r="BD431" s="17">
        <f t="shared" si="497"/>
        <v>3.400583937514425E-3</v>
      </c>
      <c r="BE431" s="17">
        <f t="shared" si="498"/>
        <v>4.1538719109506465E-3</v>
      </c>
      <c r="BF431" s="17">
        <f t="shared" si="499"/>
        <v>2.5370130791708459E-3</v>
      </c>
      <c r="BG431" s="17">
        <f t="shared" si="500"/>
        <v>1.0330017393997922E-3</v>
      </c>
      <c r="BH431" s="17">
        <f t="shared" si="501"/>
        <v>3.1545735880234797E-4</v>
      </c>
      <c r="BI431" s="17">
        <f t="shared" si="502"/>
        <v>7.7067320549042875E-5</v>
      </c>
      <c r="BJ431" s="18">
        <f t="shared" si="503"/>
        <v>0.23260928399533073</v>
      </c>
      <c r="BK431" s="18">
        <f t="shared" si="504"/>
        <v>0.2177403630625277</v>
      </c>
      <c r="BL431" s="18">
        <f t="shared" si="505"/>
        <v>0.49280612416388653</v>
      </c>
      <c r="BM431" s="18">
        <f t="shared" si="506"/>
        <v>0.61567959796593597</v>
      </c>
      <c r="BN431" s="18">
        <f t="shared" si="507"/>
        <v>0.37975366011583389</v>
      </c>
    </row>
    <row r="432" spans="1:66" x14ac:dyDescent="0.25">
      <c r="A432" t="s">
        <v>32</v>
      </c>
      <c r="B432" t="s">
        <v>208</v>
      </c>
      <c r="C432" t="s">
        <v>35</v>
      </c>
      <c r="D432" s="15">
        <v>44379</v>
      </c>
      <c r="E432" s="14">
        <f>VLOOKUP(A432,home!$A$2:$E$405,3,FALSE)</f>
        <v>1.25</v>
      </c>
      <c r="F432" s="14">
        <f>VLOOKUP(B432,home!$B$2:$E$405,3,FALSE)</f>
        <v>1.44</v>
      </c>
      <c r="G432" s="14">
        <f>VLOOKUP(C432,away!$B$2:$E$405,4,FALSE)</f>
        <v>0.88</v>
      </c>
      <c r="H432" s="14">
        <f>VLOOKUP(A432,away!$A$2:$E$405,3,FALSE)</f>
        <v>1.127777778</v>
      </c>
      <c r="I432" s="14">
        <f>VLOOKUP(C432,away!$B$2:$E$405,3,FALSE)</f>
        <v>1.76</v>
      </c>
      <c r="J432" s="14">
        <f>VLOOKUP(B432,home!$B$2:$E$405,4,FALSE)</f>
        <v>0.71</v>
      </c>
      <c r="K432" s="16">
        <f t="shared" si="508"/>
        <v>1.5839999999999999</v>
      </c>
      <c r="L432" s="16">
        <f t="shared" si="509"/>
        <v>1.4092711113887999</v>
      </c>
      <c r="M432" s="17">
        <f t="shared" si="454"/>
        <v>5.0123209665549832E-2</v>
      </c>
      <c r="N432" s="17">
        <f t="shared" si="455"/>
        <v>7.9395164110230912E-2</v>
      </c>
      <c r="O432" s="17">
        <f t="shared" si="456"/>
        <v>7.0637191391743251E-2</v>
      </c>
      <c r="P432" s="17">
        <f t="shared" si="457"/>
        <v>0.11188931116452128</v>
      </c>
      <c r="Q432" s="17">
        <f t="shared" si="458"/>
        <v>6.2880969975302903E-2</v>
      </c>
      <c r="R432" s="17">
        <f t="shared" si="459"/>
        <v>4.9773476609012698E-2</v>
      </c>
      <c r="S432" s="17">
        <f t="shared" si="460"/>
        <v>6.2442220063351477E-2</v>
      </c>
      <c r="T432" s="17">
        <f t="shared" si="461"/>
        <v>8.8616334442300868E-2</v>
      </c>
      <c r="U432" s="17">
        <f t="shared" si="462"/>
        <v>7.884118694867609E-2</v>
      </c>
      <c r="V432" s="17">
        <f t="shared" si="463"/>
        <v>1.5487650968462351E-2</v>
      </c>
      <c r="W432" s="17">
        <f t="shared" si="464"/>
        <v>3.3201152146959928E-2</v>
      </c>
      <c r="X432" s="17">
        <f t="shared" si="465"/>
        <v>4.6789424585534853E-2</v>
      </c>
      <c r="Y432" s="17">
        <f t="shared" si="466"/>
        <v>3.2969492193449572E-2</v>
      </c>
      <c r="Z432" s="17">
        <f t="shared" si="467"/>
        <v>2.3381440899489257E-2</v>
      </c>
      <c r="AA432" s="17">
        <f t="shared" si="468"/>
        <v>3.7036202384790974E-2</v>
      </c>
      <c r="AB432" s="17">
        <f t="shared" si="469"/>
        <v>2.9332672288754458E-2</v>
      </c>
      <c r="AC432" s="17">
        <f t="shared" si="470"/>
        <v>2.16080361021955E-3</v>
      </c>
      <c r="AD432" s="17">
        <f t="shared" si="471"/>
        <v>1.3147656250196135E-2</v>
      </c>
      <c r="AE432" s="17">
        <f t="shared" si="472"/>
        <v>1.8528612135871807E-2</v>
      </c>
      <c r="AF432" s="17">
        <f t="shared" si="473"/>
        <v>1.3055918908606037E-2</v>
      </c>
      <c r="AG432" s="17">
        <f t="shared" si="474"/>
        <v>6.1331097835110931E-3</v>
      </c>
      <c r="AH432" s="17">
        <f t="shared" si="475"/>
        <v>8.2376973005736914E-3</v>
      </c>
      <c r="AI432" s="17">
        <f t="shared" si="476"/>
        <v>1.3048512524108725E-2</v>
      </c>
      <c r="AJ432" s="17">
        <f t="shared" si="477"/>
        <v>1.0334421919094111E-2</v>
      </c>
      <c r="AK432" s="17">
        <f t="shared" si="478"/>
        <v>5.45657477328169E-3</v>
      </c>
      <c r="AL432" s="17">
        <f t="shared" si="479"/>
        <v>1.9294121754971936E-4</v>
      </c>
      <c r="AM432" s="17">
        <f t="shared" si="480"/>
        <v>4.1651775000621349E-3</v>
      </c>
      <c r="AN432" s="17">
        <f t="shared" si="481"/>
        <v>5.8698643246441872E-3</v>
      </c>
      <c r="AO432" s="17">
        <f t="shared" si="482"/>
        <v>4.1361151102463911E-3</v>
      </c>
      <c r="AP432" s="17">
        <f t="shared" si="483"/>
        <v>1.942969179416314E-3</v>
      </c>
      <c r="AQ432" s="17">
        <f t="shared" si="484"/>
        <v>6.8454258371755336E-4</v>
      </c>
      <c r="AR432" s="17">
        <f t="shared" si="485"/>
        <v>2.3218297660128001E-3</v>
      </c>
      <c r="AS432" s="17">
        <f t="shared" si="486"/>
        <v>3.6777783493642745E-3</v>
      </c>
      <c r="AT432" s="17">
        <f t="shared" si="487"/>
        <v>2.9128004526965063E-3</v>
      </c>
      <c r="AU432" s="17">
        <f t="shared" si="488"/>
        <v>1.537958639023755E-3</v>
      </c>
      <c r="AV432" s="17">
        <f t="shared" si="489"/>
        <v>6.0903162105340727E-4</v>
      </c>
      <c r="AW432" s="17">
        <f t="shared" si="490"/>
        <v>1.1963885299916059E-5</v>
      </c>
      <c r="AX432" s="17">
        <f t="shared" si="491"/>
        <v>1.0996068600164042E-3</v>
      </c>
      <c r="AY432" s="17">
        <f t="shared" si="492"/>
        <v>1.5496441817060662E-3</v>
      </c>
      <c r="AZ432" s="17">
        <f t="shared" si="493"/>
        <v>1.0919343891050478E-3</v>
      </c>
      <c r="BA432" s="17">
        <f t="shared" si="494"/>
        <v>5.1294386336590717E-4</v>
      </c>
      <c r="BB432" s="17">
        <f t="shared" si="495"/>
        <v>1.8071924210143417E-4</v>
      </c>
      <c r="BC432" s="17">
        <f t="shared" si="496"/>
        <v>5.0936481433125938E-5</v>
      </c>
      <c r="BD432" s="17">
        <f t="shared" si="497"/>
        <v>5.4534793580074273E-4</v>
      </c>
      <c r="BE432" s="17">
        <f t="shared" si="498"/>
        <v>8.6383113030837619E-4</v>
      </c>
      <c r="BF432" s="17">
        <f t="shared" si="499"/>
        <v>6.8415425520423412E-4</v>
      </c>
      <c r="BG432" s="17">
        <f t="shared" si="500"/>
        <v>3.6123344674783553E-4</v>
      </c>
      <c r="BH432" s="17">
        <f t="shared" si="501"/>
        <v>1.4304844491214294E-4</v>
      </c>
      <c r="BI432" s="17">
        <f t="shared" si="502"/>
        <v>4.5317747348166872E-5</v>
      </c>
      <c r="BJ432" s="18">
        <f t="shared" si="503"/>
        <v>0.41600228824777868</v>
      </c>
      <c r="BK432" s="18">
        <f t="shared" si="504"/>
        <v>0.2438457808713603</v>
      </c>
      <c r="BL432" s="18">
        <f t="shared" si="505"/>
        <v>0.31640026792850784</v>
      </c>
      <c r="BM432" s="18">
        <f t="shared" si="506"/>
        <v>0.573392774734369</v>
      </c>
      <c r="BN432" s="18">
        <f t="shared" si="507"/>
        <v>0.42469932291636087</v>
      </c>
    </row>
    <row r="433" spans="1:66" x14ac:dyDescent="0.25">
      <c r="A433" t="s">
        <v>213</v>
      </c>
      <c r="B433" t="s">
        <v>216</v>
      </c>
      <c r="C433" t="s">
        <v>315</v>
      </c>
      <c r="D433" s="15">
        <v>44379</v>
      </c>
      <c r="E433" s="14">
        <f>VLOOKUP(A433,home!$A$2:$E$405,3,FALSE)</f>
        <v>1.2429378529999999</v>
      </c>
      <c r="F433" s="14">
        <f>VLOOKUP(B433,home!$B$2:$E$405,3,FALSE)</f>
        <v>0.63</v>
      </c>
      <c r="G433" s="14">
        <f>VLOOKUP(C433,away!$B$2:$E$405,4,FALSE)</f>
        <v>0.38</v>
      </c>
      <c r="H433" s="14">
        <f>VLOOKUP(A433,away!$A$2:$E$405,3,FALSE)</f>
        <v>1.209039548</v>
      </c>
      <c r="I433" s="14">
        <f>VLOOKUP(C433,away!$B$2:$E$405,3,FALSE)</f>
        <v>1.56</v>
      </c>
      <c r="J433" s="14">
        <f>VLOOKUP(B433,home!$B$2:$E$405,4,FALSE)</f>
        <v>1.36</v>
      </c>
      <c r="K433" s="16">
        <f t="shared" si="508"/>
        <v>0.29755932200820001</v>
      </c>
      <c r="L433" s="16">
        <f t="shared" si="509"/>
        <v>2.5650983050368001</v>
      </c>
      <c r="M433" s="17">
        <f t="shared" si="454"/>
        <v>5.7116763324405496E-2</v>
      </c>
      <c r="N433" s="17">
        <f t="shared" si="455"/>
        <v>1.6995625370112923E-2</v>
      </c>
      <c r="O433" s="17">
        <f t="shared" si="456"/>
        <v>0.14651011279262061</v>
      </c>
      <c r="P433" s="17">
        <f t="shared" si="457"/>
        <v>4.3595449829917095E-2</v>
      </c>
      <c r="Q433" s="17">
        <f t="shared" si="458"/>
        <v>2.5286033811180815E-3</v>
      </c>
      <c r="R433" s="17">
        <f t="shared" si="459"/>
        <v>0.18790642099755078</v>
      </c>
      <c r="S433" s="17">
        <f t="shared" si="460"/>
        <v>8.3187628957465988E-3</v>
      </c>
      <c r="T433" s="17">
        <f t="shared" si="461"/>
        <v>6.4861162470163129E-3</v>
      </c>
      <c r="U433" s="17">
        <f t="shared" si="462"/>
        <v>5.5913307233018607E-2</v>
      </c>
      <c r="V433" s="17">
        <f t="shared" si="463"/>
        <v>7.0549478989342766E-4</v>
      </c>
      <c r="W433" s="17">
        <f t="shared" si="464"/>
        <v>2.5080316923771284E-4</v>
      </c>
      <c r="X433" s="17">
        <f t="shared" si="465"/>
        <v>6.4333478430951498E-4</v>
      </c>
      <c r="Y433" s="17">
        <f t="shared" si="466"/>
        <v>8.2510848240177626E-4</v>
      </c>
      <c r="Z433" s="17">
        <f t="shared" si="467"/>
        <v>0.16066614733544965</v>
      </c>
      <c r="AA433" s="17">
        <f t="shared" si="468"/>
        <v>4.7807709870805966E-2</v>
      </c>
      <c r="AB433" s="17">
        <f t="shared" si="469"/>
        <v>7.1128148679608753E-3</v>
      </c>
      <c r="AC433" s="17">
        <f t="shared" si="470"/>
        <v>3.3655140067396052E-5</v>
      </c>
      <c r="AD433" s="17">
        <f t="shared" si="471"/>
        <v>1.8657205248970419E-5</v>
      </c>
      <c r="AE433" s="17">
        <f t="shared" si="472"/>
        <v>4.7857565560857714E-5</v>
      </c>
      <c r="AF433" s="17">
        <f t="shared" si="473"/>
        <v>6.1379680151671837E-5</v>
      </c>
      <c r="AG433" s="17">
        <f t="shared" si="474"/>
        <v>5.2481637840251449E-5</v>
      </c>
      <c r="AH433" s="17">
        <f t="shared" si="475"/>
        <v>0.10303111555173869</v>
      </c>
      <c r="AI433" s="17">
        <f t="shared" si="476"/>
        <v>3.0657868889323873E-2</v>
      </c>
      <c r="AJ433" s="17">
        <f t="shared" si="477"/>
        <v>4.5612673404617481E-3</v>
      </c>
      <c r="AK433" s="17">
        <f t="shared" si="478"/>
        <v>4.5241587244198119E-4</v>
      </c>
      <c r="AL433" s="17">
        <f t="shared" si="479"/>
        <v>1.0275168864129734E-6</v>
      </c>
      <c r="AM433" s="17">
        <f t="shared" si="480"/>
        <v>1.1103250688902933E-6</v>
      </c>
      <c r="AN433" s="17">
        <f t="shared" si="481"/>
        <v>2.8480929522503598E-6</v>
      </c>
      <c r="AO433" s="17">
        <f t="shared" si="482"/>
        <v>3.6528192022023274E-6</v>
      </c>
      <c r="AP433" s="17">
        <f t="shared" si="483"/>
        <v>3.1232801147250224E-6</v>
      </c>
      <c r="AQ433" s="17">
        <f t="shared" si="484"/>
        <v>2.0028801321090744E-6</v>
      </c>
      <c r="AR433" s="17">
        <f t="shared" si="485"/>
        <v>5.2856987973563092E-2</v>
      </c>
      <c r="AS433" s="17">
        <f t="shared" si="486"/>
        <v>1.5728089504809015E-2</v>
      </c>
      <c r="AT433" s="17">
        <f t="shared" si="487"/>
        <v>2.3400198247676279E-3</v>
      </c>
      <c r="AU433" s="17">
        <f t="shared" si="488"/>
        <v>2.3209823751453411E-4</v>
      </c>
      <c r="AV433" s="17">
        <f t="shared" si="489"/>
        <v>1.7265748548530735E-5</v>
      </c>
      <c r="AW433" s="17">
        <f t="shared" si="490"/>
        <v>2.1785324902772397E-8</v>
      </c>
      <c r="AX433" s="17">
        <f t="shared" si="491"/>
        <v>5.506459578461727E-8</v>
      </c>
      <c r="AY433" s="17">
        <f t="shared" si="492"/>
        <v>1.412461013146583E-7</v>
      </c>
      <c r="AZ433" s="17">
        <f t="shared" si="493"/>
        <v>1.8115506753764309E-7</v>
      </c>
      <c r="BA433" s="17">
        <f t="shared" si="494"/>
        <v>1.5489351889654513E-7</v>
      </c>
      <c r="BB433" s="17">
        <f t="shared" si="495"/>
        <v>9.9329275695678371E-8</v>
      </c>
      <c r="BC433" s="17">
        <f t="shared" si="496"/>
        <v>5.0957871345503502E-8</v>
      </c>
      <c r="BD433" s="17">
        <f t="shared" si="497"/>
        <v>2.2597228376722876E-2</v>
      </c>
      <c r="BE433" s="17">
        <f t="shared" si="498"/>
        <v>6.7240159550421164E-3</v>
      </c>
      <c r="BF433" s="17">
        <f t="shared" si="499"/>
        <v>1.0003968143773255E-3</v>
      </c>
      <c r="BG433" s="17">
        <f t="shared" si="500"/>
        <v>9.9225799275093376E-5</v>
      </c>
      <c r="BH433" s="17">
        <f t="shared" si="501"/>
        <v>7.3813903895046317E-6</v>
      </c>
      <c r="BI433" s="17">
        <f t="shared" si="502"/>
        <v>4.392803039557682E-7</v>
      </c>
      <c r="BJ433" s="18">
        <f t="shared" si="503"/>
        <v>2.7923387566898827E-2</v>
      </c>
      <c r="BK433" s="18">
        <f t="shared" si="504"/>
        <v>0.10977129474301774</v>
      </c>
      <c r="BL433" s="18">
        <f t="shared" si="505"/>
        <v>0.68555618232123672</v>
      </c>
      <c r="BM433" s="18">
        <f t="shared" si="506"/>
        <v>0.52926391681010176</v>
      </c>
      <c r="BN433" s="18">
        <f t="shared" si="507"/>
        <v>0.45465297569572499</v>
      </c>
    </row>
    <row r="434" spans="1:66" x14ac:dyDescent="0.25">
      <c r="A434" t="s">
        <v>340</v>
      </c>
      <c r="B434" t="s">
        <v>418</v>
      </c>
      <c r="C434" t="s">
        <v>361</v>
      </c>
      <c r="D434" s="15">
        <v>44379</v>
      </c>
      <c r="E434" s="14">
        <f>VLOOKUP(A434,home!$A$2:$E$405,3,FALSE)</f>
        <v>1.3628691980000001</v>
      </c>
      <c r="F434" s="14">
        <f>VLOOKUP(B434,home!$B$2:$E$405,3,FALSE)</f>
        <v>1.35</v>
      </c>
      <c r="G434" s="14">
        <f>VLOOKUP(C434,away!$B$2:$E$405,4,FALSE)</f>
        <v>1.1599999999999999</v>
      </c>
      <c r="H434" s="14">
        <f>VLOOKUP(A434,away!$A$2:$E$405,3,FALSE)</f>
        <v>1.1434599160000001</v>
      </c>
      <c r="I434" s="14">
        <f>VLOOKUP(C434,away!$B$2:$E$405,3,FALSE)</f>
        <v>0.61</v>
      </c>
      <c r="J434" s="14">
        <f>VLOOKUP(B434,home!$B$2:$E$405,4,FALSE)</f>
        <v>0.73</v>
      </c>
      <c r="K434" s="16">
        <f t="shared" si="508"/>
        <v>2.1342531640680003</v>
      </c>
      <c r="L434" s="16">
        <f t="shared" si="509"/>
        <v>0.50918270059480009</v>
      </c>
      <c r="M434" s="17">
        <f t="shared" si="454"/>
        <v>7.1116502625841141E-2</v>
      </c>
      <c r="N434" s="17">
        <f t="shared" si="455"/>
        <v>0.15178062074665172</v>
      </c>
      <c r="O434" s="17">
        <f t="shared" si="456"/>
        <v>3.6211292863882978E-2</v>
      </c>
      <c r="P434" s="17">
        <f t="shared" si="457"/>
        <v>7.7284066369735255E-2</v>
      </c>
      <c r="Q434" s="17">
        <f t="shared" si="458"/>
        <v>0.16196913503637334</v>
      </c>
      <c r="R434" s="17">
        <f t="shared" si="459"/>
        <v>9.2190819462305753E-3</v>
      </c>
      <c r="S434" s="17">
        <f t="shared" si="460"/>
        <v>2.0996627695775278E-2</v>
      </c>
      <c r="T434" s="17">
        <f t="shared" si="461"/>
        <v>8.2471881590824414E-2</v>
      </c>
      <c r="U434" s="17">
        <f t="shared" si="462"/>
        <v>1.9675854813544783E-2</v>
      </c>
      <c r="V434" s="17">
        <f t="shared" si="463"/>
        <v>2.5352839799884551E-3</v>
      </c>
      <c r="W434" s="17">
        <f t="shared" si="464"/>
        <v>0.11522771297757897</v>
      </c>
      <c r="X434" s="17">
        <f t="shared" si="465"/>
        <v>5.8671958077286153E-2</v>
      </c>
      <c r="Y434" s="17">
        <f t="shared" si="466"/>
        <v>1.4937373031488729E-2</v>
      </c>
      <c r="Z434" s="17">
        <f t="shared" si="467"/>
        <v>1.5647323474621496E-3</v>
      </c>
      <c r="AA434" s="17">
        <f t="shared" si="468"/>
        <v>3.3395349634906426E-3</v>
      </c>
      <c r="AB434" s="17">
        <f t="shared" si="469"/>
        <v>3.5637065311728095E-3</v>
      </c>
      <c r="AC434" s="17">
        <f t="shared" si="470"/>
        <v>1.7219724689501777E-4</v>
      </c>
      <c r="AD434" s="17">
        <f t="shared" si="471"/>
        <v>6.1481277752679329E-2</v>
      </c>
      <c r="AE434" s="17">
        <f t="shared" si="472"/>
        <v>3.1305203042128263E-2</v>
      </c>
      <c r="AF434" s="17">
        <f t="shared" si="473"/>
        <v>7.9700339138297095E-3</v>
      </c>
      <c r="AG434" s="17">
        <f t="shared" si="474"/>
        <v>1.3527344640253184E-3</v>
      </c>
      <c r="AH434" s="17">
        <f t="shared" si="475"/>
        <v>1.9918366059720462E-4</v>
      </c>
      <c r="AI434" s="17">
        <f t="shared" si="476"/>
        <v>4.2510835786023065E-4</v>
      </c>
      <c r="AJ434" s="17">
        <f t="shared" si="477"/>
        <v>4.5364442891747463E-4</v>
      </c>
      <c r="AK434" s="17">
        <f t="shared" si="478"/>
        <v>3.2273068592631371E-4</v>
      </c>
      <c r="AL434" s="17">
        <f t="shared" si="479"/>
        <v>7.4852406776733531E-6</v>
      </c>
      <c r="AM434" s="17">
        <f t="shared" si="480"/>
        <v>2.6243322314919881E-2</v>
      </c>
      <c r="AN434" s="17">
        <f t="shared" si="481"/>
        <v>1.3362645728890685E-2</v>
      </c>
      <c r="AO434" s="17">
        <f t="shared" si="482"/>
        <v>3.4020140196640652E-3</v>
      </c>
      <c r="AP434" s="17">
        <f t="shared" si="483"/>
        <v>5.7741556199797318E-4</v>
      </c>
      <c r="AQ434" s="17">
        <f t="shared" si="484"/>
        <v>7.3502503805898057E-5</v>
      </c>
      <c r="AR434" s="17">
        <f t="shared" si="485"/>
        <v>2.0284174843448555E-5</v>
      </c>
      <c r="AS434" s="17">
        <f t="shared" si="486"/>
        <v>4.3291564340138615E-5</v>
      </c>
      <c r="AT434" s="17">
        <f t="shared" si="487"/>
        <v>4.6197579085197131E-5</v>
      </c>
      <c r="AU434" s="17">
        <f t="shared" si="488"/>
        <v>3.2865776444954546E-5</v>
      </c>
      <c r="AV434" s="17">
        <f t="shared" si="489"/>
        <v>1.7535971841798951E-5</v>
      </c>
      <c r="AW434" s="17">
        <f t="shared" si="490"/>
        <v>2.2595546117486248E-7</v>
      </c>
      <c r="AX434" s="17">
        <f t="shared" si="491"/>
        <v>9.3349822810456888E-3</v>
      </c>
      <c r="AY434" s="17">
        <f t="shared" si="492"/>
        <v>4.7532114878674507E-3</v>
      </c>
      <c r="AZ434" s="17">
        <f t="shared" si="493"/>
        <v>1.2101265309452883E-3</v>
      </c>
      <c r="BA434" s="17">
        <f t="shared" si="494"/>
        <v>2.0539183169604623E-4</v>
      </c>
      <c r="BB434" s="17">
        <f t="shared" si="495"/>
        <v>2.6145491885776371E-5</v>
      </c>
      <c r="BC434" s="17">
        <f t="shared" si="496"/>
        <v>2.6625664333558104E-6</v>
      </c>
      <c r="BD434" s="17">
        <f t="shared" si="497"/>
        <v>1.7213918210207049E-6</v>
      </c>
      <c r="BE434" s="17">
        <f t="shared" si="498"/>
        <v>3.6738859406142165E-6</v>
      </c>
      <c r="BF434" s="17">
        <f t="shared" si="499"/>
        <v>3.9205013465904171E-6</v>
      </c>
      <c r="BG434" s="17">
        <f t="shared" si="500"/>
        <v>2.7891141345644843E-6</v>
      </c>
      <c r="BH434" s="17">
        <f t="shared" si="501"/>
        <v>1.4881689166602583E-6</v>
      </c>
      <c r="BI434" s="17">
        <f t="shared" si="502"/>
        <v>6.3522584380996087E-7</v>
      </c>
      <c r="BJ434" s="18">
        <f t="shared" si="503"/>
        <v>0.746359350952018</v>
      </c>
      <c r="BK434" s="18">
        <f t="shared" si="504"/>
        <v>0.17686537464678029</v>
      </c>
      <c r="BL434" s="18">
        <f t="shared" si="505"/>
        <v>7.358454160618183E-2</v>
      </c>
      <c r="BM434" s="18">
        <f t="shared" si="506"/>
        <v>0.48604031443132095</v>
      </c>
      <c r="BN434" s="18">
        <f t="shared" si="507"/>
        <v>0.50758069958871499</v>
      </c>
    </row>
    <row r="435" spans="1:66" x14ac:dyDescent="0.25">
      <c r="A435" t="s">
        <v>340</v>
      </c>
      <c r="B435" t="s">
        <v>352</v>
      </c>
      <c r="C435" t="s">
        <v>428</v>
      </c>
      <c r="D435" s="15">
        <v>44379</v>
      </c>
      <c r="E435" s="14">
        <f>VLOOKUP(A435,home!$A$2:$E$405,3,FALSE)</f>
        <v>1.3628691980000001</v>
      </c>
      <c r="F435" s="14">
        <f>VLOOKUP(B435,home!$B$2:$E$405,3,FALSE)</f>
        <v>1.22</v>
      </c>
      <c r="G435" s="14">
        <f>VLOOKUP(C435,away!$B$2:$E$405,4,FALSE)</f>
        <v>1.1000000000000001</v>
      </c>
      <c r="H435" s="14">
        <f>VLOOKUP(A435,away!$A$2:$E$405,3,FALSE)</f>
        <v>1.1434599160000001</v>
      </c>
      <c r="I435" s="14">
        <f>VLOOKUP(C435,away!$B$2:$E$405,3,FALSE)</f>
        <v>0.73</v>
      </c>
      <c r="J435" s="14">
        <f>VLOOKUP(B435,home!$B$2:$E$405,4,FALSE)</f>
        <v>0.8</v>
      </c>
      <c r="K435" s="16">
        <f t="shared" si="508"/>
        <v>1.8289704637160002</v>
      </c>
      <c r="L435" s="16">
        <f t="shared" si="509"/>
        <v>0.667780590944</v>
      </c>
      <c r="M435" s="17">
        <f t="shared" si="454"/>
        <v>8.2352121997309818E-2</v>
      </c>
      <c r="N435" s="17">
        <f t="shared" si="455"/>
        <v>0.15061959875741635</v>
      </c>
      <c r="O435" s="17">
        <f t="shared" si="456"/>
        <v>5.4993148692855938E-2</v>
      </c>
      <c r="P435" s="17">
        <f t="shared" si="457"/>
        <v>0.10058084466597567</v>
      </c>
      <c r="Q435" s="17">
        <f t="shared" si="458"/>
        <v>0.13773939869203486</v>
      </c>
      <c r="R435" s="17">
        <f t="shared" si="459"/>
        <v>1.8361678665993298E-2</v>
      </c>
      <c r="S435" s="17">
        <f t="shared" si="460"/>
        <v>3.0711128227064996E-2</v>
      </c>
      <c r="T435" s="17">
        <f t="shared" si="461"/>
        <v>9.1979697054838272E-2</v>
      </c>
      <c r="U435" s="17">
        <f t="shared" si="462"/>
        <v>3.3582967944345947E-2</v>
      </c>
      <c r="V435" s="17">
        <f t="shared" si="463"/>
        <v>4.1676740519262616E-3</v>
      </c>
      <c r="W435" s="17">
        <f t="shared" si="464"/>
        <v>8.3973763965911372E-2</v>
      </c>
      <c r="X435" s="17">
        <f t="shared" si="465"/>
        <v>5.6076049724948271E-2</v>
      </c>
      <c r="Y435" s="17">
        <f t="shared" si="466"/>
        <v>1.8723248811565538E-2</v>
      </c>
      <c r="Z435" s="17">
        <f t="shared" si="467"/>
        <v>4.0871908767669473E-3</v>
      </c>
      <c r="AA435" s="17">
        <f t="shared" si="468"/>
        <v>7.4753513931762492E-3</v>
      </c>
      <c r="AB435" s="17">
        <f t="shared" si="469"/>
        <v>6.8360984520088085E-3</v>
      </c>
      <c r="AC435" s="17">
        <f t="shared" si="470"/>
        <v>3.1813704846678556E-4</v>
      </c>
      <c r="AD435" s="17">
        <f t="shared" si="471"/>
        <v>3.8396383505177718E-2</v>
      </c>
      <c r="AE435" s="17">
        <f t="shared" si="472"/>
        <v>2.5640359667200036E-2</v>
      </c>
      <c r="AF435" s="17">
        <f t="shared" si="473"/>
        <v>8.5610672652897696E-3</v>
      </c>
      <c r="AG435" s="17">
        <f t="shared" si="474"/>
        <v>1.9056381858421792E-3</v>
      </c>
      <c r="AH435" s="17">
        <f t="shared" si="475"/>
        <v>6.8233668474708929E-4</v>
      </c>
      <c r="AI435" s="17">
        <f t="shared" si="476"/>
        <v>1.247973642712322E-3</v>
      </c>
      <c r="AJ435" s="17">
        <f t="shared" si="477"/>
        <v>1.1412534660084511E-3</v>
      </c>
      <c r="AK435" s="17">
        <f t="shared" si="478"/>
        <v>6.9577296031432328E-4</v>
      </c>
      <c r="AL435" s="17">
        <f t="shared" si="479"/>
        <v>1.5542279799602502E-5</v>
      </c>
      <c r="AM435" s="17">
        <f t="shared" si="480"/>
        <v>1.4045170268896449E-2</v>
      </c>
      <c r="AN435" s="17">
        <f t="shared" si="481"/>
        <v>9.3790921020727707E-3</v>
      </c>
      <c r="AO435" s="17">
        <f t="shared" si="482"/>
        <v>3.1315878332201785E-3</v>
      </c>
      <c r="AP435" s="17">
        <f t="shared" si="483"/>
        <v>6.970711912869372E-4</v>
      </c>
      <c r="AQ435" s="17">
        <f t="shared" si="484"/>
        <v>1.1637265301190723E-4</v>
      </c>
      <c r="AR435" s="17">
        <f t="shared" si="485"/>
        <v>9.1130238912636273E-5</v>
      </c>
      <c r="AS435" s="17">
        <f t="shared" si="486"/>
        <v>1.6667451532259423E-4</v>
      </c>
      <c r="AT435" s="17">
        <f t="shared" si="487"/>
        <v>1.5242138278960242E-4</v>
      </c>
      <c r="AU435" s="17">
        <f t="shared" si="488"/>
        <v>9.2924735720311056E-5</v>
      </c>
      <c r="AV435" s="17">
        <f t="shared" si="489"/>
        <v>4.2489149245266027E-5</v>
      </c>
      <c r="AW435" s="17">
        <f t="shared" si="490"/>
        <v>5.2729385053571705E-7</v>
      </c>
      <c r="AX435" s="17">
        <f t="shared" si="491"/>
        <v>4.2813669299456214E-3</v>
      </c>
      <c r="AY435" s="17">
        <f t="shared" si="492"/>
        <v>2.8590137385271861E-3</v>
      </c>
      <c r="AZ435" s="17">
        <f t="shared" si="493"/>
        <v>9.5459694191534948E-4</v>
      </c>
      <c r="BA435" s="17">
        <f t="shared" si="494"/>
        <v>2.1248710332852247E-4</v>
      </c>
      <c r="BB435" s="17">
        <f t="shared" si="495"/>
        <v>3.5473690857174871E-5</v>
      </c>
      <c r="BC435" s="17">
        <f t="shared" si="496"/>
        <v>4.7377284487138034E-6</v>
      </c>
      <c r="BD435" s="17">
        <f t="shared" si="497"/>
        <v>1.0142500798991353E-5</v>
      </c>
      <c r="BE435" s="17">
        <f t="shared" si="498"/>
        <v>1.8550334389571117E-5</v>
      </c>
      <c r="BF435" s="17">
        <f t="shared" si="499"/>
        <v>1.6964006845290379E-5</v>
      </c>
      <c r="BG435" s="17">
        <f t="shared" si="500"/>
        <v>1.0342222488770719E-5</v>
      </c>
      <c r="BH435" s="17">
        <f t="shared" si="501"/>
        <v>4.7289048652852569E-6</v>
      </c>
      <c r="BI435" s="17">
        <f t="shared" si="502"/>
        <v>1.7298054648659244E-6</v>
      </c>
      <c r="BJ435" s="18">
        <f t="shared" si="503"/>
        <v>0.64933217581173519</v>
      </c>
      <c r="BK435" s="18">
        <f t="shared" si="504"/>
        <v>0.22100446200907028</v>
      </c>
      <c r="BL435" s="18">
        <f t="shared" si="505"/>
        <v>0.12562467969900559</v>
      </c>
      <c r="BM435" s="18">
        <f t="shared" si="506"/>
        <v>0.45254323048031547</v>
      </c>
      <c r="BN435" s="18">
        <f t="shared" si="507"/>
        <v>0.5446467914715859</v>
      </c>
    </row>
    <row r="436" spans="1:66" x14ac:dyDescent="0.25">
      <c r="A436" t="s">
        <v>340</v>
      </c>
      <c r="B436" t="s">
        <v>405</v>
      </c>
      <c r="C436" t="s">
        <v>377</v>
      </c>
      <c r="D436" s="15">
        <v>44379</v>
      </c>
      <c r="E436" s="14">
        <f>VLOOKUP(A436,home!$A$2:$E$405,3,FALSE)</f>
        <v>1.3628691980000001</v>
      </c>
      <c r="F436" s="14">
        <f>VLOOKUP(B436,home!$B$2:$E$405,3,FALSE)</f>
        <v>0.79</v>
      </c>
      <c r="G436" s="14">
        <f>VLOOKUP(C436,away!$B$2:$E$405,4,FALSE)</f>
        <v>0.86</v>
      </c>
      <c r="H436" s="14">
        <f>VLOOKUP(A436,away!$A$2:$E$405,3,FALSE)</f>
        <v>1.1434599160000001</v>
      </c>
      <c r="I436" s="14">
        <f>VLOOKUP(C436,away!$B$2:$E$405,3,FALSE)</f>
        <v>0.79</v>
      </c>
      <c r="J436" s="14">
        <f>VLOOKUP(B436,home!$B$2:$E$405,4,FALSE)</f>
        <v>1.24</v>
      </c>
      <c r="K436" s="16">
        <f t="shared" si="508"/>
        <v>0.92593333312120019</v>
      </c>
      <c r="L436" s="16">
        <f t="shared" si="509"/>
        <v>1.1201333337136001</v>
      </c>
      <c r="M436" s="17">
        <f t="shared" si="454"/>
        <v>0.12924225799645481</v>
      </c>
      <c r="N436" s="17">
        <f t="shared" si="455"/>
        <v>0.11966971472676746</v>
      </c>
      <c r="O436" s="17">
        <f t="shared" si="456"/>
        <v>0.14476856130624211</v>
      </c>
      <c r="P436" s="17">
        <f t="shared" si="457"/>
        <v>0.13404603650144956</v>
      </c>
      <c r="Q436" s="17">
        <f t="shared" si="458"/>
        <v>5.5403088915309477E-2</v>
      </c>
      <c r="R436" s="17">
        <f t="shared" si="459"/>
        <v>8.1080045596441344E-2</v>
      </c>
      <c r="S436" s="17">
        <f t="shared" si="460"/>
        <v>3.4757091411697617E-2</v>
      </c>
      <c r="T436" s="17">
        <f t="shared" si="461"/>
        <v>6.2058846684736609E-2</v>
      </c>
      <c r="U436" s="17">
        <f t="shared" si="462"/>
        <v>7.5074716868731822E-2</v>
      </c>
      <c r="V436" s="17">
        <f t="shared" si="463"/>
        <v>4.0054411651097733E-3</v>
      </c>
      <c r="W436" s="17">
        <f t="shared" si="464"/>
        <v>1.7099855594854246E-2</v>
      </c>
      <c r="X436" s="17">
        <f t="shared" si="465"/>
        <v>1.9154118253485244E-2</v>
      </c>
      <c r="Y436" s="17">
        <f t="shared" si="466"/>
        <v>1.0727583166810476E-2</v>
      </c>
      <c r="Z436" s="17">
        <f t="shared" si="467"/>
        <v>3.0273487257197518E-2</v>
      </c>
      <c r="AA436" s="17">
        <f t="shared" si="468"/>
        <v>2.8031230961259077E-2</v>
      </c>
      <c r="AB436" s="17">
        <f t="shared" si="469"/>
        <v>1.2977525557724398E-2</v>
      </c>
      <c r="AC436" s="17">
        <f t="shared" si="470"/>
        <v>2.596449107213839E-4</v>
      </c>
      <c r="AD436" s="17">
        <f t="shared" si="471"/>
        <v>3.9583315717086481E-3</v>
      </c>
      <c r="AE436" s="17">
        <f t="shared" si="472"/>
        <v>4.4338591393618025E-3</v>
      </c>
      <c r="AF436" s="17">
        <f t="shared" si="473"/>
        <v>2.4832567094949256E-3</v>
      </c>
      <c r="AG436" s="17">
        <f t="shared" si="474"/>
        <v>9.2719287215773868E-4</v>
      </c>
      <c r="AH436" s="17">
        <f t="shared" si="475"/>
        <v>8.4775855511352114E-3</v>
      </c>
      <c r="AI436" s="17">
        <f t="shared" si="476"/>
        <v>7.8496790461827521E-3</v>
      </c>
      <c r="AJ436" s="17">
        <f t="shared" si="477"/>
        <v>3.6341397415818192E-3</v>
      </c>
      <c r="AK436" s="17">
        <f t="shared" si="478"/>
        <v>1.1216570413170241E-3</v>
      </c>
      <c r="AL436" s="17">
        <f t="shared" si="479"/>
        <v>1.0771823928031012E-5</v>
      </c>
      <c r="AM436" s="17">
        <f t="shared" si="480"/>
        <v>7.3303022915821386E-4</v>
      </c>
      <c r="AN436" s="17">
        <f t="shared" si="481"/>
        <v>8.210915942998342E-4</v>
      </c>
      <c r="AO436" s="17">
        <f t="shared" si="482"/>
        <v>4.5986603240364419E-4</v>
      </c>
      <c r="AP436" s="17">
        <f t="shared" si="483"/>
        <v>1.7170375731264683E-4</v>
      </c>
      <c r="AQ436" s="17">
        <f t="shared" si="484"/>
        <v>4.8082775522441504E-5</v>
      </c>
      <c r="AR436" s="17">
        <f t="shared" si="485"/>
        <v>1.8992052330470653E-3</v>
      </c>
      <c r="AS436" s="17">
        <f t="shared" si="486"/>
        <v>1.7585374317164947E-3</v>
      </c>
      <c r="AT436" s="17">
        <f t="shared" si="487"/>
        <v>8.1414421278382435E-4</v>
      </c>
      <c r="AU436" s="17">
        <f t="shared" si="488"/>
        <v>2.5128108819475413E-4</v>
      </c>
      <c r="AV436" s="17">
        <f t="shared" si="489"/>
        <v>5.8167383885622726E-5</v>
      </c>
      <c r="AW436" s="17">
        <f t="shared" si="490"/>
        <v>3.1033887785363548E-7</v>
      </c>
      <c r="AX436" s="17">
        <f t="shared" si="491"/>
        <v>1.1312285389384365E-4</v>
      </c>
      <c r="AY436" s="17">
        <f t="shared" si="492"/>
        <v>1.2671267945130757E-4</v>
      </c>
      <c r="AZ436" s="17">
        <f t="shared" si="493"/>
        <v>7.0967548028787999E-5</v>
      </c>
      <c r="BA436" s="17">
        <f t="shared" si="494"/>
        <v>2.6497705386322111E-5</v>
      </c>
      <c r="BB436" s="17">
        <f t="shared" si="495"/>
        <v>7.4202407675354501E-6</v>
      </c>
      <c r="BC436" s="17">
        <f t="shared" si="496"/>
        <v>1.6623318055794082E-6</v>
      </c>
      <c r="BD436" s="17">
        <f t="shared" si="497"/>
        <v>3.5456051484988773E-4</v>
      </c>
      <c r="BE436" s="17">
        <f t="shared" si="498"/>
        <v>3.282993993081253E-4</v>
      </c>
      <c r="BF436" s="17">
        <f t="shared" si="499"/>
        <v>1.5199167853153015E-4</v>
      </c>
      <c r="BG436" s="17">
        <f t="shared" si="500"/>
        <v>4.6911387169795239E-5</v>
      </c>
      <c r="BH436" s="17">
        <f t="shared" si="501"/>
        <v>1.08592042708669E-5</v>
      </c>
      <c r="BI436" s="17">
        <f t="shared" si="502"/>
        <v>2.0109798411135527E-6</v>
      </c>
      <c r="BJ436" s="18">
        <f t="shared" si="503"/>
        <v>0.29849600538271681</v>
      </c>
      <c r="BK436" s="18">
        <f t="shared" si="504"/>
        <v>0.30244795648881251</v>
      </c>
      <c r="BL436" s="18">
        <f t="shared" si="505"/>
        <v>0.36869111018421463</v>
      </c>
      <c r="BM436" s="18">
        <f t="shared" si="506"/>
        <v>0.33557245192970325</v>
      </c>
      <c r="BN436" s="18">
        <f t="shared" si="507"/>
        <v>0.66420970504266463</v>
      </c>
    </row>
    <row r="437" spans="1:66" x14ac:dyDescent="0.25">
      <c r="A437" t="s">
        <v>340</v>
      </c>
      <c r="B437" t="s">
        <v>356</v>
      </c>
      <c r="C437" t="s">
        <v>354</v>
      </c>
      <c r="D437" s="15">
        <v>44379</v>
      </c>
      <c r="E437" s="14">
        <f>VLOOKUP(A437,home!$A$2:$E$405,3,FALSE)</f>
        <v>1.3628691980000001</v>
      </c>
      <c r="F437" s="14">
        <f>VLOOKUP(B437,home!$B$2:$E$405,3,FALSE)</f>
        <v>0.98</v>
      </c>
      <c r="G437" s="14">
        <f>VLOOKUP(C437,away!$B$2:$E$405,4,FALSE)</f>
        <v>0.6</v>
      </c>
      <c r="H437" s="14">
        <f>VLOOKUP(A437,away!$A$2:$E$405,3,FALSE)</f>
        <v>1.1434599160000001</v>
      </c>
      <c r="I437" s="14">
        <f>VLOOKUP(C437,away!$B$2:$E$405,3,FALSE)</f>
        <v>1.4</v>
      </c>
      <c r="J437" s="14">
        <f>VLOOKUP(B437,home!$B$2:$E$405,4,FALSE)</f>
        <v>1.0900000000000001</v>
      </c>
      <c r="K437" s="16">
        <f t="shared" si="508"/>
        <v>0.80136708842399995</v>
      </c>
      <c r="L437" s="16">
        <f t="shared" si="509"/>
        <v>1.7449198318160002</v>
      </c>
      <c r="M437" s="17">
        <f t="shared" si="454"/>
        <v>7.8372128376075739E-2</v>
      </c>
      <c r="N437" s="17">
        <f t="shared" si="455"/>
        <v>6.280484433032775E-2</v>
      </c>
      <c r="O437" s="17">
        <f t="shared" si="456"/>
        <v>0.13675308106504405</v>
      </c>
      <c r="P437" s="17">
        <f t="shared" si="457"/>
        <v>0.10958941840610557</v>
      </c>
      <c r="Q437" s="17">
        <f t="shared" si="458"/>
        <v>2.5164867619958654E-2</v>
      </c>
      <c r="R437" s="17">
        <f t="shared" si="459"/>
        <v>0.1193115816061683</v>
      </c>
      <c r="S437" s="17">
        <f t="shared" si="460"/>
        <v>3.831030519216657E-2</v>
      </c>
      <c r="T437" s="17">
        <f t="shared" si="461"/>
        <v>4.3910676575090166E-2</v>
      </c>
      <c r="U437" s="17">
        <f t="shared" si="462"/>
        <v>9.5612374766997535E-2</v>
      </c>
      <c r="V437" s="17">
        <f t="shared" si="463"/>
        <v>5.952235191492114E-3</v>
      </c>
      <c r="W437" s="17">
        <f t="shared" si="464"/>
        <v>6.7220988983938881E-3</v>
      </c>
      <c r="X437" s="17">
        <f t="shared" si="465"/>
        <v>1.1729523679235982E-2</v>
      </c>
      <c r="Y437" s="17">
        <f t="shared" si="466"/>
        <v>1.0233539242827126E-2</v>
      </c>
      <c r="Z437" s="17">
        <f t="shared" si="467"/>
        <v>6.9396381636645382E-2</v>
      </c>
      <c r="AA437" s="17">
        <f t="shared" si="468"/>
        <v>5.5611976299319237E-2</v>
      </c>
      <c r="AB437" s="17">
        <f t="shared" si="469"/>
        <v>2.2282803764244973E-2</v>
      </c>
      <c r="AC437" s="17">
        <f t="shared" si="470"/>
        <v>5.2019608753784666E-4</v>
      </c>
      <c r="AD437" s="17">
        <f t="shared" si="471"/>
        <v>1.3467172055760216E-3</v>
      </c>
      <c r="AE437" s="17">
        <f t="shared" si="472"/>
        <v>2.3499135598574255E-3</v>
      </c>
      <c r="AF437" s="17">
        <f t="shared" si="473"/>
        <v>2.0502053868242795E-3</v>
      </c>
      <c r="AG437" s="17">
        <f t="shared" si="474"/>
        <v>1.1924813462552261E-3</v>
      </c>
      <c r="AH437" s="17">
        <f t="shared" si="475"/>
        <v>3.0272780643513554E-2</v>
      </c>
      <c r="AI437" s="17">
        <f t="shared" si="476"/>
        <v>2.4259610082790879E-2</v>
      </c>
      <c r="AJ437" s="17">
        <f t="shared" si="477"/>
        <v>9.7204265491738183E-3</v>
      </c>
      <c r="AK437" s="17">
        <f t="shared" si="478"/>
        <v>2.5965433073169247E-3</v>
      </c>
      <c r="AL437" s="17">
        <f t="shared" si="479"/>
        <v>2.909605129866895E-5</v>
      </c>
      <c r="AM437" s="17">
        <f t="shared" si="480"/>
        <v>2.1584296919259242E-4</v>
      </c>
      <c r="AN437" s="17">
        <f t="shared" si="481"/>
        <v>3.7662867750220446E-4</v>
      </c>
      <c r="AO437" s="17">
        <f t="shared" si="482"/>
        <v>3.2859342430211473E-4</v>
      </c>
      <c r="AP437" s="17">
        <f t="shared" si="483"/>
        <v>1.9112306088969652E-4</v>
      </c>
      <c r="AQ437" s="17">
        <f t="shared" si="484"/>
        <v>8.3373604815952098E-5</v>
      </c>
      <c r="AR437" s="17">
        <f t="shared" si="485"/>
        <v>1.0564715061816464E-2</v>
      </c>
      <c r="AS437" s="17">
        <f t="shared" si="486"/>
        <v>8.4662149491170381E-3</v>
      </c>
      <c r="AT437" s="17">
        <f t="shared" si="487"/>
        <v>3.3922730118728316E-3</v>
      </c>
      <c r="AU437" s="17">
        <f t="shared" si="488"/>
        <v>9.0615198222128153E-4</v>
      </c>
      <c r="AV437" s="17">
        <f t="shared" si="489"/>
        <v>1.8154009391557611E-4</v>
      </c>
      <c r="AW437" s="17">
        <f t="shared" si="490"/>
        <v>1.1301563613542353E-6</v>
      </c>
      <c r="AX437" s="17">
        <f t="shared" si="491"/>
        <v>2.8828241963109812E-5</v>
      </c>
      <c r="AY437" s="17">
        <f t="shared" si="492"/>
        <v>5.0302971117820531E-5</v>
      </c>
      <c r="AZ437" s="17">
        <f t="shared" si="493"/>
        <v>4.388732595137627E-5</v>
      </c>
      <c r="BA437" s="17">
        <f t="shared" si="494"/>
        <v>2.5526621805976486E-5</v>
      </c>
      <c r="BB437" s="17">
        <f t="shared" si="495"/>
        <v>1.1135477157128783E-5</v>
      </c>
      <c r="BC437" s="17">
        <f t="shared" si="496"/>
        <v>3.8861029856416123E-6</v>
      </c>
      <c r="BD437" s="17">
        <f t="shared" si="497"/>
        <v>3.072430138141455E-3</v>
      </c>
      <c r="BE437" s="17">
        <f t="shared" si="498"/>
        <v>2.4621443941885653E-3</v>
      </c>
      <c r="BF437" s="17">
        <f t="shared" si="499"/>
        <v>9.8654074222518187E-4</v>
      </c>
      <c r="BG437" s="17">
        <f t="shared" si="500"/>
        <v>2.6352709406954865E-4</v>
      </c>
      <c r="BH437" s="17">
        <f t="shared" si="501"/>
        <v>5.2795485023837932E-5</v>
      </c>
      <c r="BI437" s="17">
        <f t="shared" si="502"/>
        <v>8.4617128230971821E-6</v>
      </c>
      <c r="BJ437" s="18">
        <f t="shared" si="503"/>
        <v>0.16886399632203011</v>
      </c>
      <c r="BK437" s="18">
        <f t="shared" si="504"/>
        <v>0.23282368227579431</v>
      </c>
      <c r="BL437" s="18">
        <f t="shared" si="505"/>
        <v>0.52677797274998406</v>
      </c>
      <c r="BM437" s="18">
        <f t="shared" si="506"/>
        <v>0.46581693876601749</v>
      </c>
      <c r="BN437" s="18">
        <f t="shared" si="507"/>
        <v>0.53199592140368013</v>
      </c>
    </row>
    <row r="438" spans="1:66" x14ac:dyDescent="0.25">
      <c r="A438" t="s">
        <v>342</v>
      </c>
      <c r="B438" t="s">
        <v>386</v>
      </c>
      <c r="C438" t="s">
        <v>393</v>
      </c>
      <c r="D438" s="15">
        <v>44379</v>
      </c>
      <c r="E438" s="14">
        <f>VLOOKUP(A438,home!$A$2:$E$405,3,FALSE)</f>
        <v>1.153846154</v>
      </c>
      <c r="F438" s="14">
        <f>VLOOKUP(B438,home!$B$2:$E$405,3,FALSE)</f>
        <v>0.67</v>
      </c>
      <c r="G438" s="14">
        <f>VLOOKUP(C438,away!$B$2:$E$405,4,FALSE)</f>
        <v>0.87</v>
      </c>
      <c r="H438" s="14">
        <f>VLOOKUP(A438,away!$A$2:$E$405,3,FALSE)</f>
        <v>0.85314685300000004</v>
      </c>
      <c r="I438" s="14">
        <f>VLOOKUP(C438,away!$B$2:$E$405,3,FALSE)</f>
        <v>0.72</v>
      </c>
      <c r="J438" s="14">
        <f>VLOOKUP(B438,home!$B$2:$E$405,4,FALSE)</f>
        <v>0.72</v>
      </c>
      <c r="K438" s="16">
        <f t="shared" si="508"/>
        <v>0.67257692316660012</v>
      </c>
      <c r="L438" s="16">
        <f t="shared" si="509"/>
        <v>0.44227132859519996</v>
      </c>
      <c r="M438" s="17">
        <f t="shared" si="454"/>
        <v>0.32796504324117048</v>
      </c>
      <c r="N438" s="17">
        <f t="shared" si="455"/>
        <v>0.22058171968934739</v>
      </c>
      <c r="O438" s="17">
        <f t="shared" si="456"/>
        <v>0.1450495354070547</v>
      </c>
      <c r="P438" s="17">
        <f t="shared" si="457"/>
        <v>9.755697023082166E-2</v>
      </c>
      <c r="Q438" s="17">
        <f t="shared" si="458"/>
        <v>7.4179087167729363E-2</v>
      </c>
      <c r="R438" s="17">
        <f t="shared" si="459"/>
        <v>3.2075625368297278E-2</v>
      </c>
      <c r="S438" s="17">
        <f t="shared" si="460"/>
        <v>7.2548604163422889E-3</v>
      </c>
      <c r="T438" s="17">
        <f t="shared" si="461"/>
        <v>3.2807283435650814E-2</v>
      </c>
      <c r="U438" s="17">
        <f t="shared" si="462"/>
        <v>2.1573325418853928E-2</v>
      </c>
      <c r="V438" s="17">
        <f t="shared" si="463"/>
        <v>2.3978239830795882E-4</v>
      </c>
      <c r="W438" s="17">
        <f t="shared" si="464"/>
        <v>1.6630380736859487E-2</v>
      </c>
      <c r="X438" s="17">
        <f t="shared" si="465"/>
        <v>7.3551405835348659E-3</v>
      </c>
      <c r="Y438" s="17">
        <f t="shared" si="466"/>
        <v>1.6264838989422192E-3</v>
      </c>
      <c r="Z438" s="17">
        <f t="shared" si="467"/>
        <v>4.7287098157195806E-3</v>
      </c>
      <c r="AA438" s="17">
        <f t="shared" si="468"/>
        <v>3.1804210984043759E-3</v>
      </c>
      <c r="AB438" s="17">
        <f t="shared" si="469"/>
        <v>1.0695389183694769E-3</v>
      </c>
      <c r="AC438" s="17">
        <f t="shared" si="470"/>
        <v>4.4578768331574163E-6</v>
      </c>
      <c r="AD438" s="17">
        <f t="shared" si="471"/>
        <v>2.7963025767715113E-3</v>
      </c>
      <c r="AE438" s="17">
        <f t="shared" si="472"/>
        <v>1.2367244557829175E-3</v>
      </c>
      <c r="AF438" s="17">
        <f t="shared" si="473"/>
        <v>2.7348388408264318E-4</v>
      </c>
      <c r="AG438" s="17">
        <f t="shared" si="474"/>
        <v>4.0318026920868769E-5</v>
      </c>
      <c r="AH438" s="17">
        <f t="shared" si="475"/>
        <v>5.228431931848654E-4</v>
      </c>
      <c r="AI438" s="17">
        <f t="shared" si="476"/>
        <v>3.5165226617087705E-4</v>
      </c>
      <c r="AJ438" s="17">
        <f t="shared" si="477"/>
        <v>1.1825659960288538E-4</v>
      </c>
      <c r="AK438" s="17">
        <f t="shared" si="478"/>
        <v>2.6512219968351086E-5</v>
      </c>
      <c r="AL438" s="17">
        <f t="shared" si="479"/>
        <v>5.30418672925705E-8</v>
      </c>
      <c r="AM438" s="17">
        <f t="shared" si="480"/>
        <v>3.7614571666556385E-4</v>
      </c>
      <c r="AN438" s="17">
        <f t="shared" si="481"/>
        <v>1.6635846585507261E-4</v>
      </c>
      <c r="AO438" s="17">
        <f t="shared" si="482"/>
        <v>3.6787789858391073E-5</v>
      </c>
      <c r="AP438" s="17">
        <f t="shared" si="483"/>
        <v>5.4233948989172151E-6</v>
      </c>
      <c r="AQ438" s="17">
        <f t="shared" si="484"/>
        <v>5.9965301686013663E-7</v>
      </c>
      <c r="AR438" s="17">
        <f t="shared" si="485"/>
        <v>4.6247710739365446E-5</v>
      </c>
      <c r="AS438" s="17">
        <f t="shared" si="486"/>
        <v>3.1105142992581339E-5</v>
      </c>
      <c r="AT438" s="17">
        <f t="shared" si="487"/>
        <v>1.0460300684303744E-5</v>
      </c>
      <c r="AU438" s="17">
        <f t="shared" si="488"/>
        <v>2.3451189498821656E-6</v>
      </c>
      <c r="AV438" s="17">
        <f t="shared" si="489"/>
        <v>3.9431822194285864E-7</v>
      </c>
      <c r="AW438" s="17">
        <f t="shared" si="490"/>
        <v>4.3827535680408567E-10</v>
      </c>
      <c r="AX438" s="17">
        <f t="shared" si="491"/>
        <v>4.2164488129536769E-5</v>
      </c>
      <c r="AY438" s="17">
        <f t="shared" si="492"/>
        <v>1.8648144184586767E-5</v>
      </c>
      <c r="AZ438" s="17">
        <f t="shared" si="493"/>
        <v>4.1237697521760191E-6</v>
      </c>
      <c r="BA438" s="17">
        <f t="shared" si="494"/>
        <v>6.0794170903852902E-7</v>
      </c>
      <c r="BB438" s="17">
        <f t="shared" si="495"/>
        <v>6.7218796841226658E-8</v>
      </c>
      <c r="BC438" s="17">
        <f t="shared" si="496"/>
        <v>5.9457893171080304E-9</v>
      </c>
      <c r="BD438" s="17">
        <f t="shared" si="497"/>
        <v>3.4090060788642744E-6</v>
      </c>
      <c r="BE438" s="17">
        <f t="shared" si="498"/>
        <v>2.2928188195787696E-6</v>
      </c>
      <c r="BF438" s="17">
        <f t="shared" si="499"/>
        <v>7.7104851352538237E-7</v>
      </c>
      <c r="BG438" s="17">
        <f t="shared" si="500"/>
        <v>1.728631456130275E-7</v>
      </c>
      <c r="BH438" s="17">
        <f t="shared" si="501"/>
        <v>2.9065940651327491E-8</v>
      </c>
      <c r="BI438" s="17">
        <f t="shared" si="502"/>
        <v>3.9098161864425711E-9</v>
      </c>
      <c r="BJ438" s="18">
        <f t="shared" si="503"/>
        <v>0.35817785698427829</v>
      </c>
      <c r="BK438" s="18">
        <f t="shared" si="504"/>
        <v>0.4330398153495274</v>
      </c>
      <c r="BL438" s="18">
        <f t="shared" si="505"/>
        <v>0.20406494179380924</v>
      </c>
      <c r="BM438" s="18">
        <f t="shared" si="506"/>
        <v>0.10258469513300458</v>
      </c>
      <c r="BN438" s="18">
        <f t="shared" si="507"/>
        <v>0.89740798110442088</v>
      </c>
    </row>
    <row r="439" spans="1:66" x14ac:dyDescent="0.25">
      <c r="A439" t="s">
        <v>342</v>
      </c>
      <c r="B439" t="s">
        <v>399</v>
      </c>
      <c r="C439" t="s">
        <v>436</v>
      </c>
      <c r="D439" s="15">
        <v>44379</v>
      </c>
      <c r="E439" s="14">
        <f>VLOOKUP(A439,home!$A$2:$E$405,3,FALSE)</f>
        <v>1.153846154</v>
      </c>
      <c r="F439" s="14">
        <f>VLOOKUP(B439,home!$B$2:$E$405,3,FALSE)</f>
        <v>0.73</v>
      </c>
      <c r="G439" s="14">
        <f>VLOOKUP(C439,away!$B$2:$E$405,4,FALSE)</f>
        <v>0.93</v>
      </c>
      <c r="H439" s="14">
        <f>VLOOKUP(A439,away!$A$2:$E$405,3,FALSE)</f>
        <v>0.85314685300000004</v>
      </c>
      <c r="I439" s="14">
        <f>VLOOKUP(C439,away!$B$2:$E$405,3,FALSE)</f>
        <v>0.33</v>
      </c>
      <c r="J439" s="14">
        <f>VLOOKUP(B439,home!$B$2:$E$405,4,FALSE)</f>
        <v>1.35</v>
      </c>
      <c r="K439" s="16">
        <f t="shared" si="508"/>
        <v>0.78334615395060003</v>
      </c>
      <c r="L439" s="16">
        <f t="shared" si="509"/>
        <v>0.38007692301150003</v>
      </c>
      <c r="M439" s="17">
        <f t="shared" si="454"/>
        <v>0.31241492809528731</v>
      </c>
      <c r="N439" s="17">
        <f t="shared" si="455"/>
        <v>0.24472903236019658</v>
      </c>
      <c r="O439" s="17">
        <f t="shared" si="456"/>
        <v>0.11874170457331583</v>
      </c>
      <c r="P439" s="17">
        <f t="shared" si="457"/>
        <v>9.3015857591045331E-2</v>
      </c>
      <c r="Q439" s="17">
        <f t="shared" si="458"/>
        <v>9.5853773129705958E-2</v>
      </c>
      <c r="R439" s="17">
        <f t="shared" si="459"/>
        <v>2.2565490853683222E-2</v>
      </c>
      <c r="S439" s="17">
        <f t="shared" si="460"/>
        <v>6.9234445806945879E-3</v>
      </c>
      <c r="T439" s="17">
        <f t="shared" si="461"/>
        <v>3.6431807150181038E-2</v>
      </c>
      <c r="U439" s="17">
        <f t="shared" si="462"/>
        <v>1.7676590472240194E-2</v>
      </c>
      <c r="V439" s="17">
        <f t="shared" si="463"/>
        <v>2.2903662093927564E-4</v>
      </c>
      <c r="W439" s="17">
        <f t="shared" si="464"/>
        <v>2.5028894840936174E-2</v>
      </c>
      <c r="X439" s="17">
        <f t="shared" si="465"/>
        <v>9.5129053375214278E-3</v>
      </c>
      <c r="Y439" s="17">
        <f t="shared" si="466"/>
        <v>1.8078178947924098E-3</v>
      </c>
      <c r="Z439" s="17">
        <f t="shared" si="467"/>
        <v>2.8588741099706892E-3</v>
      </c>
      <c r="AA439" s="17">
        <f t="shared" si="468"/>
        <v>2.2394880386744842E-3</v>
      </c>
      <c r="AB439" s="17">
        <f t="shared" si="469"/>
        <v>8.7714717095701471E-4</v>
      </c>
      <c r="AC439" s="17">
        <f t="shared" si="470"/>
        <v>4.2619677791781346E-6</v>
      </c>
      <c r="AD439" s="17">
        <f t="shared" si="471"/>
        <v>4.9015721278203419E-3</v>
      </c>
      <c r="AE439" s="17">
        <f t="shared" si="472"/>
        <v>1.8629744522608864E-3</v>
      </c>
      <c r="AF439" s="17">
        <f t="shared" si="473"/>
        <v>3.5403679873217622E-4</v>
      </c>
      <c r="AG439" s="17">
        <f t="shared" si="474"/>
        <v>4.4853739031655763E-5</v>
      </c>
      <c r="AH439" s="17">
        <f t="shared" si="475"/>
        <v>2.7164801874872505E-4</v>
      </c>
      <c r="AI439" s="17">
        <f t="shared" si="476"/>
        <v>2.1279443071511425E-4</v>
      </c>
      <c r="AJ439" s="17">
        <f t="shared" si="477"/>
        <v>8.3345849441396084E-5</v>
      </c>
      <c r="AK439" s="17">
        <f t="shared" si="478"/>
        <v>2.1762883535887793E-5</v>
      </c>
      <c r="AL439" s="17">
        <f t="shared" si="479"/>
        <v>5.0756932829374283E-8</v>
      </c>
      <c r="AM439" s="17">
        <f t="shared" si="480"/>
        <v>7.6792553492790506E-4</v>
      </c>
      <c r="AN439" s="17">
        <f t="shared" si="481"/>
        <v>2.9187077441735832E-4</v>
      </c>
      <c r="AO439" s="17">
        <f t="shared" si="482"/>
        <v>5.5466672928766597E-5</v>
      </c>
      <c r="AP439" s="17">
        <f t="shared" si="483"/>
        <v>7.0272007921502922E-6</v>
      </c>
      <c r="AQ439" s="17">
        <f t="shared" si="484"/>
        <v>6.6771921361611462E-7</v>
      </c>
      <c r="AR439" s="17">
        <f t="shared" si="485"/>
        <v>2.0649428621637144E-5</v>
      </c>
      <c r="AS439" s="17">
        <f t="shared" si="486"/>
        <v>1.6175650492036897E-5</v>
      </c>
      <c r="AT439" s="17">
        <f t="shared" si="487"/>
        <v>6.3355668002931164E-6</v>
      </c>
      <c r="AU439" s="17">
        <f t="shared" si="488"/>
        <v>1.6543139620355739E-6</v>
      </c>
      <c r="AV439" s="17">
        <f t="shared" si="489"/>
        <v>3.2397511989683647E-7</v>
      </c>
      <c r="AW439" s="17">
        <f t="shared" si="490"/>
        <v>4.1977646563740428E-10</v>
      </c>
      <c r="AX439" s="17">
        <f t="shared" si="491"/>
        <v>1.002585857177052E-4</v>
      </c>
      <c r="AY439" s="17">
        <f t="shared" si="492"/>
        <v>3.8105974765070109E-5</v>
      </c>
      <c r="AZ439" s="17">
        <f t="shared" si="493"/>
        <v>7.241600818530858E-6</v>
      </c>
      <c r="BA439" s="17">
        <f t="shared" si="494"/>
        <v>9.1745511892825635E-7</v>
      </c>
      <c r="BB439" s="17">
        <f t="shared" si="495"/>
        <v>8.717587965085036E-8</v>
      </c>
      <c r="BC439" s="17">
        <f t="shared" si="496"/>
        <v>6.6267080197032114E-9</v>
      </c>
      <c r="BD439" s="17">
        <f t="shared" si="497"/>
        <v>1.3080618820762402E-6</v>
      </c>
      <c r="BE439" s="17">
        <f t="shared" si="498"/>
        <v>1.024665244453806E-6</v>
      </c>
      <c r="BF439" s="17">
        <f t="shared" si="499"/>
        <v>4.0133378916487013E-7</v>
      </c>
      <c r="BG439" s="17">
        <f t="shared" si="500"/>
        <v>1.0479442673090734E-7</v>
      </c>
      <c r="BH439" s="17">
        <f t="shared" si="501"/>
        <v>2.0522577783778554E-8</v>
      </c>
      <c r="BI439" s="17">
        <f t="shared" si="502"/>
        <v>3.215256475214993E-9</v>
      </c>
      <c r="BJ439" s="18">
        <f t="shared" si="503"/>
        <v>0.42179724315246636</v>
      </c>
      <c r="BK439" s="18">
        <f t="shared" si="504"/>
        <v>0.41262568558744356</v>
      </c>
      <c r="BL439" s="18">
        <f t="shared" si="505"/>
        <v>0.16273797381948449</v>
      </c>
      <c r="BM439" s="18">
        <f t="shared" si="506"/>
        <v>0.11266088451114227</v>
      </c>
      <c r="BN439" s="18">
        <f t="shared" si="507"/>
        <v>0.88732078660323421</v>
      </c>
    </row>
    <row r="440" spans="1:66" x14ac:dyDescent="0.25">
      <c r="A440" t="s">
        <v>342</v>
      </c>
      <c r="B440" t="s">
        <v>364</v>
      </c>
      <c r="C440" t="s">
        <v>402</v>
      </c>
      <c r="D440" s="15">
        <v>44379</v>
      </c>
      <c r="E440" s="14">
        <f>VLOOKUP(A440,home!$A$2:$E$405,3,FALSE)</f>
        <v>1.153846154</v>
      </c>
      <c r="F440" s="14">
        <f>VLOOKUP(B440,home!$B$2:$E$405,3,FALSE)</f>
        <v>0.8</v>
      </c>
      <c r="G440" s="14">
        <f>VLOOKUP(C440,away!$B$2:$E$405,4,FALSE)</f>
        <v>0.73</v>
      </c>
      <c r="H440" s="14">
        <f>VLOOKUP(A440,away!$A$2:$E$405,3,FALSE)</f>
        <v>0.85314685300000004</v>
      </c>
      <c r="I440" s="14">
        <f>VLOOKUP(C440,away!$B$2:$E$405,3,FALSE)</f>
        <v>0.87</v>
      </c>
      <c r="J440" s="14">
        <f>VLOOKUP(B440,home!$B$2:$E$405,4,FALSE)</f>
        <v>1.08</v>
      </c>
      <c r="K440" s="16">
        <f t="shared" si="508"/>
        <v>0.673846153936</v>
      </c>
      <c r="L440" s="16">
        <f t="shared" si="509"/>
        <v>0.80161678307880013</v>
      </c>
      <c r="M440" s="17">
        <f t="shared" si="454"/>
        <v>0.2286728414153541</v>
      </c>
      <c r="N440" s="17">
        <f t="shared" si="455"/>
        <v>0.15409031469735324</v>
      </c>
      <c r="O440" s="17">
        <f t="shared" si="456"/>
        <v>0.18330798751286473</v>
      </c>
      <c r="P440" s="17">
        <f t="shared" si="457"/>
        <v>0.12352138237129223</v>
      </c>
      <c r="Q440" s="17">
        <f t="shared" si="458"/>
        <v>5.1916582958799674E-2</v>
      </c>
      <c r="R440" s="17">
        <f t="shared" si="459"/>
        <v>7.3471379631355735E-2</v>
      </c>
      <c r="S440" s="17">
        <f t="shared" si="460"/>
        <v>1.668052468373549E-2</v>
      </c>
      <c r="T440" s="17">
        <f t="shared" si="461"/>
        <v>4.1617204219876643E-2</v>
      </c>
      <c r="U440" s="17">
        <f t="shared" si="462"/>
        <v>4.9508406588960836E-2</v>
      </c>
      <c r="V440" s="17">
        <f t="shared" si="463"/>
        <v>1.0011398598300059E-3</v>
      </c>
      <c r="W440" s="17">
        <f t="shared" si="464"/>
        <v>1.1661263250762149E-2</v>
      </c>
      <c r="X440" s="17">
        <f t="shared" si="465"/>
        <v>9.3478643337109833E-3</v>
      </c>
      <c r="Y440" s="17">
        <f t="shared" si="466"/>
        <v>3.7467024679232242E-3</v>
      </c>
      <c r="Z440" s="17">
        <f t="shared" si="467"/>
        <v>1.9631963662816228E-2</v>
      </c>
      <c r="AA440" s="17">
        <f t="shared" si="468"/>
        <v>1.3228923208400025E-2</v>
      </c>
      <c r="AB440" s="17">
        <f t="shared" si="469"/>
        <v>4.4571295123475218E-3</v>
      </c>
      <c r="AC440" s="17">
        <f t="shared" si="470"/>
        <v>3.379888126083475E-5</v>
      </c>
      <c r="AD440" s="17">
        <f t="shared" si="471"/>
        <v>1.9644743478903219E-3</v>
      </c>
      <c r="AE440" s="17">
        <f t="shared" si="472"/>
        <v>1.5747556071966633E-3</v>
      </c>
      <c r="AF440" s="17">
        <f t="shared" si="473"/>
        <v>6.311752619881459E-4</v>
      </c>
      <c r="AG440" s="17">
        <f t="shared" si="474"/>
        <v>1.6865356102461882E-4</v>
      </c>
      <c r="AH440" s="17">
        <f t="shared" si="475"/>
        <v>3.9343278892266589E-3</v>
      </c>
      <c r="AI440" s="17">
        <f t="shared" si="476"/>
        <v>2.6511317164785255E-3</v>
      </c>
      <c r="AJ440" s="17">
        <f t="shared" si="477"/>
        <v>8.9322745536340011E-4</v>
      </c>
      <c r="AK440" s="17">
        <f t="shared" si="478"/>
        <v>2.0063262846222246E-4</v>
      </c>
      <c r="AL440" s="17">
        <f t="shared" si="479"/>
        <v>7.3028078194180437E-7</v>
      </c>
      <c r="AM440" s="17">
        <f t="shared" si="480"/>
        <v>2.6475069676636505E-4</v>
      </c>
      <c r="AN440" s="17">
        <f t="shared" si="481"/>
        <v>2.122286018597244E-4</v>
      </c>
      <c r="AO440" s="17">
        <f t="shared" si="482"/>
        <v>8.5063004550051859E-5</v>
      </c>
      <c r="AP440" s="17">
        <f t="shared" si="483"/>
        <v>2.2729310688809978E-5</v>
      </c>
      <c r="AQ440" s="17">
        <f t="shared" si="484"/>
        <v>4.5550492289906083E-6</v>
      </c>
      <c r="AR440" s="17">
        <f t="shared" si="485"/>
        <v>6.3076465322781637E-4</v>
      </c>
      <c r="AS440" s="17">
        <f t="shared" si="486"/>
        <v>4.2503833561633884E-4</v>
      </c>
      <c r="AT440" s="17">
        <f t="shared" si="487"/>
        <v>1.4320522386521435E-4</v>
      </c>
      <c r="AU440" s="17">
        <f t="shared" si="488"/>
        <v>3.2166096441706194E-5</v>
      </c>
      <c r="AV440" s="17">
        <f t="shared" si="489"/>
        <v>5.4187500935945416E-6</v>
      </c>
      <c r="AW440" s="17">
        <f t="shared" si="490"/>
        <v>1.0957586969411157E-8</v>
      </c>
      <c r="AX440" s="17">
        <f t="shared" si="491"/>
        <v>2.973353979464855E-5</v>
      </c>
      <c r="AY440" s="17">
        <f t="shared" si="492"/>
        <v>2.3834904519731653E-5</v>
      </c>
      <c r="AZ440" s="17">
        <f t="shared" si="493"/>
        <v>9.5532297430488207E-6</v>
      </c>
      <c r="BA440" s="17">
        <f t="shared" si="494"/>
        <v>2.5526764315451702E-6</v>
      </c>
      <c r="BB440" s="17">
        <f t="shared" si="495"/>
        <v>5.1156706732407732E-7</v>
      </c>
      <c r="BC440" s="17">
        <f t="shared" si="496"/>
        <v>8.2016149367476611E-8</v>
      </c>
      <c r="BD440" s="17">
        <f t="shared" si="497"/>
        <v>8.4271922033382824E-5</v>
      </c>
      <c r="BE440" s="17">
        <f t="shared" si="498"/>
        <v>5.6786310546989472E-5</v>
      </c>
      <c r="BF440" s="17">
        <f t="shared" si="499"/>
        <v>1.9132618479152084E-5</v>
      </c>
      <c r="BG440" s="17">
        <f t="shared" si="500"/>
        <v>4.2974804589671583E-6</v>
      </c>
      <c r="BH440" s="17">
        <f t="shared" si="501"/>
        <v>7.2396016972253362E-7</v>
      </c>
      <c r="BI440" s="17">
        <f t="shared" si="502"/>
        <v>9.7567555194076627E-8</v>
      </c>
      <c r="BJ440" s="18">
        <f t="shared" si="503"/>
        <v>0.27737458530332526</v>
      </c>
      <c r="BK440" s="18">
        <f t="shared" si="504"/>
        <v>0.36993425239677435</v>
      </c>
      <c r="BL440" s="18">
        <f t="shared" si="505"/>
        <v>0.33305504906194766</v>
      </c>
      <c r="BM440" s="18">
        <f t="shared" si="506"/>
        <v>0.18499153789091116</v>
      </c>
      <c r="BN440" s="18">
        <f t="shared" si="507"/>
        <v>0.81498048858701966</v>
      </c>
    </row>
    <row r="441" spans="1:66" x14ac:dyDescent="0.25">
      <c r="A441" t="s">
        <v>342</v>
      </c>
      <c r="B441" t="s">
        <v>430</v>
      </c>
      <c r="C441" t="s">
        <v>426</v>
      </c>
      <c r="D441" s="15">
        <v>44379</v>
      </c>
      <c r="E441" s="14">
        <f>VLOOKUP(A441,home!$A$2:$E$405,3,FALSE)</f>
        <v>1.153846154</v>
      </c>
      <c r="F441" s="14">
        <f>VLOOKUP(B441,home!$B$2:$E$405,3,FALSE)</f>
        <v>1.3</v>
      </c>
      <c r="G441" s="14">
        <f>VLOOKUP(C441,away!$B$2:$E$405,4,FALSE)</f>
        <v>1.1299999999999999</v>
      </c>
      <c r="H441" s="14">
        <f>VLOOKUP(A441,away!$A$2:$E$405,3,FALSE)</f>
        <v>0.85314685300000004</v>
      </c>
      <c r="I441" s="14">
        <f>VLOOKUP(C441,away!$B$2:$E$405,3,FALSE)</f>
        <v>0.53</v>
      </c>
      <c r="J441" s="14">
        <f>VLOOKUP(B441,home!$B$2:$E$405,4,FALSE)</f>
        <v>0.88</v>
      </c>
      <c r="K441" s="16">
        <f t="shared" si="508"/>
        <v>1.6950000002259999</v>
      </c>
      <c r="L441" s="16">
        <f t="shared" si="509"/>
        <v>0.39790769223920003</v>
      </c>
      <c r="M441" s="17">
        <f t="shared" si="454"/>
        <v>0.12332801402548202</v>
      </c>
      <c r="N441" s="17">
        <f t="shared" si="455"/>
        <v>0.20904098380106412</v>
      </c>
      <c r="O441" s="17">
        <f t="shared" si="456"/>
        <v>4.9073165449323254E-2</v>
      </c>
      <c r="P441" s="17">
        <f t="shared" si="457"/>
        <v>8.3179015447693447E-2</v>
      </c>
      <c r="Q441" s="17">
        <f t="shared" si="458"/>
        <v>0.17716223379502352</v>
      </c>
      <c r="R441" s="17">
        <f t="shared" si="459"/>
        <v>9.7632950074063307E-3</v>
      </c>
      <c r="S441" s="17">
        <f t="shared" si="460"/>
        <v>1.4025095323066812E-2</v>
      </c>
      <c r="T441" s="17">
        <f t="shared" si="461"/>
        <v>7.0494215601319438E-2</v>
      </c>
      <c r="U441" s="17">
        <f t="shared" si="462"/>
        <v>1.6548785039760233E-2</v>
      </c>
      <c r="V441" s="17">
        <f t="shared" si="463"/>
        <v>1.0510305741706432E-3</v>
      </c>
      <c r="W441" s="17">
        <f t="shared" si="464"/>
        <v>0.10009666210753451</v>
      </c>
      <c r="X441" s="17">
        <f t="shared" si="465"/>
        <v>3.9829231820056051E-2</v>
      </c>
      <c r="Y441" s="17">
        <f t="shared" si="466"/>
        <v>7.924178858589306E-3</v>
      </c>
      <c r="Z441" s="17">
        <f t="shared" si="467"/>
        <v>1.2949633950158522E-3</v>
      </c>
      <c r="AA441" s="17">
        <f t="shared" si="468"/>
        <v>2.1949629548445311E-3</v>
      </c>
      <c r="AB441" s="17">
        <f t="shared" si="469"/>
        <v>1.8602311044787713E-3</v>
      </c>
      <c r="AC441" s="17">
        <f t="shared" si="470"/>
        <v>4.4304455609571874E-5</v>
      </c>
      <c r="AD441" s="17">
        <f t="shared" si="471"/>
        <v>4.2415960573723203E-2</v>
      </c>
      <c r="AE441" s="17">
        <f t="shared" si="472"/>
        <v>1.68776369859991E-2</v>
      </c>
      <c r="AF441" s="17">
        <f t="shared" si="473"/>
        <v>3.3578707917749345E-3</v>
      </c>
      <c r="AG441" s="17">
        <f t="shared" si="474"/>
        <v>4.4537420586419321E-4</v>
      </c>
      <c r="AH441" s="17">
        <f t="shared" si="475"/>
        <v>1.2881897401124931E-4</v>
      </c>
      <c r="AI441" s="17">
        <f t="shared" si="476"/>
        <v>2.1834816097818065E-4</v>
      </c>
      <c r="AJ441" s="17">
        <f t="shared" si="477"/>
        <v>1.8505006645368148E-4</v>
      </c>
      <c r="AK441" s="17">
        <f t="shared" si="478"/>
        <v>1.0455328756027048E-4</v>
      </c>
      <c r="AL441" s="17">
        <f t="shared" si="479"/>
        <v>1.195251874173143E-6</v>
      </c>
      <c r="AM441" s="17">
        <f t="shared" si="480"/>
        <v>1.437901063640936E-2</v>
      </c>
      <c r="AN441" s="17">
        <f t="shared" si="481"/>
        <v>5.7215189390165608E-3</v>
      </c>
      <c r="AO441" s="17">
        <f t="shared" si="482"/>
        <v>1.1383181985634779E-3</v>
      </c>
      <c r="AP441" s="17">
        <f t="shared" si="483"/>
        <v>1.5098185580809234E-4</v>
      </c>
      <c r="AQ441" s="17">
        <f t="shared" si="484"/>
        <v>1.5019210453647417E-5</v>
      </c>
      <c r="AR441" s="17">
        <f t="shared" si="485"/>
        <v>1.0251612133087544E-5</v>
      </c>
      <c r="AS441" s="17">
        <f t="shared" si="486"/>
        <v>1.7376482567900249E-5</v>
      </c>
      <c r="AT441" s="17">
        <f t="shared" si="487"/>
        <v>1.4726568978259006E-5</v>
      </c>
      <c r="AU441" s="17">
        <f t="shared" si="488"/>
        <v>8.3205114738257409E-6</v>
      </c>
      <c r="AV441" s="17">
        <f t="shared" si="489"/>
        <v>3.5258167375037659E-6</v>
      </c>
      <c r="AW441" s="17">
        <f t="shared" si="490"/>
        <v>2.2392829329377387E-8</v>
      </c>
      <c r="AX441" s="17">
        <f t="shared" si="491"/>
        <v>4.0620705053272584E-3</v>
      </c>
      <c r="AY441" s="17">
        <f t="shared" si="492"/>
        <v>1.6163291004876908E-3</v>
      </c>
      <c r="AZ441" s="17">
        <f t="shared" si="493"/>
        <v>3.2157489113705952E-4</v>
      </c>
      <c r="BA441" s="17">
        <f t="shared" si="494"/>
        <v>4.2652374271473118E-5</v>
      </c>
      <c r="BB441" s="17">
        <f t="shared" si="495"/>
        <v>4.2429269537211235E-6</v>
      </c>
      <c r="BC441" s="17">
        <f t="shared" si="496"/>
        <v>3.3765865449893439E-7</v>
      </c>
      <c r="BD441" s="17">
        <f t="shared" si="497"/>
        <v>6.798658876013743E-7</v>
      </c>
      <c r="BE441" s="17">
        <f t="shared" si="498"/>
        <v>1.1523726796379789E-6</v>
      </c>
      <c r="BF441" s="17">
        <f t="shared" si="499"/>
        <v>9.766358461234054E-7</v>
      </c>
      <c r="BG441" s="17">
        <f t="shared" si="500"/>
        <v>5.5179925313329736E-7</v>
      </c>
      <c r="BH441" s="17">
        <f t="shared" si="501"/>
        <v>2.3382493354641138E-7</v>
      </c>
      <c r="BI441" s="17">
        <f t="shared" si="502"/>
        <v>7.9266652482802294E-8</v>
      </c>
      <c r="BJ441" s="18">
        <f t="shared" si="503"/>
        <v>0.69509640483803115</v>
      </c>
      <c r="BK441" s="18">
        <f t="shared" si="504"/>
        <v>0.22324498417838434</v>
      </c>
      <c r="BL441" s="18">
        <f t="shared" si="505"/>
        <v>8.0135084801959605E-2</v>
      </c>
      <c r="BM441" s="18">
        <f t="shared" si="506"/>
        <v>0.34660842297973976</v>
      </c>
      <c r="BN441" s="18">
        <f t="shared" si="507"/>
        <v>0.65154670752599275</v>
      </c>
    </row>
    <row r="442" spans="1:66" x14ac:dyDescent="0.25">
      <c r="A442" t="s">
        <v>342</v>
      </c>
      <c r="B442" t="s">
        <v>392</v>
      </c>
      <c r="C442" t="s">
        <v>414</v>
      </c>
      <c r="D442" s="15">
        <v>44379</v>
      </c>
      <c r="E442" s="14">
        <f>VLOOKUP(A442,home!$A$2:$E$405,3,FALSE)</f>
        <v>1.153846154</v>
      </c>
      <c r="F442" s="14">
        <f>VLOOKUP(B442,home!$B$2:$E$405,3,FALSE)</f>
        <v>1.27</v>
      </c>
      <c r="G442" s="14">
        <f>VLOOKUP(C442,away!$B$2:$E$405,4,FALSE)</f>
        <v>1</v>
      </c>
      <c r="H442" s="14">
        <f>VLOOKUP(A442,away!$A$2:$E$405,3,FALSE)</f>
        <v>0.85314685300000004</v>
      </c>
      <c r="I442" s="14">
        <f>VLOOKUP(C442,away!$B$2:$E$405,3,FALSE)</f>
        <v>0.8</v>
      </c>
      <c r="J442" s="14">
        <f>VLOOKUP(B442,home!$B$2:$E$405,4,FALSE)</f>
        <v>1.17</v>
      </c>
      <c r="K442" s="16">
        <f t="shared" si="508"/>
        <v>1.4653846155800001</v>
      </c>
      <c r="L442" s="16">
        <f t="shared" si="509"/>
        <v>0.79854545440800007</v>
      </c>
      <c r="M442" s="17">
        <f t="shared" si="454"/>
        <v>0.10394118486182799</v>
      </c>
      <c r="N442" s="17">
        <f t="shared" si="455"/>
        <v>0.15231381322167953</v>
      </c>
      <c r="O442" s="17">
        <f t="shared" si="456"/>
        <v>8.3001760697194379E-2</v>
      </c>
      <c r="P442" s="17">
        <f t="shared" si="457"/>
        <v>0.12162950319172132</v>
      </c>
      <c r="Q442" s="17">
        <f t="shared" si="458"/>
        <v>0.11159915931768742</v>
      </c>
      <c r="R442" s="17">
        <f t="shared" si="459"/>
        <v>3.3140339356302582E-2</v>
      </c>
      <c r="S442" s="17">
        <f t="shared" si="460"/>
        <v>3.558198818478616E-2</v>
      </c>
      <c r="T442" s="17">
        <f t="shared" si="461"/>
        <v>8.9117001388893502E-2</v>
      </c>
      <c r="U442" s="17">
        <f t="shared" si="462"/>
        <v>4.8563343447826195E-2</v>
      </c>
      <c r="V442" s="17">
        <f t="shared" si="463"/>
        <v>4.6263551741008747E-3</v>
      </c>
      <c r="W442" s="17">
        <f t="shared" si="464"/>
        <v>5.4511897058600205E-2</v>
      </c>
      <c r="X442" s="17">
        <f t="shared" si="465"/>
        <v>4.3530227607302026E-2</v>
      </c>
      <c r="Y442" s="17">
        <f t="shared" si="466"/>
        <v>1.7380432692578333E-2</v>
      </c>
      <c r="Z442" s="17">
        <f t="shared" si="467"/>
        <v>8.8213557835046582E-3</v>
      </c>
      <c r="AA442" s="17">
        <f t="shared" si="468"/>
        <v>1.292667905370538E-2</v>
      </c>
      <c r="AB442" s="17">
        <f t="shared" si="469"/>
        <v>9.4712783079200519E-3</v>
      </c>
      <c r="AC442" s="17">
        <f t="shared" si="470"/>
        <v>3.3835317670418249E-4</v>
      </c>
      <c r="AD442" s="17">
        <f t="shared" si="471"/>
        <v>1.9970223828938358E-2</v>
      </c>
      <c r="AE442" s="17">
        <f t="shared" si="472"/>
        <v>1.5947131462109052E-2</v>
      </c>
      <c r="AF442" s="17">
        <f t="shared" si="473"/>
        <v>6.3672546699569937E-3</v>
      </c>
      <c r="AG442" s="17">
        <f t="shared" si="474"/>
        <v>1.6948474245840894E-3</v>
      </c>
      <c r="AH442" s="17">
        <f t="shared" si="475"/>
        <v>1.7610633906583412E-3</v>
      </c>
      <c r="AI442" s="17">
        <f t="shared" si="476"/>
        <v>2.5806351997318846E-3</v>
      </c>
      <c r="AJ442" s="17">
        <f t="shared" si="477"/>
        <v>1.8908115600556627E-3</v>
      </c>
      <c r="AK442" s="17">
        <f t="shared" si="478"/>
        <v>9.235887236887961E-4</v>
      </c>
      <c r="AL442" s="17">
        <f t="shared" si="479"/>
        <v>1.5837313704121125E-5</v>
      </c>
      <c r="AM442" s="17">
        <f t="shared" si="480"/>
        <v>5.852811753723073E-3</v>
      </c>
      <c r="AN442" s="17">
        <f t="shared" si="481"/>
        <v>4.6737362214412754E-3</v>
      </c>
      <c r="AO442" s="17">
        <f t="shared" si="482"/>
        <v>1.866095407366976E-3</v>
      </c>
      <c r="AP442" s="17">
        <f t="shared" si="483"/>
        <v>4.9672066834818124E-4</v>
      </c>
      <c r="AQ442" s="17">
        <f t="shared" si="484"/>
        <v>9.9163507954985961E-5</v>
      </c>
      <c r="AR442" s="17">
        <f t="shared" si="485"/>
        <v>2.8125783310691183E-4</v>
      </c>
      <c r="AS442" s="17">
        <f t="shared" si="486"/>
        <v>4.1215090164623572E-4</v>
      </c>
      <c r="AT442" s="17">
        <f t="shared" si="487"/>
        <v>3.0197979528490988E-4</v>
      </c>
      <c r="AU442" s="17">
        <f t="shared" si="488"/>
        <v>1.4750551540883497E-4</v>
      </c>
      <c r="AV442" s="17">
        <f t="shared" si="489"/>
        <v>5.4038078248326377E-5</v>
      </c>
      <c r="AW442" s="17">
        <f t="shared" si="490"/>
        <v>5.1479022067580304E-7</v>
      </c>
      <c r="AX442" s="17">
        <f t="shared" si="491"/>
        <v>1.4294367169652678E-3</v>
      </c>
      <c r="AY442" s="17">
        <f t="shared" si="492"/>
        <v>1.1414701926965097E-3</v>
      </c>
      <c r="AZ442" s="17">
        <f t="shared" si="493"/>
        <v>4.5575791686001081E-4</v>
      </c>
      <c r="BA442" s="17">
        <f t="shared" si="494"/>
        <v>1.2131447093967362E-4</v>
      </c>
      <c r="BB442" s="17">
        <f t="shared" si="495"/>
        <v>2.4218779830696943E-5</v>
      </c>
      <c r="BC442" s="17">
        <f t="shared" si="496"/>
        <v>3.8679593090222411E-6</v>
      </c>
      <c r="BD442" s="17">
        <f t="shared" si="497"/>
        <v>3.7432860690694703E-5</v>
      </c>
      <c r="BE442" s="17">
        <f t="shared" si="498"/>
        <v>5.4853538173293349E-5</v>
      </c>
      <c r="BF442" s="17">
        <f t="shared" si="499"/>
        <v>4.0190765474637181E-5</v>
      </c>
      <c r="BG442" s="17">
        <f t="shared" si="500"/>
        <v>1.9631643138305723E-5</v>
      </c>
      <c r="BH442" s="17">
        <f t="shared" si="501"/>
        <v>7.191976958357472E-6</v>
      </c>
      <c r="BI442" s="17">
        <f t="shared" si="502"/>
        <v>2.1078024780765742E-6</v>
      </c>
      <c r="BJ442" s="18">
        <f t="shared" si="503"/>
        <v>0.5285965822677654</v>
      </c>
      <c r="BK442" s="18">
        <f t="shared" si="504"/>
        <v>0.26727469209554111</v>
      </c>
      <c r="BL442" s="18">
        <f t="shared" si="505"/>
        <v>0.1956178404476919</v>
      </c>
      <c r="BM442" s="18">
        <f t="shared" si="506"/>
        <v>0.39354375454561386</v>
      </c>
      <c r="BN442" s="18">
        <f t="shared" si="507"/>
        <v>0.60562576064641316</v>
      </c>
    </row>
    <row r="443" spans="1:66" x14ac:dyDescent="0.25">
      <c r="A443" t="s">
        <v>40</v>
      </c>
      <c r="B443" t="s">
        <v>335</v>
      </c>
      <c r="C443" t="s">
        <v>237</v>
      </c>
      <c r="D443" s="15">
        <v>44379</v>
      </c>
      <c r="E443" s="14">
        <f>VLOOKUP(A443,home!$A$2:$E$405,3,FALSE)</f>
        <v>1.4692307689999999</v>
      </c>
      <c r="F443" s="14">
        <f>VLOOKUP(B443,home!$B$2:$E$405,3,FALSE)</f>
        <v>0.57999999999999996</v>
      </c>
      <c r="G443" s="14">
        <f>VLOOKUP(C443,away!$B$2:$E$405,4,FALSE)</f>
        <v>0.94</v>
      </c>
      <c r="H443" s="14">
        <f>VLOOKUP(A443,away!$A$2:$E$405,3,FALSE)</f>
        <v>1.180769231</v>
      </c>
      <c r="I443" s="14">
        <f>VLOOKUP(C443,away!$B$2:$E$405,3,FALSE)</f>
        <v>0.47</v>
      </c>
      <c r="J443" s="14">
        <f>VLOOKUP(B443,home!$B$2:$E$405,4,FALSE)</f>
        <v>1.24</v>
      </c>
      <c r="K443" s="16">
        <f t="shared" si="508"/>
        <v>0.80102461525879987</v>
      </c>
      <c r="L443" s="16">
        <f t="shared" si="509"/>
        <v>0.68815230782679992</v>
      </c>
      <c r="M443" s="17">
        <f t="shared" si="454"/>
        <v>0.22555823093028377</v>
      </c>
      <c r="N443" s="17">
        <f t="shared" si="455"/>
        <v>0.18067769514938611</v>
      </c>
      <c r="O443" s="17">
        <f t="shared" si="456"/>
        <v>0.15521841716400506</v>
      </c>
      <c r="P443" s="17">
        <f t="shared" si="457"/>
        <v>0.12433377288987704</v>
      </c>
      <c r="Q443" s="17">
        <f t="shared" si="458"/>
        <v>7.2363640621441849E-2</v>
      </c>
      <c r="R443" s="17">
        <f t="shared" si="459"/>
        <v>5.3406955994316517E-2</v>
      </c>
      <c r="S443" s="17">
        <f t="shared" si="460"/>
        <v>1.7134031218095518E-2</v>
      </c>
      <c r="T443" s="17">
        <f t="shared" si="461"/>
        <v>4.9797206296394371E-2</v>
      </c>
      <c r="U443" s="17">
        <f t="shared" si="462"/>
        <v>4.2780286377491046E-2</v>
      </c>
      <c r="V443" s="17">
        <f t="shared" si="463"/>
        <v>1.0494155063749881E-3</v>
      </c>
      <c r="W443" s="17">
        <f t="shared" si="464"/>
        <v>1.9321685795838844E-2</v>
      </c>
      <c r="X443" s="17">
        <f t="shared" si="465"/>
        <v>1.3296262671510798E-2</v>
      </c>
      <c r="Y443" s="17">
        <f t="shared" si="466"/>
        <v>4.5749269214357437E-3</v>
      </c>
      <c r="Z443" s="17">
        <f t="shared" si="467"/>
        <v>1.2250706673831088E-2</v>
      </c>
      <c r="AA443" s="17">
        <f t="shared" si="468"/>
        <v>9.8131176000539593E-3</v>
      </c>
      <c r="AB443" s="17">
        <f t="shared" si="469"/>
        <v>3.9302743750362894E-3</v>
      </c>
      <c r="AC443" s="17">
        <f t="shared" si="470"/>
        <v>3.6154130991641667E-5</v>
      </c>
      <c r="AD443" s="17">
        <f t="shared" si="471"/>
        <v>3.8692864826908062E-3</v>
      </c>
      <c r="AE443" s="17">
        <f t="shared" si="472"/>
        <v>2.6626584227067195E-3</v>
      </c>
      <c r="AF443" s="17">
        <f t="shared" si="473"/>
        <v>9.161572692700479E-4</v>
      </c>
      <c r="AG443" s="17">
        <f t="shared" si="474"/>
        <v>2.1015191306016085E-4</v>
      </c>
      <c r="AH443" s="17">
        <f t="shared" si="475"/>
        <v>2.1075880175265103E-3</v>
      </c>
      <c r="AI443" s="17">
        <f t="shared" si="476"/>
        <v>1.6882298808632297E-3</v>
      </c>
      <c r="AJ443" s="17">
        <f t="shared" si="477"/>
        <v>6.7615684539343887E-4</v>
      </c>
      <c r="AK443" s="17">
        <f t="shared" si="478"/>
        <v>1.8053942564529444E-4</v>
      </c>
      <c r="AL443" s="17">
        <f t="shared" si="479"/>
        <v>7.9716523634821838E-7</v>
      </c>
      <c r="AM443" s="17">
        <f t="shared" si="480"/>
        <v>6.1987874322469579E-4</v>
      </c>
      <c r="AN443" s="17">
        <f t="shared" si="481"/>
        <v>4.2657098772285064E-4</v>
      </c>
      <c r="AO443" s="17">
        <f t="shared" si="482"/>
        <v>1.4677290482671861E-4</v>
      </c>
      <c r="AP443" s="17">
        <f t="shared" si="483"/>
        <v>3.3667371060983224E-5</v>
      </c>
      <c r="AQ443" s="17">
        <f t="shared" si="484"/>
        <v>5.7920697735192044E-6</v>
      </c>
      <c r="AR443" s="17">
        <f t="shared" si="485"/>
        <v>2.9006831164179569E-4</v>
      </c>
      <c r="AS443" s="17">
        <f t="shared" si="486"/>
        <v>2.3235185773163905E-4</v>
      </c>
      <c r="AT443" s="17">
        <f t="shared" si="487"/>
        <v>9.3059778722076763E-5</v>
      </c>
      <c r="AU443" s="17">
        <f t="shared" si="488"/>
        <v>2.4847724482306871E-5</v>
      </c>
      <c r="AV443" s="17">
        <f t="shared" si="489"/>
        <v>4.975909735874129E-6</v>
      </c>
      <c r="AW443" s="17">
        <f t="shared" si="490"/>
        <v>1.2206082000180443E-8</v>
      </c>
      <c r="AX443" s="17">
        <f t="shared" si="491"/>
        <v>8.2756355299778346E-5</v>
      </c>
      <c r="AY443" s="17">
        <f t="shared" si="492"/>
        <v>5.6948976886877086E-5</v>
      </c>
      <c r="AZ443" s="17">
        <f t="shared" si="493"/>
        <v>1.9594784936539776E-5</v>
      </c>
      <c r="BA443" s="17">
        <f t="shared" si="494"/>
        <v>4.4947321584832216E-6</v>
      </c>
      <c r="BB443" s="17">
        <f t="shared" si="495"/>
        <v>7.7326507698089043E-7</v>
      </c>
      <c r="BC443" s="17">
        <f t="shared" si="496"/>
        <v>1.064248294572536E-7</v>
      </c>
      <c r="BD443" s="17">
        <f t="shared" si="497"/>
        <v>3.3268529680620851E-5</v>
      </c>
      <c r="BE443" s="17">
        <f t="shared" si="498"/>
        <v>2.6648911187645281E-5</v>
      </c>
      <c r="BF443" s="17">
        <f t="shared" si="499"/>
        <v>1.0673216915574742E-5</v>
      </c>
      <c r="BG443" s="17">
        <f t="shared" si="500"/>
        <v>2.8498364911239914E-6</v>
      </c>
      <c r="BH443" s="17">
        <f t="shared" si="501"/>
        <v>5.7069729471327069E-7</v>
      </c>
      <c r="BI443" s="17">
        <f t="shared" si="502"/>
        <v>9.1428516185387145E-8</v>
      </c>
      <c r="BJ443" s="18">
        <f t="shared" si="503"/>
        <v>0.3490870281595323</v>
      </c>
      <c r="BK443" s="18">
        <f t="shared" si="504"/>
        <v>0.36816935081774615</v>
      </c>
      <c r="BL443" s="18">
        <f t="shared" si="505"/>
        <v>0.27052097188273089</v>
      </c>
      <c r="BM443" s="18">
        <f t="shared" si="506"/>
        <v>0.18841240801372525</v>
      </c>
      <c r="BN443" s="18">
        <f t="shared" si="507"/>
        <v>0.81155871274931035</v>
      </c>
    </row>
    <row r="444" spans="1:66" x14ac:dyDescent="0.25">
      <c r="A444" t="s">
        <v>40</v>
      </c>
      <c r="B444" t="s">
        <v>333</v>
      </c>
      <c r="C444" t="s">
        <v>235</v>
      </c>
      <c r="D444" s="15">
        <v>44379</v>
      </c>
      <c r="E444" s="14">
        <f>VLOOKUP(A444,home!$A$2:$E$405,3,FALSE)</f>
        <v>1.4692307689999999</v>
      </c>
      <c r="F444" s="14">
        <f>VLOOKUP(B444,home!$B$2:$E$405,3,FALSE)</f>
        <v>0.91</v>
      </c>
      <c r="G444" s="14">
        <f>VLOOKUP(C444,away!$B$2:$E$405,4,FALSE)</f>
        <v>0.96</v>
      </c>
      <c r="H444" s="14">
        <f>VLOOKUP(A444,away!$A$2:$E$405,3,FALSE)</f>
        <v>1.180769231</v>
      </c>
      <c r="I444" s="14">
        <f>VLOOKUP(C444,away!$B$2:$E$405,3,FALSE)</f>
        <v>0.96</v>
      </c>
      <c r="J444" s="14">
        <f>VLOOKUP(B444,home!$B$2:$E$405,4,FALSE)</f>
        <v>1.27</v>
      </c>
      <c r="K444" s="16">
        <f t="shared" si="508"/>
        <v>1.2835199997983999</v>
      </c>
      <c r="L444" s="16">
        <f t="shared" si="509"/>
        <v>1.4395938464352001</v>
      </c>
      <c r="M444" s="17">
        <f t="shared" si="454"/>
        <v>6.5669949601292549E-2</v>
      </c>
      <c r="N444" s="17">
        <f t="shared" si="455"/>
        <v>8.4288693699011957E-2</v>
      </c>
      <c r="O444" s="17">
        <f t="shared" si="456"/>
        <v>9.4538055341730473E-2</v>
      </c>
      <c r="P444" s="17">
        <f t="shared" si="457"/>
        <v>0.12134148477315902</v>
      </c>
      <c r="Q444" s="17">
        <f t="shared" si="458"/>
        <v>5.4093112059781609E-2</v>
      </c>
      <c r="R444" s="17">
        <f t="shared" si="459"/>
        <v>6.8048201361952804E-2</v>
      </c>
      <c r="S444" s="17">
        <f t="shared" si="460"/>
        <v>5.6052106086377229E-2</v>
      </c>
      <c r="T444" s="17">
        <f t="shared" si="461"/>
        <v>7.7872111255791299E-2</v>
      </c>
      <c r="U444" s="17">
        <f t="shared" si="462"/>
        <v>8.7341227398375146E-2</v>
      </c>
      <c r="V444" s="17">
        <f t="shared" si="463"/>
        <v>1.150779316952566E-2</v>
      </c>
      <c r="W444" s="17">
        <f t="shared" si="464"/>
        <v>2.3143197060021908E-2</v>
      </c>
      <c r="X444" s="17">
        <f t="shared" si="465"/>
        <v>3.3316804074444747E-2</v>
      </c>
      <c r="Y444" s="17">
        <f t="shared" si="466"/>
        <v>2.3981333064228935E-2</v>
      </c>
      <c r="Z444" s="17">
        <f t="shared" si="467"/>
        <v>3.2653923980550226E-2</v>
      </c>
      <c r="AA444" s="17">
        <f t="shared" si="468"/>
        <v>4.1911964500932798E-2</v>
      </c>
      <c r="AB444" s="17">
        <f t="shared" si="469"/>
        <v>2.6897422333893899E-2</v>
      </c>
      <c r="AC444" s="17">
        <f t="shared" si="470"/>
        <v>1.3289684990343521E-3</v>
      </c>
      <c r="AD444" s="17">
        <f t="shared" si="471"/>
        <v>7.4261890714534115E-3</v>
      </c>
      <c r="AE444" s="17">
        <f t="shared" si="472"/>
        <v>1.0690696089728662E-2</v>
      </c>
      <c r="AF444" s="17">
        <f t="shared" si="473"/>
        <v>7.6951301524411202E-3</v>
      </c>
      <c r="AG444" s="17">
        <f t="shared" si="474"/>
        <v>3.6926206716574005E-3</v>
      </c>
      <c r="AH444" s="17">
        <f t="shared" si="475"/>
        <v>1.1752097006090728E-2</v>
      </c>
      <c r="AI444" s="17">
        <f t="shared" si="476"/>
        <v>1.5084051546888348E-2</v>
      </c>
      <c r="AJ444" s="17">
        <f t="shared" si="477"/>
        <v>9.6803409192105921E-3</v>
      </c>
      <c r="AK444" s="17">
        <f t="shared" si="478"/>
        <v>4.1416370582245416E-3</v>
      </c>
      <c r="AL444" s="17">
        <f t="shared" si="479"/>
        <v>9.8223928520518134E-5</v>
      </c>
      <c r="AM444" s="17">
        <f t="shared" si="480"/>
        <v>1.9063324390989514E-3</v>
      </c>
      <c r="AN444" s="17">
        <f t="shared" si="481"/>
        <v>2.7443444485866558E-3</v>
      </c>
      <c r="AO444" s="17">
        <f t="shared" si="482"/>
        <v>1.9753706903419765E-3</v>
      </c>
      <c r="AP444" s="17">
        <f t="shared" si="483"/>
        <v>9.4791049674825434E-4</v>
      </c>
      <c r="AQ444" s="17">
        <f t="shared" si="484"/>
        <v>3.4115152952253009E-4</v>
      </c>
      <c r="AR444" s="17">
        <f t="shared" si="485"/>
        <v>3.383649306535549E-3</v>
      </c>
      <c r="AS444" s="17">
        <f t="shared" si="486"/>
        <v>4.3429815572423643E-3</v>
      </c>
      <c r="AT444" s="17">
        <f t="shared" si="487"/>
        <v>2.7871518437380866E-3</v>
      </c>
      <c r="AU444" s="17">
        <f t="shared" si="488"/>
        <v>1.1924550446376066E-3</v>
      </c>
      <c r="AV444" s="17">
        <f t="shared" si="489"/>
        <v>3.8263497466321539E-4</v>
      </c>
      <c r="AW444" s="17">
        <f t="shared" si="490"/>
        <v>5.0414727145600953E-6</v>
      </c>
      <c r="AX444" s="17">
        <f t="shared" si="491"/>
        <v>4.0780263530799504E-4</v>
      </c>
      <c r="AY444" s="17">
        <f t="shared" si="492"/>
        <v>5.8707016434944765E-4</v>
      </c>
      <c r="AZ444" s="17">
        <f t="shared" si="493"/>
        <v>4.225712980115833E-4</v>
      </c>
      <c r="BA444" s="17">
        <f t="shared" si="494"/>
        <v>2.0277701343253683E-4</v>
      </c>
      <c r="BB444" s="17">
        <f t="shared" si="495"/>
        <v>7.2979135183996979E-5</v>
      </c>
      <c r="BC444" s="17">
        <f t="shared" si="496"/>
        <v>2.1012062785808926E-5</v>
      </c>
      <c r="BD444" s="17">
        <f t="shared" si="497"/>
        <v>8.1184678669721743E-4</v>
      </c>
      <c r="BE444" s="17">
        <f t="shared" si="498"/>
        <v>1.0420215874979444E-3</v>
      </c>
      <c r="BF444" s="17">
        <f t="shared" si="499"/>
        <v>6.6872777388764487E-4</v>
      </c>
      <c r="BG444" s="17">
        <f t="shared" si="500"/>
        <v>2.861084907351515E-4</v>
      </c>
      <c r="BH444" s="17">
        <f t="shared" si="501"/>
        <v>9.1806492492675529E-5</v>
      </c>
      <c r="BI444" s="17">
        <f t="shared" si="502"/>
        <v>2.3567093845138125E-5</v>
      </c>
      <c r="BJ444" s="18">
        <f t="shared" si="503"/>
        <v>0.33582920911193076</v>
      </c>
      <c r="BK444" s="18">
        <f t="shared" si="504"/>
        <v>0.25658559622225874</v>
      </c>
      <c r="BL444" s="18">
        <f t="shared" si="505"/>
        <v>0.37440794841927205</v>
      </c>
      <c r="BM444" s="18">
        <f t="shared" si="506"/>
        <v>0.51091515220544836</v>
      </c>
      <c r="BN444" s="18">
        <f t="shared" si="507"/>
        <v>0.48797949683692843</v>
      </c>
    </row>
    <row r="445" spans="1:66" x14ac:dyDescent="0.25">
      <c r="A445" t="s">
        <v>40</v>
      </c>
      <c r="B445" t="s">
        <v>316</v>
      </c>
      <c r="C445" t="s">
        <v>238</v>
      </c>
      <c r="D445" s="15">
        <v>44379</v>
      </c>
      <c r="E445" s="14">
        <f>VLOOKUP(A445,home!$A$2:$E$405,3,FALSE)</f>
        <v>1.4692307689999999</v>
      </c>
      <c r="F445" s="14">
        <f>VLOOKUP(B445,home!$B$2:$E$405,3,FALSE)</f>
        <v>0.47</v>
      </c>
      <c r="G445" s="14">
        <f>VLOOKUP(C445,away!$B$2:$E$405,4,FALSE)</f>
        <v>0.73</v>
      </c>
      <c r="H445" s="14">
        <f>VLOOKUP(A445,away!$A$2:$E$405,3,FALSE)</f>
        <v>1.180769231</v>
      </c>
      <c r="I445" s="14">
        <f>VLOOKUP(C445,away!$B$2:$E$405,3,FALSE)</f>
        <v>0.52</v>
      </c>
      <c r="J445" s="14">
        <f>VLOOKUP(B445,home!$B$2:$E$405,4,FALSE)</f>
        <v>0.98</v>
      </c>
      <c r="K445" s="16">
        <f t="shared" si="508"/>
        <v>0.50409307684389992</v>
      </c>
      <c r="L445" s="16">
        <f t="shared" si="509"/>
        <v>0.60172000011759996</v>
      </c>
      <c r="M445" s="17">
        <f t="shared" si="454"/>
        <v>0.33094169175535343</v>
      </c>
      <c r="N445" s="17">
        <f t="shared" si="455"/>
        <v>0.16682541565288161</v>
      </c>
      <c r="O445" s="17">
        <f t="shared" si="456"/>
        <v>0.19913423480195</v>
      </c>
      <c r="P445" s="17">
        <f t="shared" si="457"/>
        <v>0.10038218912627059</v>
      </c>
      <c r="Q445" s="17">
        <f t="shared" si="458"/>
        <v>4.20477685361118E-2</v>
      </c>
      <c r="R445" s="17">
        <f t="shared" si="459"/>
        <v>5.9911525894223758E-2</v>
      </c>
      <c r="S445" s="17">
        <f t="shared" si="460"/>
        <v>7.612053833664003E-3</v>
      </c>
      <c r="T445" s="17">
        <f t="shared" si="461"/>
        <v>2.5300983288494006E-2</v>
      </c>
      <c r="U445" s="17">
        <f t="shared" si="462"/>
        <v>3.0200985426432236E-2</v>
      </c>
      <c r="V445" s="17">
        <f t="shared" si="463"/>
        <v>2.5654557101962921E-4</v>
      </c>
      <c r="W445" s="17">
        <f t="shared" si="464"/>
        <v>7.0653296719295757E-3</v>
      </c>
      <c r="X445" s="17">
        <f t="shared" si="465"/>
        <v>4.2513501710243467E-3</v>
      </c>
      <c r="Y445" s="17">
        <f t="shared" si="466"/>
        <v>1.2790612127043641E-3</v>
      </c>
      <c r="Z445" s="17">
        <f t="shared" si="467"/>
        <v>1.2016654456039307E-2</v>
      </c>
      <c r="AA445" s="17">
        <f t="shared" si="468"/>
        <v>6.0575123181148141E-3</v>
      </c>
      <c r="AB445" s="17">
        <f t="shared" si="469"/>
        <v>1.5267750112291606E-3</v>
      </c>
      <c r="AC445" s="17">
        <f t="shared" si="470"/>
        <v>4.8635089411454655E-6</v>
      </c>
      <c r="AD445" s="17">
        <f t="shared" si="471"/>
        <v>8.9039594330987031E-4</v>
      </c>
      <c r="AE445" s="17">
        <f t="shared" si="472"/>
        <v>5.3576904711312564E-4</v>
      </c>
      <c r="AF445" s="17">
        <f t="shared" si="473"/>
        <v>1.6119147554595817E-4</v>
      </c>
      <c r="AG445" s="17">
        <f t="shared" si="474"/>
        <v>3.2330711561490025E-5</v>
      </c>
      <c r="AH445" s="17">
        <f t="shared" si="475"/>
        <v>1.8076653301752818E-3</v>
      </c>
      <c r="AI445" s="17">
        <f t="shared" si="476"/>
        <v>9.1123157819210203E-4</v>
      </c>
      <c r="AJ445" s="17">
        <f t="shared" si="477"/>
        <v>2.2967276498408974E-4</v>
      </c>
      <c r="AK445" s="17">
        <f t="shared" si="478"/>
        <v>3.8592150256025245E-5</v>
      </c>
      <c r="AL445" s="17">
        <f t="shared" si="479"/>
        <v>5.9008542774753007E-8</v>
      </c>
      <c r="AM445" s="17">
        <f t="shared" si="480"/>
        <v>8.9768486134479865E-5</v>
      </c>
      <c r="AN445" s="17">
        <f t="shared" si="481"/>
        <v>5.4015493487395991E-5</v>
      </c>
      <c r="AO445" s="17">
        <f t="shared" si="482"/>
        <v>1.6251101373794068E-5</v>
      </c>
      <c r="AP445" s="17">
        <f t="shared" si="483"/>
        <v>3.2595375735168321E-6</v>
      </c>
      <c r="AQ445" s="17">
        <f t="shared" si="484"/>
        <v>4.903322372799673E-7</v>
      </c>
      <c r="AR445" s="17">
        <f t="shared" si="485"/>
        <v>2.1754167653713046E-4</v>
      </c>
      <c r="AS445" s="17">
        <f t="shared" si="486"/>
        <v>1.0966125306738251E-4</v>
      </c>
      <c r="AT445" s="17">
        <f t="shared" si="487"/>
        <v>2.7639739234647204E-5</v>
      </c>
      <c r="AU445" s="17">
        <f t="shared" si="488"/>
        <v>4.6443337313187904E-6</v>
      </c>
      <c r="AV445" s="17">
        <f t="shared" si="489"/>
        <v>5.8529412012759978E-7</v>
      </c>
      <c r="AW445" s="17">
        <f t="shared" si="490"/>
        <v>4.9718448634179155E-10</v>
      </c>
      <c r="AX445" s="17">
        <f t="shared" si="491"/>
        <v>7.5419453965248187E-6</v>
      </c>
      <c r="AY445" s="17">
        <f t="shared" si="492"/>
        <v>4.5381393848838462E-6</v>
      </c>
      <c r="AZ445" s="17">
        <f t="shared" si="493"/>
        <v>1.3653446156029964E-6</v>
      </c>
      <c r="BA445" s="17">
        <f t="shared" si="494"/>
        <v>2.7385172075373319E-7</v>
      </c>
      <c r="BB445" s="17">
        <f t="shared" si="495"/>
        <v>4.1195514361035311E-8</v>
      </c>
      <c r="BC445" s="17">
        <f t="shared" si="496"/>
        <v>4.9576329812333532E-9</v>
      </c>
      <c r="BD445" s="17">
        <f t="shared" si="497"/>
        <v>2.1816529605250831E-5</v>
      </c>
      <c r="BE445" s="17">
        <f t="shared" si="498"/>
        <v>1.0997561534766924E-5</v>
      </c>
      <c r="BF445" s="17">
        <f t="shared" si="499"/>
        <v>2.7718973159203904E-6</v>
      </c>
      <c r="BG445" s="17">
        <f t="shared" si="500"/>
        <v>4.6576474889255253E-7</v>
      </c>
      <c r="BH445" s="17">
        <f t="shared" si="501"/>
        <v>5.8697196338668299E-8</v>
      </c>
      <c r="BI445" s="17">
        <f t="shared" si="502"/>
        <v>5.917770060893962E-9</v>
      </c>
      <c r="BJ445" s="18">
        <f t="shared" si="503"/>
        <v>0.24856714609574776</v>
      </c>
      <c r="BK445" s="18">
        <f t="shared" si="504"/>
        <v>0.43920194094317638</v>
      </c>
      <c r="BL445" s="18">
        <f t="shared" si="505"/>
        <v>0.30021438394041927</v>
      </c>
      <c r="BM445" s="18">
        <f t="shared" si="506"/>
        <v>0.10075276202639122</v>
      </c>
      <c r="BN445" s="18">
        <f t="shared" si="507"/>
        <v>0.89924282576679126</v>
      </c>
    </row>
    <row r="446" spans="1:66" x14ac:dyDescent="0.25">
      <c r="A446" t="s">
        <v>40</v>
      </c>
      <c r="B446" t="s">
        <v>320</v>
      </c>
      <c r="C446" t="s">
        <v>232</v>
      </c>
      <c r="D446" s="15">
        <v>44379</v>
      </c>
      <c r="E446" s="14">
        <f>VLOOKUP(A446,home!$A$2:$E$405,3,FALSE)</f>
        <v>1.4692307689999999</v>
      </c>
      <c r="F446" s="14">
        <f>VLOOKUP(B446,home!$B$2:$E$405,3,FALSE)</f>
        <v>1.53</v>
      </c>
      <c r="G446" s="14">
        <f>VLOOKUP(C446,away!$B$2:$E$405,4,FALSE)</f>
        <v>0.96</v>
      </c>
      <c r="H446" s="14">
        <f>VLOOKUP(A446,away!$A$2:$E$405,3,FALSE)</f>
        <v>1.180769231</v>
      </c>
      <c r="I446" s="14">
        <f>VLOOKUP(C446,away!$B$2:$E$405,3,FALSE)</f>
        <v>0.74</v>
      </c>
      <c r="J446" s="14">
        <f>VLOOKUP(B446,home!$B$2:$E$405,4,FALSE)</f>
        <v>0.49</v>
      </c>
      <c r="K446" s="16">
        <f t="shared" si="508"/>
        <v>2.1580061535071997</v>
      </c>
      <c r="L446" s="16">
        <f t="shared" si="509"/>
        <v>0.42814692316059993</v>
      </c>
      <c r="M446" s="17">
        <f t="shared" si="454"/>
        <v>7.5309192244415041E-2</v>
      </c>
      <c r="N446" s="17">
        <f t="shared" si="455"/>
        <v>0.16251770027910431</v>
      </c>
      <c r="O446" s="17">
        <f t="shared" si="456"/>
        <v>3.2243398945156418E-2</v>
      </c>
      <c r="P446" s="17">
        <f t="shared" si="457"/>
        <v>6.9581453333635093E-2</v>
      </c>
      <c r="Q446" s="17">
        <f t="shared" si="458"/>
        <v>0.17535709862807294</v>
      </c>
      <c r="R446" s="17">
        <f t="shared" si="459"/>
        <v>6.9024560253042253E-3</v>
      </c>
      <c r="S446" s="17">
        <f t="shared" si="460"/>
        <v>1.6072336270410242E-2</v>
      </c>
      <c r="T446" s="17">
        <f t="shared" si="461"/>
        <v>7.5078602231979305E-2</v>
      </c>
      <c r="U446" s="17">
        <f t="shared" si="462"/>
        <v>1.4895542576919364E-2</v>
      </c>
      <c r="V446" s="17">
        <f t="shared" si="463"/>
        <v>1.649992639724649E-3</v>
      </c>
      <c r="W446" s="17">
        <f t="shared" si="464"/>
        <v>0.12614056596685014</v>
      </c>
      <c r="X446" s="17">
        <f t="shared" si="465"/>
        <v>5.4006695204443574E-2</v>
      </c>
      <c r="Y446" s="17">
        <f t="shared" si="466"/>
        <v>1.1561400190927419E-2</v>
      </c>
      <c r="Z446" s="17">
        <f t="shared" si="467"/>
        <v>9.8508843649511594E-4</v>
      </c>
      <c r="AA446" s="17">
        <f t="shared" si="468"/>
        <v>2.1258269077052464E-3</v>
      </c>
      <c r="AB446" s="17">
        <f t="shared" si="469"/>
        <v>2.293773774059552E-3</v>
      </c>
      <c r="AC446" s="17">
        <f t="shared" si="470"/>
        <v>9.5281268494780226E-5</v>
      </c>
      <c r="AD446" s="17">
        <f t="shared" si="471"/>
        <v>6.8053029390835879E-2</v>
      </c>
      <c r="AE446" s="17">
        <f t="shared" si="472"/>
        <v>2.9136695145444261E-2</v>
      </c>
      <c r="AF446" s="17">
        <f t="shared" si="473"/>
        <v>6.237393188795173E-3</v>
      </c>
      <c r="AG446" s="17">
        <f t="shared" si="474"/>
        <v>8.9017356744184543E-4</v>
      </c>
      <c r="AH446" s="17">
        <f t="shared" si="475"/>
        <v>1.0544064578161748E-4</v>
      </c>
      <c r="AI446" s="17">
        <f t="shared" si="476"/>
        <v>2.2754156242650348E-4</v>
      </c>
      <c r="AJ446" s="17">
        <f t="shared" si="477"/>
        <v>2.4551804594751859E-4</v>
      </c>
      <c r="AK446" s="17">
        <f t="shared" si="478"/>
        <v>1.7660981798393619E-4</v>
      </c>
      <c r="AL446" s="17">
        <f t="shared" si="479"/>
        <v>3.5213810902776105E-6</v>
      </c>
      <c r="AM446" s="17">
        <f t="shared" si="480"/>
        <v>2.9371771238046025E-2</v>
      </c>
      <c r="AN446" s="17">
        <f t="shared" si="481"/>
        <v>1.2575433483346412E-2</v>
      </c>
      <c r="AO446" s="17">
        <f t="shared" si="482"/>
        <v>2.6920665766527753E-3</v>
      </c>
      <c r="AP446" s="17">
        <f t="shared" si="483"/>
        <v>3.8420000724579165E-4</v>
      </c>
      <c r="AQ446" s="17">
        <f t="shared" si="484"/>
        <v>4.1123512745141477E-5</v>
      </c>
      <c r="AR446" s="17">
        <f t="shared" si="485"/>
        <v>9.0288176134932503E-6</v>
      </c>
      <c r="AS446" s="17">
        <f t="shared" si="486"/>
        <v>1.9484243968812622E-5</v>
      </c>
      <c r="AT446" s="17">
        <f t="shared" si="487"/>
        <v>2.1023559190566592E-5</v>
      </c>
      <c r="AU446" s="17">
        <f t="shared" si="488"/>
        <v>1.5122990033955184E-5</v>
      </c>
      <c r="AV446" s="17">
        <f t="shared" si="489"/>
        <v>8.1588763881758384E-6</v>
      </c>
      <c r="AW446" s="17">
        <f t="shared" si="490"/>
        <v>9.0376607091660009E-8</v>
      </c>
      <c r="AX446" s="17">
        <f t="shared" si="491"/>
        <v>1.0564077178518184E-2</v>
      </c>
      <c r="AY446" s="17">
        <f t="shared" si="492"/>
        <v>4.5229771400136735E-3</v>
      </c>
      <c r="AZ446" s="17">
        <f t="shared" si="493"/>
        <v>9.682493730112919E-4</v>
      </c>
      <c r="BA446" s="17">
        <f t="shared" si="494"/>
        <v>1.3818432996898821E-4</v>
      </c>
      <c r="BB446" s="17">
        <f t="shared" si="495"/>
        <v>1.4790798926307845E-5</v>
      </c>
      <c r="BC446" s="17">
        <f t="shared" si="496"/>
        <v>1.2665270102771627E-6</v>
      </c>
      <c r="BD446" s="17">
        <f t="shared" si="497"/>
        <v>6.4427674683256017E-7</v>
      </c>
      <c r="BE446" s="17">
        <f t="shared" si="498"/>
        <v>1.390353184226265E-6</v>
      </c>
      <c r="BF446" s="17">
        <f t="shared" si="499"/>
        <v>1.5001953635543048E-6</v>
      </c>
      <c r="BG446" s="17">
        <f t="shared" si="500"/>
        <v>1.0791436086710536E-6</v>
      </c>
      <c r="BH446" s="17">
        <f t="shared" si="501"/>
        <v>5.821996370075249E-7</v>
      </c>
      <c r="BI446" s="17">
        <f t="shared" si="502"/>
        <v>2.5127807984637933E-7</v>
      </c>
      <c r="BJ446" s="18">
        <f t="shared" si="503"/>
        <v>0.7702534939593797</v>
      </c>
      <c r="BK446" s="18">
        <f t="shared" si="504"/>
        <v>0.16723475427778378</v>
      </c>
      <c r="BL446" s="18">
        <f t="shared" si="505"/>
        <v>5.9294374235099527E-2</v>
      </c>
      <c r="BM446" s="18">
        <f t="shared" si="506"/>
        <v>0.47133352468966361</v>
      </c>
      <c r="BN446" s="18">
        <f t="shared" si="507"/>
        <v>0.52191129945568804</v>
      </c>
    </row>
    <row r="447" spans="1:66" x14ac:dyDescent="0.25">
      <c r="A447" t="s">
        <v>16</v>
      </c>
      <c r="B447" t="s">
        <v>66</v>
      </c>
      <c r="C447" t="s">
        <v>254</v>
      </c>
      <c r="D447" s="15">
        <v>44410</v>
      </c>
      <c r="E447" s="14">
        <f>VLOOKUP(A447,home!$A$2:$E$405,3,FALSE)</f>
        <v>1.6040609139999999</v>
      </c>
      <c r="F447" s="14">
        <f>VLOOKUP(B447,home!$B$2:$E$405,3,FALSE)</f>
        <v>1.08</v>
      </c>
      <c r="G447" s="14">
        <f>VLOOKUP(C447,away!$B$2:$E$405,4,FALSE)</f>
        <v>0.4</v>
      </c>
      <c r="H447" s="14">
        <f>VLOOKUP(A447,away!$A$2:$E$405,3,FALSE)</f>
        <v>1.294416244</v>
      </c>
      <c r="I447" s="14">
        <f>VLOOKUP(C447,away!$B$2:$E$405,3,FALSE)</f>
        <v>1.02</v>
      </c>
      <c r="J447" s="14">
        <f>VLOOKUP(B447,home!$B$2:$E$405,4,FALSE)</f>
        <v>0.84</v>
      </c>
      <c r="K447" s="16">
        <f t="shared" si="508"/>
        <v>0.69295431484800007</v>
      </c>
      <c r="L447" s="16">
        <f t="shared" si="509"/>
        <v>1.1090558378591999</v>
      </c>
      <c r="M447" s="17">
        <f t="shared" si="454"/>
        <v>0.16496694595302933</v>
      </c>
      <c r="N447" s="17">
        <f t="shared" si="455"/>
        <v>0.11431455700544847</v>
      </c>
      <c r="O447" s="17">
        <f t="shared" si="456"/>
        <v>0.18295755446301026</v>
      </c>
      <c r="P447" s="17">
        <f t="shared" si="457"/>
        <v>0.12678122679918091</v>
      </c>
      <c r="Q447" s="17">
        <f t="shared" si="458"/>
        <v>3.9607382763431592E-2</v>
      </c>
      <c r="R447" s="17">
        <f t="shared" si="459"/>
        <v>0.10145507192882205</v>
      </c>
      <c r="S447" s="17">
        <f t="shared" si="460"/>
        <v>2.4358636476912658E-2</v>
      </c>
      <c r="T447" s="17">
        <f t="shared" si="461"/>
        <v>4.3926799076107657E-2</v>
      </c>
      <c r="U447" s="17">
        <f t="shared" si="462"/>
        <v>7.0303729856291436E-2</v>
      </c>
      <c r="V447" s="17">
        <f t="shared" si="463"/>
        <v>2.0800246429552196E-3</v>
      </c>
      <c r="W447" s="17">
        <f t="shared" si="464"/>
        <v>9.1487022619187435E-3</v>
      </c>
      <c r="X447" s="17">
        <f t="shared" si="465"/>
        <v>1.0146421652416648E-2</v>
      </c>
      <c r="Y447" s="17">
        <f t="shared" si="466"/>
        <v>5.6264740834968381E-3</v>
      </c>
      <c r="Z447" s="17">
        <f t="shared" si="467"/>
        <v>3.7506446601028372E-2</v>
      </c>
      <c r="AA447" s="17">
        <f t="shared" si="468"/>
        <v>2.5990254006798712E-2</v>
      </c>
      <c r="AB447" s="17">
        <f t="shared" si="469"/>
        <v>9.0050293290033449E-3</v>
      </c>
      <c r="AC447" s="17">
        <f t="shared" si="470"/>
        <v>9.9909437343237575E-5</v>
      </c>
      <c r="AD447" s="17">
        <f t="shared" si="471"/>
        <v>1.5849081769140623E-3</v>
      </c>
      <c r="AE447" s="17">
        <f t="shared" si="472"/>
        <v>1.7577516660773223E-3</v>
      </c>
      <c r="AF447" s="17">
        <f t="shared" si="473"/>
        <v>9.7472237338489497E-4</v>
      </c>
      <c r="AG447" s="17">
        <f t="shared" si="474"/>
        <v>3.6034051283149744E-4</v>
      </c>
      <c r="AH447" s="17">
        <f t="shared" si="475"/>
        <v>1.0399185890056218E-2</v>
      </c>
      <c r="AI447" s="17">
        <f t="shared" si="476"/>
        <v>7.2061607334208957E-3</v>
      </c>
      <c r="AJ447" s="17">
        <f t="shared" si="477"/>
        <v>2.4967700868561188E-3</v>
      </c>
      <c r="AK447" s="17">
        <f t="shared" si="478"/>
        <v>5.7671586829012122E-4</v>
      </c>
      <c r="AL447" s="17">
        <f t="shared" si="479"/>
        <v>3.0713161262737106E-6</v>
      </c>
      <c r="AM447" s="17">
        <f t="shared" si="480"/>
        <v>2.1965379196609548E-4</v>
      </c>
      <c r="AN447" s="17">
        <f t="shared" si="481"/>
        <v>2.4360832028790842E-4</v>
      </c>
      <c r="AO447" s="17">
        <f t="shared" si="482"/>
        <v>1.3508761488318933E-4</v>
      </c>
      <c r="AP447" s="17">
        <f t="shared" si="483"/>
        <v>4.9939902636225479E-5</v>
      </c>
      <c r="AQ447" s="17">
        <f t="shared" si="484"/>
        <v>1.3846535140206483E-5</v>
      </c>
      <c r="AR447" s="17">
        <f t="shared" si="485"/>
        <v>2.3066555640699734E-3</v>
      </c>
      <c r="AS447" s="17">
        <f t="shared" si="486"/>
        <v>1.5984069259904353E-3</v>
      </c>
      <c r="AT447" s="17">
        <f t="shared" si="487"/>
        <v>5.5381148812399996E-4</v>
      </c>
      <c r="AU447" s="17">
        <f t="shared" si="488"/>
        <v>1.2792202010263924E-4</v>
      </c>
      <c r="AV447" s="17">
        <f t="shared" si="489"/>
        <v>2.2161028948549111E-5</v>
      </c>
      <c r="AW447" s="17">
        <f t="shared" si="490"/>
        <v>6.5566203130972339E-8</v>
      </c>
      <c r="AX447" s="17">
        <f t="shared" si="491"/>
        <v>2.536834048593846E-5</v>
      </c>
      <c r="AY447" s="17">
        <f t="shared" si="492"/>
        <v>2.8134906112729942E-5</v>
      </c>
      <c r="AZ447" s="17">
        <f t="shared" si="493"/>
        <v>1.5601590935971819E-5</v>
      </c>
      <c r="BA447" s="17">
        <f t="shared" si="494"/>
        <v>5.7676785024769075E-6</v>
      </c>
      <c r="BB447" s="17">
        <f t="shared" si="495"/>
        <v>1.5991693785167559E-6</v>
      </c>
      <c r="BC447" s="17">
        <f t="shared" si="496"/>
        <v>3.547136269939353E-7</v>
      </c>
      <c r="BD447" s="17">
        <f t="shared" si="497"/>
        <v>4.2636830321036762E-4</v>
      </c>
      <c r="BE447" s="17">
        <f t="shared" si="498"/>
        <v>2.954537554240446E-4</v>
      </c>
      <c r="BF447" s="17">
        <f t="shared" si="499"/>
        <v>1.0236797732956869E-4</v>
      </c>
      <c r="BG447" s="17">
        <f t="shared" si="500"/>
        <v>2.3645443864262295E-5</v>
      </c>
      <c r="BH447" s="17">
        <f t="shared" si="501"/>
        <v>4.0963030880591808E-6</v>
      </c>
      <c r="BI447" s="17">
        <f t="shared" si="502"/>
        <v>5.6771017995915952E-7</v>
      </c>
      <c r="BJ447" s="18">
        <f t="shared" si="503"/>
        <v>0.22818702213598396</v>
      </c>
      <c r="BK447" s="18">
        <f t="shared" si="504"/>
        <v>0.31831794953166032</v>
      </c>
      <c r="BL447" s="18">
        <f t="shared" si="505"/>
        <v>0.4158519286828809</v>
      </c>
      <c r="BM447" s="18">
        <f t="shared" si="506"/>
        <v>0.26975253869872146</v>
      </c>
      <c r="BN447" s="18">
        <f t="shared" si="507"/>
        <v>0.73008273891292264</v>
      </c>
    </row>
    <row r="448" spans="1:66" x14ac:dyDescent="0.25">
      <c r="A448" t="s">
        <v>69</v>
      </c>
      <c r="B448" t="s">
        <v>72</v>
      </c>
      <c r="C448" t="s">
        <v>263</v>
      </c>
      <c r="D448" s="15">
        <v>44410</v>
      </c>
      <c r="E448" s="14">
        <f>VLOOKUP(A448,home!$A$2:$E$405,3,FALSE)</f>
        <v>1.3441295550000001</v>
      </c>
      <c r="F448" s="14">
        <f>VLOOKUP(B448,home!$B$2:$E$405,3,FALSE)</f>
        <v>1.08</v>
      </c>
      <c r="G448" s="14">
        <f>VLOOKUP(C448,away!$B$2:$E$405,4,FALSE)</f>
        <v>1.26</v>
      </c>
      <c r="H448" s="14">
        <f>VLOOKUP(A448,away!$A$2:$E$405,3,FALSE)</f>
        <v>1.348178138</v>
      </c>
      <c r="I448" s="14">
        <f>VLOOKUP(C448,away!$B$2:$E$405,3,FALSE)</f>
        <v>0.86</v>
      </c>
      <c r="J448" s="14">
        <f>VLOOKUP(B448,home!$B$2:$E$405,4,FALSE)</f>
        <v>1.08</v>
      </c>
      <c r="K448" s="16">
        <f t="shared" si="508"/>
        <v>1.8290914984440003</v>
      </c>
      <c r="L448" s="16">
        <f t="shared" si="509"/>
        <v>1.2521878545744001</v>
      </c>
      <c r="M448" s="17">
        <f t="shared" si="454"/>
        <v>4.5900496131064505E-2</v>
      </c>
      <c r="N448" s="17">
        <f t="shared" si="455"/>
        <v>8.3956207247691789E-2</v>
      </c>
      <c r="O448" s="17">
        <f t="shared" si="456"/>
        <v>5.7476043774258197E-2</v>
      </c>
      <c r="P448" s="17">
        <f t="shared" si="457"/>
        <v>0.10512894303169086</v>
      </c>
      <c r="Q448" s="17">
        <f t="shared" si="458"/>
        <v>7.6781792459177836E-2</v>
      </c>
      <c r="R448" s="17">
        <f t="shared" si="459"/>
        <v>3.5985401971556349E-2</v>
      </c>
      <c r="S448" s="17">
        <f t="shared" si="460"/>
        <v>6.0195943369556984E-2</v>
      </c>
      <c r="T448" s="17">
        <f t="shared" si="461"/>
        <v>9.6145227969834726E-2</v>
      </c>
      <c r="U448" s="17">
        <f t="shared" si="462"/>
        <v>6.5820592814263668E-2</v>
      </c>
      <c r="V448" s="17">
        <f t="shared" si="463"/>
        <v>1.5318972402019569E-2</v>
      </c>
      <c r="W448" s="17">
        <f t="shared" si="464"/>
        <v>4.6813641274124608E-2</v>
      </c>
      <c r="X448" s="17">
        <f t="shared" si="465"/>
        <v>5.8619473031861664E-2</v>
      </c>
      <c r="Y448" s="17">
        <f t="shared" si="466"/>
        <v>3.670129608602439E-2</v>
      </c>
      <c r="Z448" s="17">
        <f t="shared" si="467"/>
        <v>1.5020161096920177E-2</v>
      </c>
      <c r="AA448" s="17">
        <f t="shared" si="468"/>
        <v>2.7473248967635998E-2</v>
      </c>
      <c r="AB448" s="17">
        <f t="shared" si="469"/>
        <v>2.5125543060669216E-2</v>
      </c>
      <c r="AC448" s="17">
        <f t="shared" si="470"/>
        <v>2.1928784990109685E-3</v>
      </c>
      <c r="AD448" s="17">
        <f t="shared" si="471"/>
        <v>2.1406608316427111E-2</v>
      </c>
      <c r="AE448" s="17">
        <f t="shared" si="472"/>
        <v>2.6805094941461369E-2</v>
      </c>
      <c r="AF448" s="17">
        <f t="shared" si="473"/>
        <v>1.6782507163205812E-2</v>
      </c>
      <c r="AG448" s="17">
        <f t="shared" si="474"/>
        <v>7.0049505463580623E-3</v>
      </c>
      <c r="AH448" s="17">
        <f t="shared" si="475"/>
        <v>4.702015824828586E-3</v>
      </c>
      <c r="AI448" s="17">
        <f t="shared" si="476"/>
        <v>8.6004171707431184E-3</v>
      </c>
      <c r="AJ448" s="17">
        <f t="shared" si="477"/>
        <v>7.8654749650390234E-3</v>
      </c>
      <c r="AK448" s="17">
        <f t="shared" si="478"/>
        <v>4.7955577965923327E-3</v>
      </c>
      <c r="AL448" s="17">
        <f t="shared" si="479"/>
        <v>2.0089978821986854E-4</v>
      </c>
      <c r="AM448" s="17">
        <f t="shared" si="480"/>
        <v>7.8309290564194927E-3</v>
      </c>
      <c r="AN448" s="17">
        <f t="shared" si="481"/>
        <v>9.8057942544822526E-3</v>
      </c>
      <c r="AO448" s="17">
        <f t="shared" si="482"/>
        <v>6.1393482349590568E-3</v>
      </c>
      <c r="AP448" s="17">
        <f t="shared" si="483"/>
        <v>2.5625390982728373E-3</v>
      </c>
      <c r="AQ448" s="17">
        <f t="shared" si="484"/>
        <v>8.0219508393232053E-4</v>
      </c>
      <c r="AR448" s="17">
        <f t="shared" si="485"/>
        <v>1.1775614215733966E-3</v>
      </c>
      <c r="AS448" s="17">
        <f t="shared" si="486"/>
        <v>2.1538675850955305E-3</v>
      </c>
      <c r="AT448" s="17">
        <f t="shared" si="487"/>
        <v>1.9698104443361727E-3</v>
      </c>
      <c r="AU448" s="17">
        <f t="shared" si="488"/>
        <v>1.2009878457604974E-3</v>
      </c>
      <c r="AV448" s="17">
        <f t="shared" si="489"/>
        <v>5.4917916460377485E-4</v>
      </c>
      <c r="AW448" s="17">
        <f t="shared" si="490"/>
        <v>1.2781502120573827E-5</v>
      </c>
      <c r="AX448" s="17">
        <f t="shared" si="491"/>
        <v>2.3872476270024971E-3</v>
      </c>
      <c r="AY448" s="17">
        <f t="shared" si="492"/>
        <v>2.9892824843940837E-3</v>
      </c>
      <c r="AZ448" s="17">
        <f t="shared" si="493"/>
        <v>1.8715716104251304E-3</v>
      </c>
      <c r="BA448" s="17">
        <f t="shared" si="494"/>
        <v>7.811864131801997E-4</v>
      </c>
      <c r="BB448" s="17">
        <f t="shared" si="495"/>
        <v>2.4454803468569629E-4</v>
      </c>
      <c r="BC448" s="17">
        <f t="shared" si="496"/>
        <v>6.1244015778693576E-5</v>
      </c>
      <c r="BD448" s="17">
        <f t="shared" si="497"/>
        <v>2.4575468501826183E-4</v>
      </c>
      <c r="BE448" s="17">
        <f t="shared" si="498"/>
        <v>4.4950780506968575E-4</v>
      </c>
      <c r="BF448" s="17">
        <f t="shared" si="499"/>
        <v>4.1109545236859272E-4</v>
      </c>
      <c r="BG448" s="17">
        <f t="shared" si="500"/>
        <v>2.5064373232546112E-4</v>
      </c>
      <c r="BH448" s="17">
        <f t="shared" si="501"/>
        <v>1.1461257998369361E-4</v>
      </c>
      <c r="BI448" s="17">
        <f t="shared" si="502"/>
        <v>4.1927379132581395E-5</v>
      </c>
      <c r="BJ448" s="18">
        <f t="shared" si="503"/>
        <v>0.50649268494969968</v>
      </c>
      <c r="BK448" s="18">
        <f t="shared" si="504"/>
        <v>0.23192741570595682</v>
      </c>
      <c r="BL448" s="18">
        <f t="shared" si="505"/>
        <v>0.24640924444085419</v>
      </c>
      <c r="BM448" s="18">
        <f t="shared" si="506"/>
        <v>0.59164412059571769</v>
      </c>
      <c r="BN448" s="18">
        <f t="shared" si="507"/>
        <v>0.40522888461543954</v>
      </c>
    </row>
    <row r="449" spans="1:66" x14ac:dyDescent="0.25">
      <c r="A449" t="s">
        <v>175</v>
      </c>
      <c r="B449" t="s">
        <v>177</v>
      </c>
      <c r="C449" t="s">
        <v>277</v>
      </c>
      <c r="D449" s="15">
        <v>44410</v>
      </c>
      <c r="E449" s="14">
        <f>VLOOKUP(A449,home!$A$2:$E$405,3,FALSE)</f>
        <v>1.1886792450000001</v>
      </c>
      <c r="F449" s="14">
        <f>VLOOKUP(B449,home!$B$2:$E$405,3,FALSE)</f>
        <v>0.7</v>
      </c>
      <c r="G449" s="14">
        <f>VLOOKUP(C449,away!$B$2:$E$405,4,FALSE)</f>
        <v>0.99</v>
      </c>
      <c r="H449" s="14">
        <f>VLOOKUP(A449,away!$A$2:$E$405,3,FALSE)</f>
        <v>1.094339623</v>
      </c>
      <c r="I449" s="14">
        <f>VLOOKUP(C449,away!$B$2:$E$405,3,FALSE)</f>
        <v>0.99</v>
      </c>
      <c r="J449" s="14">
        <f>VLOOKUP(B449,home!$B$2:$E$405,4,FALSE)</f>
        <v>1.1399999999999999</v>
      </c>
      <c r="K449" s="16">
        <f t="shared" si="508"/>
        <v>0.82375471678500001</v>
      </c>
      <c r="L449" s="16">
        <f t="shared" si="509"/>
        <v>1.2350716985177999</v>
      </c>
      <c r="M449" s="17">
        <f t="shared" si="454"/>
        <v>0.12760363572907521</v>
      </c>
      <c r="N449" s="17">
        <f t="shared" si="455"/>
        <v>0.10511409681074066</v>
      </c>
      <c r="O449" s="17">
        <f t="shared" si="456"/>
        <v>0.15759963911695551</v>
      </c>
      <c r="P449" s="17">
        <f t="shared" si="457"/>
        <v>0.12982344608620591</v>
      </c>
      <c r="Q449" s="17">
        <f t="shared" si="458"/>
        <v>4.3294116524221361E-2</v>
      </c>
      <c r="R449" s="17">
        <f t="shared" si="459"/>
        <v>9.7323426984985292E-2</v>
      </c>
      <c r="S449" s="17">
        <f t="shared" si="460"/>
        <v>3.3020468142228851E-2</v>
      </c>
      <c r="T449" s="17">
        <f t="shared" si="461"/>
        <v>5.3471338031397621E-2</v>
      </c>
      <c r="U449" s="17">
        <f t="shared" si="462"/>
        <v>8.0170632032562195E-2</v>
      </c>
      <c r="V449" s="17">
        <f t="shared" si="463"/>
        <v>3.7327663041284232E-3</v>
      </c>
      <c r="W449" s="17">
        <f t="shared" si="464"/>
        <v>1.1887910898622253E-2</v>
      </c>
      <c r="X449" s="17">
        <f t="shared" si="465"/>
        <v>1.468242230538965E-2</v>
      </c>
      <c r="Y449" s="17">
        <f t="shared" si="466"/>
        <v>9.0669221275366148E-3</v>
      </c>
      <c r="Z449" s="17">
        <f t="shared" si="467"/>
        <v>4.0067136757306283E-2</v>
      </c>
      <c r="AA449" s="17">
        <f t="shared" si="468"/>
        <v>3.3005492891900703E-2</v>
      </c>
      <c r="AB449" s="17">
        <f t="shared" si="469"/>
        <v>1.3594215224758495E-2</v>
      </c>
      <c r="AC449" s="17">
        <f t="shared" si="470"/>
        <v>2.3735637618572361E-4</v>
      </c>
      <c r="AD449" s="17">
        <f t="shared" si="471"/>
        <v>2.448180668864972E-3</v>
      </c>
      <c r="AE449" s="17">
        <f t="shared" si="472"/>
        <v>3.0236786569735044E-3</v>
      </c>
      <c r="AF449" s="17">
        <f t="shared" si="473"/>
        <v>1.8672299673201435E-3</v>
      </c>
      <c r="AG449" s="17">
        <f t="shared" si="474"/>
        <v>7.687209624204751E-4</v>
      </c>
      <c r="AH449" s="17">
        <f t="shared" si="475"/>
        <v>1.2371446662397818E-2</v>
      </c>
      <c r="AI449" s="17">
        <f t="shared" si="476"/>
        <v>1.0191037541604249E-2</v>
      </c>
      <c r="AJ449" s="17">
        <f t="shared" si="477"/>
        <v>4.197457621914754E-3</v>
      </c>
      <c r="AK449" s="17">
        <f t="shared" si="478"/>
        <v>1.1525585048524762E-3</v>
      </c>
      <c r="AL449" s="17">
        <f t="shared" si="479"/>
        <v>9.6594184110518301E-6</v>
      </c>
      <c r="AM449" s="17">
        <f t="shared" si="480"/>
        <v>4.0334007470387554E-4</v>
      </c>
      <c r="AN449" s="17">
        <f t="shared" si="481"/>
        <v>4.9815391114481182E-4</v>
      </c>
      <c r="AO449" s="17">
        <f t="shared" si="482"/>
        <v>3.0762789858045401E-4</v>
      </c>
      <c r="AP449" s="17">
        <f t="shared" si="483"/>
        <v>1.2664750373707427E-4</v>
      </c>
      <c r="AQ449" s="17">
        <f t="shared" si="484"/>
        <v>3.9104686888396948E-5</v>
      </c>
      <c r="AR449" s="17">
        <f t="shared" si="485"/>
        <v>3.0559247284900073E-3</v>
      </c>
      <c r="AS449" s="17">
        <f t="shared" si="486"/>
        <v>2.5173324092335639E-3</v>
      </c>
      <c r="AT449" s="17">
        <f t="shared" si="487"/>
        <v>1.0368322229109478E-3</v>
      </c>
      <c r="AU449" s="17">
        <f t="shared" si="488"/>
        <v>2.8469847804585665E-4</v>
      </c>
      <c r="AV449" s="17">
        <f t="shared" si="489"/>
        <v>5.8630428537946292E-5</v>
      </c>
      <c r="AW449" s="17">
        <f t="shared" si="490"/>
        <v>2.7298486053367438E-7</v>
      </c>
      <c r="AX449" s="17">
        <f t="shared" si="491"/>
        <v>5.5375548167621921E-5</v>
      </c>
      <c r="AY449" s="17">
        <f t="shared" si="492"/>
        <v>6.8392772331739041E-5</v>
      </c>
      <c r="AZ449" s="17">
        <f t="shared" si="493"/>
        <v>4.223498874505108E-5</v>
      </c>
      <c r="BA449" s="17">
        <f t="shared" si="494"/>
        <v>1.7387746428743462E-5</v>
      </c>
      <c r="BB449" s="17">
        <f t="shared" si="495"/>
        <v>5.3687783787862527E-6</v>
      </c>
      <c r="BC449" s="17">
        <f t="shared" si="496"/>
        <v>1.326165246250635E-6</v>
      </c>
      <c r="BD449" s="17">
        <f t="shared" si="497"/>
        <v>6.290476908264492E-4</v>
      </c>
      <c r="BE449" s="17">
        <f t="shared" si="498"/>
        <v>5.1818100240099991E-4</v>
      </c>
      <c r="BF449" s="17">
        <f t="shared" si="499"/>
        <v>2.1342702243810151E-4</v>
      </c>
      <c r="BG449" s="17">
        <f t="shared" si="500"/>
        <v>5.860383880758806E-5</v>
      </c>
      <c r="BH449" s="17">
        <f t="shared" si="501"/>
        <v>1.2068797159864622E-5</v>
      </c>
      <c r="BI449" s="17">
        <f t="shared" si="502"/>
        <v>1.9883457172719795E-6</v>
      </c>
      <c r="BJ449" s="18">
        <f t="shared" si="503"/>
        <v>0.24718957702784009</v>
      </c>
      <c r="BK449" s="18">
        <f t="shared" si="504"/>
        <v>0.29449572482856695</v>
      </c>
      <c r="BL449" s="18">
        <f t="shared" si="505"/>
        <v>0.41799264154650012</v>
      </c>
      <c r="BM449" s="18">
        <f t="shared" si="506"/>
        <v>0.33891859912055833</v>
      </c>
      <c r="BN449" s="18">
        <f t="shared" si="507"/>
        <v>0.6607583612521839</v>
      </c>
    </row>
    <row r="450" spans="1:66" x14ac:dyDescent="0.25">
      <c r="A450" t="s">
        <v>340</v>
      </c>
      <c r="B450" t="s">
        <v>353</v>
      </c>
      <c r="C450" t="s">
        <v>365</v>
      </c>
      <c r="D450" s="15">
        <v>44410</v>
      </c>
      <c r="E450" s="14">
        <f>VLOOKUP(A450,home!$A$2:$E$405,3,FALSE)</f>
        <v>1.3628691980000001</v>
      </c>
      <c r="F450" s="14">
        <f>VLOOKUP(B450,home!$B$2:$E$405,3,FALSE)</f>
        <v>1.59</v>
      </c>
      <c r="G450" s="14">
        <f>VLOOKUP(C450,away!$B$2:$E$405,4,FALSE)</f>
        <v>1.02</v>
      </c>
      <c r="H450" s="14">
        <f>VLOOKUP(A450,away!$A$2:$E$405,3,FALSE)</f>
        <v>1.1434599160000001</v>
      </c>
      <c r="I450" s="14">
        <f>VLOOKUP(C450,away!$B$2:$E$405,3,FALSE)</f>
        <v>0.62</v>
      </c>
      <c r="J450" s="14">
        <f>VLOOKUP(B450,home!$B$2:$E$405,4,FALSE)</f>
        <v>0.51</v>
      </c>
      <c r="K450" s="16">
        <f t="shared" si="508"/>
        <v>2.2103012653164003</v>
      </c>
      <c r="L450" s="16">
        <f t="shared" si="509"/>
        <v>0.36156202543920002</v>
      </c>
      <c r="M450" s="17">
        <f t="shared" si="454"/>
        <v>7.6393070227227799E-2</v>
      </c>
      <c r="N450" s="17">
        <f t="shared" si="455"/>
        <v>0.16885169978464623</v>
      </c>
      <c r="O450" s="17">
        <f t="shared" si="456"/>
        <v>2.7620833200875536E-2</v>
      </c>
      <c r="P450" s="17">
        <f t="shared" si="457"/>
        <v>6.1050362572988438E-2</v>
      </c>
      <c r="Q450" s="17">
        <f t="shared" si="458"/>
        <v>0.18660656284241434</v>
      </c>
      <c r="R450" s="17">
        <f t="shared" si="459"/>
        <v>4.9933221982134297E-3</v>
      </c>
      <c r="S450" s="17">
        <f t="shared" si="460"/>
        <v>1.2197267236436217E-2</v>
      </c>
      <c r="T450" s="17">
        <f t="shared" si="461"/>
        <v>6.7469846821550702E-2</v>
      </c>
      <c r="U450" s="17">
        <f t="shared" si="462"/>
        <v>1.1036746372843612E-2</v>
      </c>
      <c r="V450" s="17">
        <f t="shared" si="463"/>
        <v>1.0830644789131649E-3</v>
      </c>
      <c r="W450" s="17">
        <f t="shared" si="464"/>
        <v>0.13748557398897757</v>
      </c>
      <c r="X450" s="17">
        <f t="shared" si="465"/>
        <v>4.9709562600125726E-2</v>
      </c>
      <c r="Y450" s="17">
        <f t="shared" si="466"/>
        <v>8.9865450686990797E-3</v>
      </c>
      <c r="Z450" s="17">
        <f t="shared" si="467"/>
        <v>6.0179856255218882E-4</v>
      </c>
      <c r="AA450" s="17">
        <f t="shared" si="468"/>
        <v>1.3301561242746937E-3</v>
      </c>
      <c r="AB450" s="17">
        <f t="shared" si="469"/>
        <v>1.4700228822763577E-3</v>
      </c>
      <c r="AC450" s="17">
        <f t="shared" si="470"/>
        <v>5.4096430908996478E-5</v>
      </c>
      <c r="AD450" s="17">
        <f t="shared" si="471"/>
        <v>7.59711345376472E-2</v>
      </c>
      <c r="AE450" s="17">
        <f t="shared" si="472"/>
        <v>2.746827727834569E-2</v>
      </c>
      <c r="AF450" s="17">
        <f t="shared" si="473"/>
        <v>4.9657429840421104E-3</v>
      </c>
      <c r="AG450" s="17">
        <f t="shared" si="474"/>
        <v>5.9847469704025428E-4</v>
      </c>
      <c r="AH450" s="17">
        <f t="shared" si="475"/>
        <v>5.4396876795692114E-5</v>
      </c>
      <c r="AI450" s="17">
        <f t="shared" si="476"/>
        <v>1.2023348561077861E-4</v>
      </c>
      <c r="AJ450" s="17">
        <f t="shared" si="477"/>
        <v>1.3287611268945264E-4</v>
      </c>
      <c r="AK450" s="17">
        <f t="shared" si="478"/>
        <v>9.7898746669273899E-5</v>
      </c>
      <c r="AL450" s="17">
        <f t="shared" si="479"/>
        <v>1.7292703178837528E-6</v>
      </c>
      <c r="AM450" s="17">
        <f t="shared" si="480"/>
        <v>3.3583818959216791E-2</v>
      </c>
      <c r="AN450" s="17">
        <f t="shared" si="481"/>
        <v>1.2142633604877832E-2</v>
      </c>
      <c r="AO450" s="17">
        <f t="shared" si="482"/>
        <v>2.1951576001728612E-3</v>
      </c>
      <c r="AP450" s="17">
        <f t="shared" si="483"/>
        <v>2.6456187602558445E-4</v>
      </c>
      <c r="AQ450" s="17">
        <f t="shared" si="484"/>
        <v>2.391388193745121E-5</v>
      </c>
      <c r="AR450" s="17">
        <f t="shared" si="485"/>
        <v>3.9335689903634138E-6</v>
      </c>
      <c r="AS450" s="17">
        <f t="shared" si="486"/>
        <v>8.6943725166096087E-6</v>
      </c>
      <c r="AT450" s="17">
        <f t="shared" si="487"/>
        <v>9.6085912872971807E-6</v>
      </c>
      <c r="AU450" s="17">
        <f t="shared" si="488"/>
        <v>7.0792938267403639E-6</v>
      </c>
      <c r="AV450" s="17">
        <f t="shared" si="489"/>
        <v>3.9118430256977037E-6</v>
      </c>
      <c r="AW450" s="17">
        <f t="shared" si="490"/>
        <v>3.8387927792217408E-8</v>
      </c>
      <c r="AX450" s="17">
        <f t="shared" si="491"/>
        <v>1.2371726256618976E-2</v>
      </c>
      <c r="AY450" s="17">
        <f t="shared" si="492"/>
        <v>4.4731464035224896E-3</v>
      </c>
      <c r="AZ450" s="17">
        <f t="shared" si="493"/>
        <v>8.0865993687183205E-4</v>
      </c>
      <c r="BA450" s="17">
        <f t="shared" si="494"/>
        <v>9.7460241555638412E-5</v>
      </c>
      <c r="BB450" s="17">
        <f t="shared" si="495"/>
        <v>8.8094805841625786E-6</v>
      </c>
      <c r="BC450" s="17">
        <f t="shared" si="496"/>
        <v>6.3703472861542595E-7</v>
      </c>
      <c r="BD450" s="17">
        <f t="shared" si="497"/>
        <v>2.3703819522677076E-7</v>
      </c>
      <c r="BE450" s="17">
        <f t="shared" si="498"/>
        <v>5.2392582283804735E-7</v>
      </c>
      <c r="BF450" s="17">
        <f t="shared" si="499"/>
        <v>5.7901695457543625E-7</v>
      </c>
      <c r="BG450" s="17">
        <f t="shared" si="500"/>
        <v>4.2660063577924505E-7</v>
      </c>
      <c r="BH450" s="17">
        <f t="shared" si="501"/>
        <v>2.3572898126191163E-7</v>
      </c>
      <c r="BI450" s="17">
        <f t="shared" si="502"/>
        <v>1.0420641311098977E-7</v>
      </c>
      <c r="BJ450" s="18">
        <f t="shared" si="503"/>
        <v>0.79408394587960118</v>
      </c>
      <c r="BK450" s="18">
        <f t="shared" si="504"/>
        <v>0.15525273662031497</v>
      </c>
      <c r="BL450" s="18">
        <f t="shared" si="505"/>
        <v>4.6891820186898324E-2</v>
      </c>
      <c r="BM450" s="18">
        <f t="shared" si="506"/>
        <v>0.46684134240740621</v>
      </c>
      <c r="BN450" s="18">
        <f t="shared" si="507"/>
        <v>0.52551585082636576</v>
      </c>
    </row>
    <row r="451" spans="1:66" x14ac:dyDescent="0.25">
      <c r="A451" t="s">
        <v>342</v>
      </c>
      <c r="B451" t="s">
        <v>409</v>
      </c>
      <c r="C451" t="s">
        <v>346</v>
      </c>
      <c r="D451" s="15">
        <v>44410</v>
      </c>
      <c r="E451" s="14">
        <f>VLOOKUP(A451,home!$A$2:$E$405,3,FALSE)</f>
        <v>1.153846154</v>
      </c>
      <c r="F451" s="14">
        <f>VLOOKUP(B451,home!$B$2:$E$405,3,FALSE)</f>
        <v>1.07</v>
      </c>
      <c r="G451" s="14">
        <f>VLOOKUP(C451,away!$B$2:$E$405,4,FALSE)</f>
        <v>0.67</v>
      </c>
      <c r="H451" s="14">
        <f>VLOOKUP(A451,away!$A$2:$E$405,3,FALSE)</f>
        <v>0.85314685300000004</v>
      </c>
      <c r="I451" s="14">
        <f>VLOOKUP(C451,away!$B$2:$E$405,3,FALSE)</f>
        <v>0.4</v>
      </c>
      <c r="J451" s="14">
        <f>VLOOKUP(B451,home!$B$2:$E$405,4,FALSE)</f>
        <v>1.08</v>
      </c>
      <c r="K451" s="16">
        <f t="shared" si="508"/>
        <v>0.82719230780260011</v>
      </c>
      <c r="L451" s="16">
        <f t="shared" si="509"/>
        <v>0.36855944049600009</v>
      </c>
      <c r="M451" s="17">
        <f t="shared" si="454"/>
        <v>0.30247648251104026</v>
      </c>
      <c r="N451" s="17">
        <f t="shared" si="455"/>
        <v>0.25020621962432021</v>
      </c>
      <c r="O451" s="17">
        <f t="shared" si="456"/>
        <v>0.11148056315746714</v>
      </c>
      <c r="P451" s="17">
        <f t="shared" si="457"/>
        <v>9.221586431335875E-2</v>
      </c>
      <c r="Q451" s="17">
        <f t="shared" si="458"/>
        <v>0.10348433011880281</v>
      </c>
      <c r="R451" s="17">
        <f t="shared" si="459"/>
        <v>2.0543606991747544E-2</v>
      </c>
      <c r="S451" s="17">
        <f t="shared" si="460"/>
        <v>7.028451898528517E-3</v>
      </c>
      <c r="T451" s="17">
        <f t="shared" si="461"/>
        <v>3.8140126808689334E-2</v>
      </c>
      <c r="U451" s="17">
        <f t="shared" si="462"/>
        <v>1.6993513678093281E-2</v>
      </c>
      <c r="V451" s="17">
        <f t="shared" si="463"/>
        <v>2.3808453956380185E-4</v>
      </c>
      <c r="W451" s="17">
        <f t="shared" si="464"/>
        <v>2.853381395079287E-2</v>
      </c>
      <c r="X451" s="17">
        <f t="shared" si="465"/>
        <v>1.051640650492118E-2</v>
      </c>
      <c r="Y451" s="17">
        <f t="shared" si="466"/>
        <v>1.9379604487411231E-3</v>
      </c>
      <c r="Z451" s="17">
        <f t="shared" si="467"/>
        <v>2.5238467662160634E-3</v>
      </c>
      <c r="AA451" s="17">
        <f t="shared" si="468"/>
        <v>2.0877066310863949E-3</v>
      </c>
      <c r="AB451" s="17">
        <f t="shared" si="469"/>
        <v>8.6346743309157316E-4</v>
      </c>
      <c r="AC451" s="17">
        <f t="shared" si="470"/>
        <v>4.5365451665161042E-6</v>
      </c>
      <c r="AD451" s="17">
        <f t="shared" si="471"/>
        <v>5.9007378530915944E-3</v>
      </c>
      <c r="AE451" s="17">
        <f t="shared" si="472"/>
        <v>2.1747726416490067E-3</v>
      </c>
      <c r="AF451" s="17">
        <f t="shared" si="473"/>
        <v>4.0076649400608299E-4</v>
      </c>
      <c r="AG451" s="17">
        <f t="shared" si="474"/>
        <v>4.9235424933475172E-5</v>
      </c>
      <c r="AH451" s="17">
        <f t="shared" si="475"/>
        <v>2.3254688801355782E-4</v>
      </c>
      <c r="AI451" s="17">
        <f t="shared" si="476"/>
        <v>1.9236099696824768E-4</v>
      </c>
      <c r="AJ451" s="17">
        <f t="shared" si="477"/>
        <v>7.9559768506686892E-5</v>
      </c>
      <c r="AK451" s="17">
        <f t="shared" si="478"/>
        <v>2.1937076173095646E-5</v>
      </c>
      <c r="AL451" s="17">
        <f t="shared" si="479"/>
        <v>5.5322176461980498E-8</v>
      </c>
      <c r="AM451" s="17">
        <f t="shared" si="480"/>
        <v>9.7620899248739956E-4</v>
      </c>
      <c r="AN451" s="17">
        <f t="shared" si="481"/>
        <v>3.5979104007831993E-4</v>
      </c>
      <c r="AO451" s="17">
        <f t="shared" si="482"/>
        <v>6.6302192213369763E-5</v>
      </c>
      <c r="AP451" s="17">
        <f t="shared" si="483"/>
        <v>8.145432955272605E-6</v>
      </c>
      <c r="AQ451" s="17">
        <f t="shared" si="484"/>
        <v>7.5051905314823779E-7</v>
      </c>
      <c r="AR451" s="17">
        <f t="shared" si="485"/>
        <v>1.7141470187072586E-5</v>
      </c>
      <c r="AS451" s="17">
        <f t="shared" si="486"/>
        <v>1.4179292283174039E-5</v>
      </c>
      <c r="AT451" s="17">
        <f t="shared" si="487"/>
        <v>5.8645007533631662E-6</v>
      </c>
      <c r="AU451" s="17">
        <f t="shared" si="488"/>
        <v>1.6170233040948545E-6</v>
      </c>
      <c r="AV451" s="17">
        <f t="shared" si="489"/>
        <v>3.3439730967120205E-7</v>
      </c>
      <c r="AW451" s="17">
        <f t="shared" si="490"/>
        <v>4.6850128238679316E-10</v>
      </c>
      <c r="AX451" s="17">
        <f t="shared" si="491"/>
        <v>1.3458542823221713E-4</v>
      </c>
      <c r="AY451" s="17">
        <f t="shared" si="492"/>
        <v>4.9602730128180514E-5</v>
      </c>
      <c r="AZ451" s="17">
        <f t="shared" si="493"/>
        <v>9.140777231558148E-6</v>
      </c>
      <c r="BA451" s="17">
        <f t="shared" si="494"/>
        <v>1.122973247387216E-6</v>
      </c>
      <c r="BB451" s="17">
        <f t="shared" si="495"/>
        <v>1.0347059793725213E-7</v>
      </c>
      <c r="BC451" s="17">
        <f t="shared" si="496"/>
        <v>7.6270131367080507E-9</v>
      </c>
      <c r="BD451" s="17">
        <f t="shared" si="497"/>
        <v>1.0529417769043888E-6</v>
      </c>
      <c r="BE451" s="17">
        <f t="shared" si="498"/>
        <v>8.7098533841931177E-7</v>
      </c>
      <c r="BF451" s="17">
        <f t="shared" si="499"/>
        <v>3.6023618607464958E-7</v>
      </c>
      <c r="BG451" s="17">
        <f t="shared" si="500"/>
        <v>9.9328200704365413E-8</v>
      </c>
      <c r="BH451" s="17">
        <f t="shared" si="501"/>
        <v>2.0540880892630964E-8</v>
      </c>
      <c r="BI451" s="17">
        <f t="shared" si="502"/>
        <v>3.3982517339747496E-9</v>
      </c>
      <c r="BJ451" s="18">
        <f t="shared" si="503"/>
        <v>0.44295013105318559</v>
      </c>
      <c r="BK451" s="18">
        <f t="shared" si="504"/>
        <v>0.40201307785996249</v>
      </c>
      <c r="BL451" s="18">
        <f t="shared" si="505"/>
        <v>0.15253680673561962</v>
      </c>
      <c r="BM451" s="18">
        <f t="shared" si="506"/>
        <v>0.11956719343662019</v>
      </c>
      <c r="BN451" s="18">
        <f t="shared" si="507"/>
        <v>0.88040706671673652</v>
      </c>
    </row>
    <row r="452" spans="1:66" x14ac:dyDescent="0.25">
      <c r="A452" t="s">
        <v>342</v>
      </c>
      <c r="B452" t="s">
        <v>398</v>
      </c>
      <c r="C452" t="s">
        <v>380</v>
      </c>
      <c r="D452" s="15">
        <v>44410</v>
      </c>
      <c r="E452" s="14">
        <f>VLOOKUP(A452,home!$A$2:$E$405,3,FALSE)</f>
        <v>1.153846154</v>
      </c>
      <c r="F452" s="14">
        <f>VLOOKUP(B452,home!$B$2:$E$405,3,FALSE)</f>
        <v>0.87</v>
      </c>
      <c r="G452" s="14">
        <f>VLOOKUP(C452,away!$B$2:$E$405,4,FALSE)</f>
        <v>0.6</v>
      </c>
      <c r="H452" s="14">
        <f>VLOOKUP(A452,away!$A$2:$E$405,3,FALSE)</f>
        <v>0.85314685300000004</v>
      </c>
      <c r="I452" s="14">
        <f>VLOOKUP(C452,away!$B$2:$E$405,3,FALSE)</f>
        <v>1.07</v>
      </c>
      <c r="J452" s="14">
        <f>VLOOKUP(B452,home!$B$2:$E$405,4,FALSE)</f>
        <v>0.63</v>
      </c>
      <c r="K452" s="16">
        <f t="shared" si="508"/>
        <v>0.60230769238800008</v>
      </c>
      <c r="L452" s="16">
        <f t="shared" si="509"/>
        <v>0.57510629360730003</v>
      </c>
      <c r="M452" s="17">
        <f t="shared" si="454"/>
        <v>0.30807439406717935</v>
      </c>
      <c r="N452" s="17">
        <f t="shared" si="455"/>
        <v>0.18555557737443418</v>
      </c>
      <c r="O452" s="17">
        <f t="shared" si="456"/>
        <v>0.1771755229272903</v>
      </c>
      <c r="P452" s="17">
        <f t="shared" si="457"/>
        <v>0.10671418036197342</v>
      </c>
      <c r="Q452" s="17">
        <f t="shared" si="458"/>
        <v>5.5880775809059216E-2</v>
      </c>
      <c r="R452" s="17">
        <f t="shared" si="459"/>
        <v>5.0947379154324561E-2</v>
      </c>
      <c r="S452" s="17">
        <f t="shared" si="460"/>
        <v>9.241206433927545E-3</v>
      </c>
      <c r="T452" s="17">
        <f t="shared" si="461"/>
        <v>3.2137385859448517E-2</v>
      </c>
      <c r="U452" s="17">
        <f t="shared" si="462"/>
        <v>3.0685998371657724E-2</v>
      </c>
      <c r="V452" s="17">
        <f t="shared" si="463"/>
        <v>3.5567446952343299E-4</v>
      </c>
      <c r="W452" s="17">
        <f t="shared" si="464"/>
        <v>1.1219140375468548E-2</v>
      </c>
      <c r="X452" s="17">
        <f t="shared" si="465"/>
        <v>6.4521982387957281E-3</v>
      </c>
      <c r="Y452" s="17">
        <f t="shared" si="466"/>
        <v>1.8553499073666799E-3</v>
      </c>
      <c r="Z452" s="17">
        <f t="shared" si="467"/>
        <v>9.7667194648164736E-3</v>
      </c>
      <c r="AA452" s="17">
        <f t="shared" si="468"/>
        <v>5.8825702630545739E-3</v>
      </c>
      <c r="AB452" s="17">
        <f t="shared" si="469"/>
        <v>1.7715586602253352E-3</v>
      </c>
      <c r="AC452" s="17">
        <f t="shared" si="470"/>
        <v>7.7001509663352961E-6</v>
      </c>
      <c r="AD452" s="17">
        <f t="shared" si="471"/>
        <v>1.6893436375313752E-3</v>
      </c>
      <c r="AE452" s="17">
        <f t="shared" si="472"/>
        <v>9.7155215800974329E-4</v>
      </c>
      <c r="AF452" s="17">
        <f t="shared" si="473"/>
        <v>2.7937288031957869E-4</v>
      </c>
      <c r="AG452" s="17">
        <f t="shared" si="474"/>
        <v>5.3556367244996241E-5</v>
      </c>
      <c r="AH452" s="17">
        <f t="shared" si="475"/>
        <v>1.4042254580282185E-3</v>
      </c>
      <c r="AI452" s="17">
        <f t="shared" si="476"/>
        <v>8.4577579521745872E-4</v>
      </c>
      <c r="AJ452" s="17">
        <f t="shared" si="477"/>
        <v>2.547086337475266E-4</v>
      </c>
      <c r="AK452" s="17">
        <f t="shared" si="478"/>
        <v>5.1137656474591018E-5</v>
      </c>
      <c r="AL452" s="17">
        <f t="shared" si="479"/>
        <v>1.0669050266563138E-7</v>
      </c>
      <c r="AM452" s="17">
        <f t="shared" si="480"/>
        <v>2.0350093359437462E-4</v>
      </c>
      <c r="AN452" s="17">
        <f t="shared" si="481"/>
        <v>1.1703466766508606E-4</v>
      </c>
      <c r="AO452" s="17">
        <f t="shared" si="482"/>
        <v>3.3653686972214884E-5</v>
      </c>
      <c r="AP452" s="17">
        <f t="shared" si="483"/>
        <v>6.4514823936035939E-6</v>
      </c>
      <c r="AQ452" s="17">
        <f t="shared" si="484"/>
        <v>9.2757203191452855E-7</v>
      </c>
      <c r="AR452" s="17">
        <f t="shared" si="485"/>
        <v>1.6151577971112446E-4</v>
      </c>
      <c r="AS452" s="17">
        <f t="shared" si="486"/>
        <v>9.7282196562055933E-5</v>
      </c>
      <c r="AT452" s="17">
        <f t="shared" si="487"/>
        <v>2.9296907660863867E-5</v>
      </c>
      <c r="AU452" s="17">
        <f t="shared" si="488"/>
        <v>5.8819176157730798E-6</v>
      </c>
      <c r="AV452" s="17">
        <f t="shared" si="489"/>
        <v>8.8568105649315269E-7</v>
      </c>
      <c r="AW452" s="17">
        <f t="shared" si="490"/>
        <v>1.026572888780799E-9</v>
      </c>
      <c r="AX452" s="17">
        <f t="shared" si="491"/>
        <v>2.0428362952005227E-5</v>
      </c>
      <c r="AY452" s="17">
        <f t="shared" si="492"/>
        <v>1.1748480101792408E-5</v>
      </c>
      <c r="AZ452" s="17">
        <f t="shared" si="493"/>
        <v>3.3783124234304733E-6</v>
      </c>
      <c r="BA452" s="17">
        <f t="shared" si="494"/>
        <v>6.4762957882886514E-7</v>
      </c>
      <c r="BB452" s="17">
        <f t="shared" si="495"/>
        <v>9.3113961677681309E-8</v>
      </c>
      <c r="BC452" s="17">
        <f t="shared" si="496"/>
        <v>1.0710085076708699E-8</v>
      </c>
      <c r="BD452" s="17">
        <f t="shared" si="497"/>
        <v>1.5481456904792988E-5</v>
      </c>
      <c r="BE452" s="17">
        <f t="shared" si="498"/>
        <v>9.3246005831301345E-6</v>
      </c>
      <c r="BF452" s="17">
        <f t="shared" si="499"/>
        <v>2.8081393298324552E-6</v>
      </c>
      <c r="BG452" s="17">
        <f t="shared" si="500"/>
        <v>5.637879732184571E-7</v>
      </c>
      <c r="BH452" s="17">
        <f t="shared" si="501"/>
        <v>8.4893458286329123E-8</v>
      </c>
      <c r="BI452" s="17">
        <f t="shared" si="502"/>
        <v>1.022639659185517E-8</v>
      </c>
      <c r="BJ452" s="18">
        <f t="shared" si="503"/>
        <v>0.29649212755943866</v>
      </c>
      <c r="BK452" s="18">
        <f t="shared" si="504"/>
        <v>0.42440501065417452</v>
      </c>
      <c r="BL452" s="18">
        <f t="shared" si="505"/>
        <v>0.26934201250727235</v>
      </c>
      <c r="BM452" s="18">
        <f t="shared" si="506"/>
        <v>0.11564629303791213</v>
      </c>
      <c r="BN452" s="18">
        <f t="shared" si="507"/>
        <v>0.88434782969426107</v>
      </c>
    </row>
    <row r="453" spans="1:66" x14ac:dyDescent="0.25">
      <c r="A453" t="s">
        <v>40</v>
      </c>
      <c r="B453" t="s">
        <v>236</v>
      </c>
      <c r="C453" t="s">
        <v>233</v>
      </c>
      <c r="D453" s="15">
        <v>44410</v>
      </c>
      <c r="E453" s="14">
        <f>VLOOKUP(A453,home!$A$2:$E$405,3,FALSE)</f>
        <v>1.4692307689999999</v>
      </c>
      <c r="F453" s="14">
        <f>VLOOKUP(B453,home!$B$2:$E$405,3,FALSE)</f>
        <v>1.2</v>
      </c>
      <c r="G453" s="14">
        <f>VLOOKUP(C453,away!$B$2:$E$405,4,FALSE)</f>
        <v>0.89</v>
      </c>
      <c r="H453" s="14">
        <f>VLOOKUP(A453,away!$A$2:$E$405,3,FALSE)</f>
        <v>1.180769231</v>
      </c>
      <c r="I453" s="14">
        <f>VLOOKUP(C453,away!$B$2:$E$405,3,FALSE)</f>
        <v>0.63</v>
      </c>
      <c r="J453" s="14">
        <f>VLOOKUP(B453,home!$B$2:$E$405,4,FALSE)</f>
        <v>0.78</v>
      </c>
      <c r="K453" s="16">
        <f t="shared" si="508"/>
        <v>1.5691384612919999</v>
      </c>
      <c r="L453" s="16">
        <f t="shared" si="509"/>
        <v>0.58023000011339998</v>
      </c>
      <c r="M453" s="17">
        <f t="shared" si="454"/>
        <v>0.11655774524901004</v>
      </c>
      <c r="N453" s="17">
        <f t="shared" si="455"/>
        <v>0.18289524103169649</v>
      </c>
      <c r="O453" s="17">
        <f t="shared" si="456"/>
        <v>6.7630300539050739E-2</v>
      </c>
      <c r="P453" s="17">
        <f t="shared" si="457"/>
        <v>0.10612130572456156</v>
      </c>
      <c r="Q453" s="17">
        <f t="shared" si="458"/>
        <v>0.14349397854505289</v>
      </c>
      <c r="R453" s="17">
        <f t="shared" si="459"/>
        <v>1.9620564644721339E-2</v>
      </c>
      <c r="S453" s="17">
        <f t="shared" si="460"/>
        <v>2.4154833092873158E-2</v>
      </c>
      <c r="T453" s="17">
        <f t="shared" si="461"/>
        <v>8.325951118746823E-2</v>
      </c>
      <c r="U453" s="17">
        <f t="shared" si="462"/>
        <v>3.0787382616298254E-2</v>
      </c>
      <c r="V453" s="17">
        <f t="shared" si="463"/>
        <v>2.4435598394200917E-3</v>
      </c>
      <c r="W453" s="17">
        <f t="shared" si="464"/>
        <v>7.5053973566283863E-2</v>
      </c>
      <c r="X453" s="17">
        <f t="shared" si="465"/>
        <v>4.3548567090875998E-2</v>
      </c>
      <c r="Y453" s="17">
        <f t="shared" si="466"/>
        <v>1.2634092544038692E-2</v>
      </c>
      <c r="Z453" s="17">
        <f t="shared" si="467"/>
        <v>3.7948134086772112E-3</v>
      </c>
      <c r="AA453" s="17">
        <f t="shared" si="468"/>
        <v>5.9545876729820077E-3</v>
      </c>
      <c r="AB453" s="17">
        <f t="shared" si="469"/>
        <v>4.6717862694056495E-3</v>
      </c>
      <c r="AC453" s="17">
        <f t="shared" si="470"/>
        <v>1.390479029414621E-4</v>
      </c>
      <c r="AD453" s="17">
        <f t="shared" si="471"/>
        <v>2.9442519148912272E-2</v>
      </c>
      <c r="AE453" s="17">
        <f t="shared" si="472"/>
        <v>1.7083432889112148E-2</v>
      </c>
      <c r="AF453" s="17">
        <f t="shared" si="473"/>
        <v>4.9561601335934005E-3</v>
      </c>
      <c r="AG453" s="17">
        <f t="shared" si="474"/>
        <v>9.5857093162564236E-4</v>
      </c>
      <c r="AH453" s="17">
        <f t="shared" si="475"/>
        <v>5.5046614613677759E-4</v>
      </c>
      <c r="AI453" s="17">
        <f t="shared" si="476"/>
        <v>8.6375760154240025E-4</v>
      </c>
      <c r="AJ453" s="17">
        <f t="shared" si="477"/>
        <v>6.7767763690675521E-4</v>
      </c>
      <c r="AK453" s="17">
        <f t="shared" si="478"/>
        <v>3.5445668147595494E-4</v>
      </c>
      <c r="AL453" s="17">
        <f t="shared" si="479"/>
        <v>5.0639088760291154E-6</v>
      </c>
      <c r="AM453" s="17">
        <f t="shared" si="480"/>
        <v>9.2398778387768818E-3</v>
      </c>
      <c r="AN453" s="17">
        <f t="shared" si="481"/>
        <v>5.3612543194413113E-3</v>
      </c>
      <c r="AO453" s="17">
        <f t="shared" si="482"/>
        <v>1.5553802971886989E-3</v>
      </c>
      <c r="AP453" s="17">
        <f t="shared" si="483"/>
        <v>3.008261033380596E-4</v>
      </c>
      <c r="AQ453" s="17">
        <f t="shared" si="484"/>
        <v>4.3637082493489005E-5</v>
      </c>
      <c r="AR453" s="17">
        <f t="shared" si="485"/>
        <v>6.3879394407073085E-5</v>
      </c>
      <c r="AS453" s="17">
        <f t="shared" si="486"/>
        <v>1.0023561464817942E-4</v>
      </c>
      <c r="AT453" s="17">
        <f t="shared" si="487"/>
        <v>7.8641779067851065E-5</v>
      </c>
      <c r="AU453" s="17">
        <f t="shared" si="488"/>
        <v>4.1133280066597755E-5</v>
      </c>
      <c r="AV453" s="17">
        <f t="shared" si="489"/>
        <v>1.6135952947898523E-5</v>
      </c>
      <c r="AW453" s="17">
        <f t="shared" si="490"/>
        <v>1.2806923890108122E-7</v>
      </c>
      <c r="AX453" s="17">
        <f t="shared" si="491"/>
        <v>2.416441282410732E-3</v>
      </c>
      <c r="AY453" s="17">
        <f t="shared" si="492"/>
        <v>1.4020917255672034E-3</v>
      </c>
      <c r="AZ453" s="17">
        <f t="shared" si="493"/>
        <v>4.0676784104242775E-4</v>
      </c>
      <c r="BA453" s="17">
        <f t="shared" si="494"/>
        <v>7.867296815139176E-5</v>
      </c>
      <c r="BB453" s="17">
        <f t="shared" si="495"/>
        <v>1.1412104079850892E-5</v>
      </c>
      <c r="BC453" s="17">
        <f t="shared" si="496"/>
        <v>1.3243290303092033E-6</v>
      </c>
      <c r="BD453" s="17">
        <f t="shared" si="497"/>
        <v>6.1774568373433183E-6</v>
      </c>
      <c r="BE453" s="17">
        <f t="shared" si="498"/>
        <v>9.6932851164466369E-6</v>
      </c>
      <c r="BF453" s="17">
        <f t="shared" si="499"/>
        <v>7.6050532462428616E-6</v>
      </c>
      <c r="BG453" s="17">
        <f t="shared" si="500"/>
        <v>3.9777938496177516E-6</v>
      </c>
      <c r="BH453" s="17">
        <f t="shared" si="501"/>
        <v>1.560427330131495E-6</v>
      </c>
      <c r="BI453" s="17">
        <f t="shared" si="502"/>
        <v>4.8970530795210308E-7</v>
      </c>
      <c r="BJ453" s="18">
        <f t="shared" si="503"/>
        <v>0.61414373296017977</v>
      </c>
      <c r="BK453" s="18">
        <f t="shared" si="504"/>
        <v>0.25082364744324959</v>
      </c>
      <c r="BL453" s="18">
        <f t="shared" si="505"/>
        <v>0.13144050955134517</v>
      </c>
      <c r="BM453" s="18">
        <f t="shared" si="506"/>
        <v>0.36248160397303064</v>
      </c>
      <c r="BN453" s="18">
        <f t="shared" si="507"/>
        <v>0.63631913573409316</v>
      </c>
    </row>
    <row r="454" spans="1:66" s="10" customFormat="1" x14ac:dyDescent="0.25">
      <c r="A454" s="10" t="s">
        <v>40</v>
      </c>
      <c r="B454" s="10" t="s">
        <v>318</v>
      </c>
      <c r="C454" s="10" t="s">
        <v>239</v>
      </c>
      <c r="D454" s="20">
        <v>44410</v>
      </c>
      <c r="E454" s="10">
        <f>VLOOKUP(A454,home!$A$2:$E$405,3,FALSE)</f>
        <v>1.4692307689999999</v>
      </c>
      <c r="F454" s="10">
        <f>VLOOKUP(B454,home!$B$2:$E$405,3,FALSE)</f>
        <v>0.94</v>
      </c>
      <c r="G454" s="10">
        <f>VLOOKUP(C454,away!$B$2:$E$405,4,FALSE)</f>
        <v>0.47</v>
      </c>
      <c r="H454" s="10">
        <f>VLOOKUP(A454,away!$A$2:$E$405,3,FALSE)</f>
        <v>1.180769231</v>
      </c>
      <c r="I454" s="10">
        <f>VLOOKUP(C454,away!$B$2:$E$405,3,FALSE)</f>
        <v>0.79</v>
      </c>
      <c r="J454" s="10">
        <f>VLOOKUP(B454,home!$B$2:$E$405,4,FALSE)</f>
        <v>0.98</v>
      </c>
      <c r="K454" s="11">
        <f t="shared" si="508"/>
        <v>0.64910615374419989</v>
      </c>
      <c r="L454" s="11">
        <f t="shared" si="509"/>
        <v>0.91415153864020005</v>
      </c>
      <c r="M454" s="12">
        <f t="shared" si="454"/>
        <v>0.20945262635288917</v>
      </c>
      <c r="N454" s="12">
        <f t="shared" si="455"/>
        <v>0.13595698868354492</v>
      </c>
      <c r="O454" s="12">
        <f t="shared" si="456"/>
        <v>0.19147144065272453</v>
      </c>
      <c r="P454" s="12">
        <f t="shared" si="457"/>
        <v>0.12428529039395084</v>
      </c>
      <c r="Q454" s="12">
        <f t="shared" si="458"/>
        <v>4.4125258999509774E-2</v>
      </c>
      <c r="R454" s="12">
        <f t="shared" si="459"/>
        <v>8.7516956039171936E-2</v>
      </c>
      <c r="S454" s="12">
        <f t="shared" si="460"/>
        <v>1.8437144567339556E-2</v>
      </c>
      <c r="T454" s="12">
        <f t="shared" si="461"/>
        <v>4.0337173407299184E-2</v>
      </c>
      <c r="U454" s="12">
        <f t="shared" si="462"/>
        <v>5.6807794721987111E-2</v>
      </c>
      <c r="V454" s="12">
        <f t="shared" si="463"/>
        <v>1.2155842728880648E-3</v>
      </c>
      <c r="W454" s="12">
        <f t="shared" si="464"/>
        <v>9.5473257173794776E-3</v>
      </c>
      <c r="X454" s="12">
        <f t="shared" si="465"/>
        <v>8.7277024944416009E-3</v>
      </c>
      <c r="Y454" s="12">
        <f t="shared" si="466"/>
        <v>3.9892213320438501E-3</v>
      </c>
      <c r="Z454" s="12">
        <f t="shared" si="467"/>
        <v>2.6667920006771925E-2</v>
      </c>
      <c r="AA454" s="12">
        <f t="shared" si="468"/>
        <v>1.7310310983953719E-2</v>
      </c>
      <c r="AB454" s="12">
        <f t="shared" si="469"/>
        <v>5.6181146914550872E-3</v>
      </c>
      <c r="AC454" s="12">
        <f t="shared" si="470"/>
        <v>4.508156778244212E-5</v>
      </c>
      <c r="AD454" s="12">
        <f t="shared" si="471"/>
        <v>1.549306968737819E-3</v>
      </c>
      <c r="AE454" s="12">
        <f t="shared" si="472"/>
        <v>1.4163013492976616E-3</v>
      </c>
      <c r="AF454" s="12">
        <f t="shared" si="473"/>
        <v>6.473570288193243E-4</v>
      </c>
      <c r="AG454" s="12">
        <f t="shared" si="474"/>
        <v>1.972608079815779E-4</v>
      </c>
      <c r="AH454" s="12">
        <f t="shared" si="475"/>
        <v>6.0946300266310829E-3</v>
      </c>
      <c r="AI454" s="12">
        <f t="shared" si="476"/>
        <v>3.9560618550804122E-3</v>
      </c>
      <c r="AJ454" s="12">
        <f t="shared" si="477"/>
        <v>1.2839520473626952E-3</v>
      </c>
      <c r="AK454" s="12">
        <f t="shared" si="478"/>
        <v>2.778070583518633E-4</v>
      </c>
      <c r="AL454" s="12">
        <f t="shared" si="479"/>
        <v>1.0700225326972825E-6</v>
      </c>
      <c r="AM454" s="12">
        <f t="shared" si="480"/>
        <v>2.0113293748929827E-4</v>
      </c>
      <c r="AN454" s="12">
        <f t="shared" si="481"/>
        <v>1.8386598427706517E-4</v>
      </c>
      <c r="AO454" s="12">
        <f t="shared" si="482"/>
        <v>8.4040686215236965E-5</v>
      </c>
      <c r="AP454" s="12">
        <f t="shared" si="483"/>
        <v>2.5608640870679044E-5</v>
      </c>
      <c r="AQ454" s="12">
        <f t="shared" si="484"/>
        <v>5.8525446136038907E-6</v>
      </c>
      <c r="AR454" s="12">
        <f t="shared" si="485"/>
        <v>1.1142830832575137E-3</v>
      </c>
      <c r="AS454" s="12">
        <f t="shared" si="486"/>
        <v>7.2328800635551279E-4</v>
      </c>
      <c r="AT454" s="12">
        <f t="shared" si="487"/>
        <v>2.347453479273686E-4</v>
      </c>
      <c r="AU454" s="12">
        <f t="shared" si="488"/>
        <v>5.0791549967492752E-5</v>
      </c>
      <c r="AV454" s="12">
        <f t="shared" si="489"/>
        <v>8.2422769105263896E-6</v>
      </c>
      <c r="AW454" s="12">
        <f t="shared" si="490"/>
        <v>1.7636984914231207E-8</v>
      </c>
      <c r="AX454" s="12">
        <f t="shared" si="491"/>
        <v>2.1759437907491819E-5</v>
      </c>
      <c r="AY454" s="12">
        <f t="shared" si="492"/>
        <v>1.989142364307954E-5</v>
      </c>
      <c r="AZ454" s="12">
        <f t="shared" si="493"/>
        <v>9.0918877645326069E-6</v>
      </c>
      <c r="BA454" s="12">
        <f t="shared" si="494"/>
        <v>2.7704543963638309E-6</v>
      </c>
      <c r="BB454" s="12">
        <f t="shared" si="495"/>
        <v>6.3315378729212568E-7</v>
      </c>
      <c r="BC454" s="12">
        <f t="shared" si="496"/>
        <v>1.1575970176979335E-7</v>
      </c>
      <c r="BD454" s="12">
        <f t="shared" si="497"/>
        <v>1.6977059917343366E-4</v>
      </c>
      <c r="BE454" s="12">
        <f t="shared" si="498"/>
        <v>1.1019914064831575E-4</v>
      </c>
      <c r="BF454" s="12">
        <f t="shared" si="499"/>
        <v>3.5765470166072173E-5</v>
      </c>
      <c r="BG454" s="12">
        <f t="shared" si="500"/>
        <v>7.7385289254506803E-6</v>
      </c>
      <c r="BH454" s="12">
        <f t="shared" si="501"/>
        <v>1.2557816866093817E-6</v>
      </c>
      <c r="BI454" s="12">
        <f t="shared" si="502"/>
        <v>1.6302712410748406E-7</v>
      </c>
      <c r="BJ454" s="13">
        <f t="shared" si="503"/>
        <v>0.24704865969972162</v>
      </c>
      <c r="BK454" s="13">
        <f t="shared" si="504"/>
        <v>0.3534566886010258</v>
      </c>
      <c r="BL454" s="13">
        <f t="shared" si="505"/>
        <v>0.37279331088886081</v>
      </c>
      <c r="BM454" s="13">
        <f t="shared" si="506"/>
        <v>0.20713814428793084</v>
      </c>
      <c r="BN454" s="13">
        <f t="shared" si="507"/>
        <v>0.79280856112179121</v>
      </c>
    </row>
    <row r="455" spans="1:66" x14ac:dyDescent="0.25">
      <c r="A455" t="s">
        <v>10</v>
      </c>
      <c r="B455" t="s">
        <v>247</v>
      </c>
      <c r="C455" t="s">
        <v>44</v>
      </c>
      <c r="D455" s="15">
        <v>44532</v>
      </c>
      <c r="E455" s="14">
        <f>VLOOKUP(A455,home!$A$2:$E$405,3,FALSE)</f>
        <v>1.498007968</v>
      </c>
      <c r="F455" s="14">
        <f>VLOOKUP(B455,home!$B$2:$E$405,3,FALSE)</f>
        <v>0.91</v>
      </c>
      <c r="G455" s="14">
        <f>VLOOKUP(C455,away!$B$2:$E$405,4,FALSE)</f>
        <v>0.62</v>
      </c>
      <c r="H455" s="14">
        <f>VLOOKUP(A455,away!$A$2:$E$405,3,FALSE)</f>
        <v>1.398406375</v>
      </c>
      <c r="I455" s="14">
        <f>VLOOKUP(C455,away!$B$2:$E$405,3,FALSE)</f>
        <v>0.67</v>
      </c>
      <c r="J455" s="14">
        <f>VLOOKUP(B455,home!$B$2:$E$405,4,FALSE)</f>
        <v>0.92</v>
      </c>
      <c r="K455" s="16">
        <f t="shared" ref="K455:K462" si="510">E455*F455*G455</f>
        <v>0.84517609554560003</v>
      </c>
      <c r="L455" s="16">
        <f t="shared" ref="L455:L462" si="511">H455*I455*J455</f>
        <v>0.86197768955000009</v>
      </c>
      <c r="M455" s="17">
        <f t="shared" ref="M455:M518" si="512">_xlfn.POISSON.DIST(0,K455,FALSE) * _xlfn.POISSON.DIST(0,L455,FALSE)</f>
        <v>0.18138130881869949</v>
      </c>
      <c r="N455" s="17">
        <f t="shared" ref="N455:N518" si="513">_xlfn.POISSON.DIST(1,K455,FALSE) * _xlfn.POISSON.DIST(0,L455,FALSE)</f>
        <v>0.15329914639233913</v>
      </c>
      <c r="O455" s="17">
        <f t="shared" ref="O455:O518" si="514">_xlfn.POISSON.DIST(0,K455,FALSE) * _xlfn.POISSON.DIST(1,L455,FALSE)</f>
        <v>0.15634664150309763</v>
      </c>
      <c r="P455" s="17">
        <f t="shared" ref="P455:P518" si="515">_xlfn.POISSON.DIST(1,K455,FALSE) * _xlfn.POISSON.DIST(1,L455,FALSE)</f>
        <v>0.13214044401725569</v>
      </c>
      <c r="Q455" s="17">
        <f t="shared" ref="Q455:Q518" si="516">_xlfn.POISSON.DIST(2,K455,FALSE) * _xlfn.POISSON.DIST(0,L455,FALSE)</f>
        <v>6.4782386999175268E-2</v>
      </c>
      <c r="R455" s="17">
        <f t="shared" ref="R455:R518" si="517">_xlfn.POISSON.DIST(0,K455,FALSE) * _xlfn.POISSON.DIST(2,L455,FALSE)</f>
        <v>6.7383658405871127E-2</v>
      </c>
      <c r="S455" s="17">
        <f t="shared" ref="S455:S518" si="518">_xlfn.POISSON.DIST(2,K455,FALSE) * _xlfn.POISSON.DIST(2,L455,FALSE)</f>
        <v>2.4066836129364919E-2</v>
      </c>
      <c r="T455" s="17">
        <f t="shared" ref="T455:T518" si="519">_xlfn.POISSON.DIST(2,K455,FALSE) * _xlfn.POISSON.DIST(1,L455,FALSE)</f>
        <v>5.5840972269083057E-2</v>
      </c>
      <c r="U455" s="17">
        <f t="shared" ref="U455:U518" si="520">_xlfn.POISSON.DIST(1,K455,FALSE) * _xlfn.POISSON.DIST(2,L455,FALSE)</f>
        <v>5.6951057315052601E-2</v>
      </c>
      <c r="V455" s="17">
        <f t="shared" ref="V455:V518" si="521">_xlfn.POISSON.DIST(3,K455,FALSE) * _xlfn.POISSON.DIST(3,L455,FALSE)</f>
        <v>1.9481380186407921E-3</v>
      </c>
      <c r="W455" s="17">
        <f t="shared" ref="W455:W518" si="522">_xlfn.POISSON.DIST(3,K455,FALSE) * _xlfn.POISSON.DIST(0,L455,FALSE)</f>
        <v>1.8250841634695668E-2</v>
      </c>
      <c r="X455" s="17">
        <f t="shared" ref="X455:X518" si="523">_xlfn.POISSON.DIST(3,K455,FALSE) * _xlfn.POISSON.DIST(1,L455,FALSE)</f>
        <v>1.5731818304617919E-2</v>
      </c>
      <c r="Y455" s="17">
        <f t="shared" ref="Y455:Y518" si="524">_xlfn.POISSON.DIST(3,K455,FALSE) * _xlfn.POISSON.DIST(2,L455,FALSE)</f>
        <v>6.7802381973174767E-3</v>
      </c>
      <c r="Z455" s="17">
        <f t="shared" ref="Z455:Z518" si="525">_xlfn.POISSON.DIST(0,K455,FALSE) * _xlfn.POISSON.DIST(3,L455,FALSE)</f>
        <v>1.9361070062039746E-2</v>
      </c>
      <c r="AA455" s="17">
        <f t="shared" ref="AA455:AA518" si="526">_xlfn.POISSON.DIST(1,K455,FALSE) * _xlfn.POISSON.DIST(3,L455,FALSE)</f>
        <v>1.6363513600619557E-2</v>
      </c>
      <c r="AB455" s="17">
        <f t="shared" ref="AB455:AB518" si="527">_xlfn.POISSON.DIST(2,K455,FALSE) * _xlfn.POISSON.DIST(3,L455,FALSE)</f>
        <v>6.9150252671894806E-3</v>
      </c>
      <c r="AC455" s="17">
        <f t="shared" ref="AC455:AC518" si="528">_xlfn.POISSON.DIST(4,K455,FALSE) * _xlfn.POISSON.DIST(4,L455,FALSE)</f>
        <v>8.8703952072937992E-5</v>
      </c>
      <c r="AD455" s="17">
        <f t="shared" ref="AD455:AD518" si="529">_xlfn.POISSON.DIST(4,K455,FALSE) * _xlfn.POISSON.DIST(0,L455,FALSE)</f>
        <v>3.8562937683082892E-3</v>
      </c>
      <c r="AE455" s="17">
        <f t="shared" ref="AE455:AE518" si="530">_xlfn.POISSON.DIST(4,K455,FALSE) * _xlfn.POISSON.DIST(1,L455,FALSE)</f>
        <v>3.3240391926324421E-3</v>
      </c>
      <c r="AF455" s="17">
        <f t="shared" ref="AF455:AF518" si="531">_xlfn.POISSON.DIST(4,K455,FALSE) * _xlfn.POISSON.DIST(2,L455,FALSE)</f>
        <v>1.4326238116194802E-3</v>
      </c>
      <c r="AG455" s="17">
        <f t="shared" ref="AG455:AG518" si="532">_xlfn.POISSON.DIST(4,K455,FALSE) * _xlfn.POISSON.DIST(3,L455,FALSE)</f>
        <v>4.1162992104469136E-4</v>
      </c>
      <c r="AH455" s="17">
        <f t="shared" ref="AH455:AH518" si="533">_xlfn.POISSON.DIST(0,K455,FALSE) * _xlfn.POISSON.DIST(4,L455,FALSE)</f>
        <v>4.1722026098231736E-3</v>
      </c>
      <c r="AI455" s="17">
        <f t="shared" ref="AI455:AI518" si="534">_xlfn.POISSON.DIST(1,K455,FALSE) * _xlfn.POISSON.DIST(4,L455,FALSE)</f>
        <v>3.5262459115955117E-3</v>
      </c>
      <c r="AJ455" s="17">
        <f t="shared" ref="AJ455:AJ518" si="535">_xlfn.POISSON.DIST(2,K455,FALSE) * _xlfn.POISSON.DIST(4,L455,FALSE)</f>
        <v>1.4901493757479649E-3</v>
      </c>
      <c r="AK455" s="17">
        <f t="shared" ref="AK455:AK518" si="536">_xlfn.POISSON.DIST(3,K455,FALSE) * _xlfn.POISSON.DIST(4,L455,FALSE)</f>
        <v>4.1981287705812614E-4</v>
      </c>
      <c r="AL455" s="17">
        <f t="shared" ref="AL455:AL518" si="537">_xlfn.POISSON.DIST(5,K455,FALSE) * _xlfn.POISSON.DIST(5,L455,FALSE)</f>
        <v>2.5849145514149008E-6</v>
      </c>
      <c r="AM455" s="17">
        <f t="shared" ref="AM455:AM518" si="538">_xlfn.POISSON.DIST(5,K455,FALSE) * _xlfn.POISSON.DIST(0,L455,FALSE)</f>
        <v>6.5184946207512591E-4</v>
      </c>
      <c r="AN455" s="17">
        <f t="shared" ref="AN455:AN518" si="539">_xlfn.POISSON.DIST(5,K455,FALSE) * _xlfn.POISSON.DIST(1,L455,FALSE)</f>
        <v>5.618796932539274E-4</v>
      </c>
      <c r="AO455" s="17">
        <f t="shared" ref="AO455:AO518" si="540">_xlfn.POISSON.DIST(5,K455,FALSE) * _xlfn.POISSON.DIST(2,L455,FALSE)</f>
        <v>2.4216387989804157E-4</v>
      </c>
      <c r="AP455" s="17">
        <f t="shared" ref="AP455:AP518" si="541">_xlfn.POISSON.DIST(5,K455,FALSE) * _xlfn.POISSON.DIST(3,L455,FALSE)</f>
        <v>6.957995389565919E-5</v>
      </c>
      <c r="AQ455" s="17">
        <f t="shared" ref="AQ455:AQ518" si="542">_xlfn.POISSON.DIST(5,K455,FALSE) * _xlfn.POISSON.DIST(4,L455,FALSE)</f>
        <v>1.4994091974493957E-5</v>
      </c>
      <c r="AR455" s="17">
        <f t="shared" ref="AR455:AR518" si="543">_xlfn.POISSON.DIST(0,K455,FALSE) * _xlfn.POISSON.DIST(5,L455,FALSE)</f>
        <v>7.1926911318997218E-4</v>
      </c>
      <c r="AS455" s="17">
        <f t="shared" ref="AS455:AS518" si="544">_xlfn.POISSON.DIST(1,K455,FALSE) * _xlfn.POISSON.DIST(5,L455,FALSE)</f>
        <v>6.0790906073244675E-4</v>
      </c>
      <c r="AT455" s="17">
        <f t="shared" ref="AT455:AT518" si="545">_xlfn.POISSON.DIST(2,K455,FALSE) * _xlfn.POISSON.DIST(5,L455,FALSE)</f>
        <v>2.5689510319832124E-4</v>
      </c>
      <c r="AU455" s="17">
        <f t="shared" ref="AU455:AU518" si="546">_xlfn.POISSON.DIST(3,K455,FALSE) * _xlfn.POISSON.DIST(5,L455,FALSE)</f>
        <v>7.2373866761980379E-5</v>
      </c>
      <c r="AV455" s="17">
        <f t="shared" ref="AV455:AV518" si="547">_xlfn.POISSON.DIST(4,K455,FALSE) * _xlfn.POISSON.DIST(5,L455,FALSE)</f>
        <v>1.5292165532357009E-5</v>
      </c>
      <c r="AW455" s="17">
        <f t="shared" ref="AW455:AW518" si="548">_xlfn.POISSON.DIST(6,K455,FALSE) * _xlfn.POISSON.DIST(6,L455,FALSE)</f>
        <v>5.2310265103820873E-8</v>
      </c>
      <c r="AX455" s="17">
        <f t="shared" ref="AX455:AX518" si="549">_xlfn.POISSON.DIST(6,K455,FALSE) * _xlfn.POISSON.DIST(0,L455,FALSE)</f>
        <v>9.1821263873359077E-5</v>
      </c>
      <c r="AY455" s="17">
        <f t="shared" ref="AY455:AY518" si="550">_xlfn.POISSON.DIST(6,K455,FALSE) * _xlfn.POISSON.DIST(1,L455,FALSE)</f>
        <v>7.914788088511895E-5</v>
      </c>
      <c r="AZ455" s="17">
        <f t="shared" ref="AZ455:AZ518" si="551">_xlfn.POISSON.DIST(6,K455,FALSE) * _xlfn.POISSON.DIST(2,L455,FALSE)</f>
        <v>3.4111853749066722E-5</v>
      </c>
      <c r="BA455" s="17">
        <f t="shared" ref="BA455:BA518" si="552">_xlfn.POISSON.DIST(6,K455,FALSE) * _xlfn.POISSON.DIST(3,L455,FALSE)</f>
        <v>9.8012189602960156E-6</v>
      </c>
      <c r="BB455" s="17">
        <f t="shared" ref="BB455:BB518" si="553">_xlfn.POISSON.DIST(6,K455,FALSE) * _xlfn.POISSON.DIST(4,L455,FALSE)</f>
        <v>2.1121080185424028E-6</v>
      </c>
      <c r="BC455" s="17">
        <f t="shared" ref="BC455:BC518" si="554">_xlfn.POISSON.DIST(6,K455,FALSE) * _xlfn.POISSON.DIST(5,L455,FALSE)</f>
        <v>3.6411799798064191E-7</v>
      </c>
      <c r="BD455" s="17">
        <f t="shared" ref="BD455:BD518" si="555">_xlfn.POISSON.DIST(0,K455,FALSE) * _xlfn.POISSON.DIST(6,L455,FALSE)</f>
        <v>1.0333232139202826E-4</v>
      </c>
      <c r="BE455" s="17">
        <f t="shared" ref="BE455:BE518" si="556">_xlfn.POISSON.DIST(1,K455,FALSE) * _xlfn.POISSON.DIST(6,L455,FALSE)</f>
        <v>8.7334007937777512E-5</v>
      </c>
      <c r="BF455" s="17">
        <f t="shared" ref="BF455:BF518" si="557">_xlfn.POISSON.DIST(2,K455,FALSE) * _xlfn.POISSON.DIST(6,L455,FALSE)</f>
        <v>3.6906307918599617E-5</v>
      </c>
      <c r="BG455" s="17">
        <f t="shared" ref="BG455:BG518" si="558">_xlfn.POISSON.DIST(3,K455,FALSE) * _xlfn.POISSON.DIST(6,L455,FALSE)</f>
        <v>1.0397443075881896E-5</v>
      </c>
      <c r="BH455" s="17">
        <f t="shared" ref="BH455:BH518" si="559">_xlfn.POISSON.DIST(4,K455,FALSE) * _xlfn.POISSON.DIST(6,L455,FALSE)</f>
        <v>2.1969175856328732E-6</v>
      </c>
      <c r="BI455" s="17">
        <f t="shared" ref="BI455:BI518" si="560">_xlfn.POISSON.DIST(5,K455,FALSE) * _xlfn.POISSON.DIST(6,L455,FALSE)</f>
        <v>3.7135644545213177E-7</v>
      </c>
      <c r="BJ455" s="18">
        <f t="shared" ref="BJ455:BJ518" si="561">SUM(N455,Q455,T455,W455,X455,Y455,AD455,AE455,AF455,AG455,AM455,AN455,AO455,AP455,AQ455,AX455,AY455,AZ455,BA455,BB455,BC455)</f>
        <v>0.32546781601541508</v>
      </c>
      <c r="BK455" s="18">
        <f t="shared" ref="BK455:BK518" si="562">SUM(M455,P455,S455,V455,AC455,AL455,AY455)</f>
        <v>0.33970716373147042</v>
      </c>
      <c r="BL455" s="18">
        <f t="shared" ref="BL455:BL518" si="563">SUM(O455,R455,U455,AA455,AB455,AH455,AI455,AJ455,AK455,AR455,AS455,AT455,AU455,AV455,BD455,BE455,BF455,BG455,BH455,BI455)</f>
        <v>0.31548058452982553</v>
      </c>
      <c r="BM455" s="18">
        <f t="shared" ref="BM455:BM518" si="564">SUM(S455:BI455)</f>
        <v>0.24460395263169246</v>
      </c>
      <c r="BN455" s="18">
        <f t="shared" ref="BN455:BN518" si="565">SUM(M455:R455)</f>
        <v>0.75533358613643831</v>
      </c>
    </row>
    <row r="456" spans="1:66" x14ac:dyDescent="0.25">
      <c r="A456" t="s">
        <v>13</v>
      </c>
      <c r="B456" t="s">
        <v>60</v>
      </c>
      <c r="C456" t="s">
        <v>58</v>
      </c>
      <c r="D456" s="15">
        <v>44532</v>
      </c>
      <c r="E456" s="14">
        <f>VLOOKUP(A456,home!$A$2:$E$405,3,FALSE)</f>
        <v>1.578680203</v>
      </c>
      <c r="F456" s="14">
        <f>VLOOKUP(B456,home!$B$2:$E$405,3,FALSE)</f>
        <v>1.21</v>
      </c>
      <c r="G456" s="14">
        <f>VLOOKUP(C456,away!$B$2:$E$405,4,FALSE)</f>
        <v>0.95</v>
      </c>
      <c r="H456" s="14">
        <f>VLOOKUP(A456,away!$A$2:$E$405,3,FALSE)</f>
        <v>1.4568527920000001</v>
      </c>
      <c r="I456" s="14">
        <f>VLOOKUP(C456,away!$B$2:$E$405,3,FALSE)</f>
        <v>0.63</v>
      </c>
      <c r="J456" s="14">
        <f>VLOOKUP(B456,home!$B$2:$E$405,4,FALSE)</f>
        <v>0.44</v>
      </c>
      <c r="K456" s="16">
        <f t="shared" si="510"/>
        <v>1.8146928933484998</v>
      </c>
      <c r="L456" s="16">
        <f t="shared" si="511"/>
        <v>0.40383959394239999</v>
      </c>
      <c r="M456" s="17">
        <f t="shared" si="512"/>
        <v>0.10876861107965036</v>
      </c>
      <c r="N456" s="17">
        <f t="shared" si="513"/>
        <v>0.19738162554562835</v>
      </c>
      <c r="O456" s="17">
        <f t="shared" si="514"/>
        <v>4.3925071732084826E-2</v>
      </c>
      <c r="P456" s="17">
        <f t="shared" si="515"/>
        <v>7.9710515512037394E-2</v>
      </c>
      <c r="Q456" s="17">
        <f t="shared" si="516"/>
        <v>0.1790935165776133</v>
      </c>
      <c r="R456" s="17">
        <f t="shared" si="517"/>
        <v>8.869341566087964E-3</v>
      </c>
      <c r="S456" s="17">
        <f t="shared" si="518"/>
        <v>1.4603860020199089E-2</v>
      </c>
      <c r="T456" s="17">
        <f t="shared" si="519"/>
        <v>7.2325053012419829E-2</v>
      </c>
      <c r="U456" s="17">
        <f t="shared" si="520"/>
        <v>1.6095131108660277E-2</v>
      </c>
      <c r="V456" s="17">
        <f t="shared" si="521"/>
        <v>1.1891514974575565E-3</v>
      </c>
      <c r="W456" s="17">
        <f t="shared" si="522"/>
        <v>0.10833324392606222</v>
      </c>
      <c r="X456" s="17">
        <f t="shared" si="523"/>
        <v>4.3749253237563936E-2</v>
      </c>
      <c r="Y456" s="17">
        <f t="shared" si="524"/>
        <v>8.8338403313705238E-3</v>
      </c>
      <c r="Z456" s="17">
        <f t="shared" si="525"/>
        <v>1.1939304321951381E-3</v>
      </c>
      <c r="AA456" s="17">
        <f t="shared" si="526"/>
        <v>2.1666170704570196E-3</v>
      </c>
      <c r="AB456" s="17">
        <f t="shared" si="527"/>
        <v>1.9658723001829506E-3</v>
      </c>
      <c r="AC456" s="17">
        <f t="shared" si="528"/>
        <v>5.4466471268328862E-5</v>
      </c>
      <c r="AD456" s="17">
        <f t="shared" si="529"/>
        <v>4.914789196650364E-2</v>
      </c>
      <c r="AE456" s="17">
        <f t="shared" si="530"/>
        <v>1.9847864734877773E-2</v>
      </c>
      <c r="AF456" s="17">
        <f t="shared" si="531"/>
        <v>4.00767681757836E-3</v>
      </c>
      <c r="AG456" s="17">
        <f t="shared" si="532"/>
        <v>5.3948619288773838E-4</v>
      </c>
      <c r="AH456" s="17">
        <f t="shared" si="533"/>
        <v>1.2053909523328962E-4</v>
      </c>
      <c r="AI456" s="17">
        <f t="shared" si="534"/>
        <v>2.1874143949050865E-4</v>
      </c>
      <c r="AJ456" s="17">
        <f t="shared" si="535"/>
        <v>1.9847426786212354E-4</v>
      </c>
      <c r="AK456" s="17">
        <f t="shared" si="536"/>
        <v>1.2005661446731407E-4</v>
      </c>
      <c r="AL456" s="17">
        <f t="shared" si="537"/>
        <v>1.5966188994509781E-6</v>
      </c>
      <c r="AM456" s="17">
        <f t="shared" si="538"/>
        <v>1.7837666054934805E-2</v>
      </c>
      <c r="AN456" s="17">
        <f t="shared" si="539"/>
        <v>7.2035558165050029E-3</v>
      </c>
      <c r="AO456" s="17">
        <f t="shared" si="540"/>
        <v>1.4545405279393969E-3</v>
      </c>
      <c r="AP456" s="17">
        <f t="shared" si="541"/>
        <v>1.9580035205860345E-4</v>
      </c>
      <c r="AQ456" s="17">
        <f t="shared" si="542"/>
        <v>1.9767983667281332E-5</v>
      </c>
      <c r="AR456" s="17">
        <f t="shared" si="543"/>
        <v>9.7356918546391924E-6</v>
      </c>
      <c r="AS456" s="17">
        <f t="shared" si="544"/>
        <v>1.7667290820444616E-5</v>
      </c>
      <c r="AT456" s="17">
        <f t="shared" si="545"/>
        <v>1.603035354829102E-5</v>
      </c>
      <c r="AU456" s="17">
        <f t="shared" si="546"/>
        <v>9.6967228873158759E-6</v>
      </c>
      <c r="AV456" s="17">
        <f t="shared" si="547"/>
        <v>4.3991435280954651E-6</v>
      </c>
      <c r="AW456" s="17">
        <f t="shared" si="548"/>
        <v>3.2502053438699039E-8</v>
      </c>
      <c r="AX456" s="17">
        <f t="shared" si="549"/>
        <v>5.3949809706356567E-3</v>
      </c>
      <c r="AY456" s="17">
        <f t="shared" si="550"/>
        <v>2.1787069245084783E-3</v>
      </c>
      <c r="AZ456" s="17">
        <f t="shared" si="551"/>
        <v>4.3992405985649949E-4</v>
      </c>
      <c r="BA456" s="17">
        <f t="shared" si="552"/>
        <v>5.9219584565980294E-5</v>
      </c>
      <c r="BB456" s="17">
        <f t="shared" si="553"/>
        <v>5.9788032461407722E-6</v>
      </c>
      <c r="BC456" s="17">
        <f t="shared" si="554"/>
        <v>4.8289549503659853E-7</v>
      </c>
      <c r="BD456" s="17">
        <f t="shared" si="555"/>
        <v>6.55276307554304E-7</v>
      </c>
      <c r="BE456" s="17">
        <f t="shared" si="556"/>
        <v>1.1891252584984411E-6</v>
      </c>
      <c r="BF456" s="17">
        <f t="shared" si="557"/>
        <v>1.0789485779491598E-6</v>
      </c>
      <c r="BG456" s="17">
        <f t="shared" si="558"/>
        <v>6.5265343889760356E-7</v>
      </c>
      <c r="BH456" s="17">
        <f t="shared" si="559"/>
        <v>2.9609138934673501E-7</v>
      </c>
      <c r="BI456" s="17">
        <f t="shared" si="560"/>
        <v>1.0746298800584079E-7</v>
      </c>
      <c r="BJ456" s="18">
        <f t="shared" si="561"/>
        <v>0.71805007631591844</v>
      </c>
      <c r="BK456" s="18">
        <f t="shared" si="562"/>
        <v>0.20650690812402064</v>
      </c>
      <c r="BL456" s="18">
        <f t="shared" si="563"/>
        <v>7.3741353955125336E-2</v>
      </c>
      <c r="BM456" s="18">
        <f t="shared" si="564"/>
        <v>0.37956491239170248</v>
      </c>
      <c r="BN456" s="18">
        <f t="shared" si="565"/>
        <v>0.61774868201310229</v>
      </c>
    </row>
    <row r="457" spans="1:66" x14ac:dyDescent="0.25">
      <c r="A457" t="s">
        <v>16</v>
      </c>
      <c r="B457" t="s">
        <v>67</v>
      </c>
      <c r="C457" t="s">
        <v>18</v>
      </c>
      <c r="D457" s="15">
        <v>44532</v>
      </c>
      <c r="E457" s="14">
        <f>VLOOKUP(A457,home!$A$2:$E$405,3,FALSE)</f>
        <v>1.6040609139999999</v>
      </c>
      <c r="F457" s="14">
        <f>VLOOKUP(B457,home!$B$2:$E$405,3,FALSE)</f>
        <v>1.1200000000000001</v>
      </c>
      <c r="G457" s="14">
        <f>VLOOKUP(C457,away!$B$2:$E$405,4,FALSE)</f>
        <v>0.68</v>
      </c>
      <c r="H457" s="14">
        <f>VLOOKUP(A457,away!$A$2:$E$405,3,FALSE)</f>
        <v>1.294416244</v>
      </c>
      <c r="I457" s="14">
        <f>VLOOKUP(C457,away!$B$2:$E$405,3,FALSE)</f>
        <v>0.51</v>
      </c>
      <c r="J457" s="14">
        <f>VLOOKUP(B457,home!$B$2:$E$405,4,FALSE)</f>
        <v>0.54</v>
      </c>
      <c r="K457" s="16">
        <f t="shared" si="510"/>
        <v>1.2216527921024001</v>
      </c>
      <c r="L457" s="16">
        <f t="shared" si="511"/>
        <v>0.35648223359760001</v>
      </c>
      <c r="M457" s="17">
        <f t="shared" si="512"/>
        <v>0.20635959489625538</v>
      </c>
      <c r="N457" s="17">
        <f t="shared" si="513"/>
        <v>0.25209977528213057</v>
      </c>
      <c r="O457" s="17">
        <f t="shared" si="514"/>
        <v>7.3563529312913017E-2</v>
      </c>
      <c r="P457" s="17">
        <f t="shared" si="515"/>
        <v>8.9869090982026931E-2</v>
      </c>
      <c r="Q457" s="17">
        <f t="shared" si="516"/>
        <v>0.15398919718090126</v>
      </c>
      <c r="R457" s="17">
        <f t="shared" si="517"/>
        <v>1.3112045620394874E-2</v>
      </c>
      <c r="S457" s="17">
        <f t="shared" si="518"/>
        <v>9.7844414721740564E-3</v>
      </c>
      <c r="T457" s="17">
        <f t="shared" si="519"/>
        <v>5.4894412960948928E-2</v>
      </c>
      <c r="U457" s="17">
        <f t="shared" si="520"/>
        <v>1.6018367142329442E-2</v>
      </c>
      <c r="V457" s="17">
        <f t="shared" si="521"/>
        <v>4.7345555074124852E-4</v>
      </c>
      <c r="W457" s="17">
        <f t="shared" si="522"/>
        <v>6.2707110896551677E-2</v>
      </c>
      <c r="X457" s="17">
        <f t="shared" si="523"/>
        <v>2.2353970954855144E-2</v>
      </c>
      <c r="Y457" s="17">
        <f t="shared" si="524"/>
        <v>3.9843967478813179E-3</v>
      </c>
      <c r="Z457" s="17">
        <f t="shared" si="525"/>
        <v>1.5580704365973309E-3</v>
      </c>
      <c r="AA457" s="17">
        <f t="shared" si="526"/>
        <v>1.9034210991613349E-3</v>
      </c>
      <c r="AB457" s="17">
        <f t="shared" si="527"/>
        <v>1.1626598501685323E-3</v>
      </c>
      <c r="AC457" s="17">
        <f t="shared" si="528"/>
        <v>1.2886794768042502E-5</v>
      </c>
      <c r="AD457" s="17">
        <f t="shared" si="529"/>
        <v>1.9151579277861801E-2</v>
      </c>
      <c r="AE457" s="17">
        <f t="shared" si="530"/>
        <v>6.8271977578936854E-3</v>
      </c>
      <c r="AF457" s="17">
        <f t="shared" si="531"/>
        <v>1.2168873529732338E-3</v>
      </c>
      <c r="AG457" s="17">
        <f t="shared" si="532"/>
        <v>1.4459957387485646E-4</v>
      </c>
      <c r="AH457" s="17">
        <f t="shared" si="533"/>
        <v>1.388561073351511E-4</v>
      </c>
      <c r="AI457" s="17">
        <f t="shared" si="534"/>
        <v>1.6963395122645791E-4</v>
      </c>
      <c r="AJ457" s="17">
        <f t="shared" si="535"/>
        <v>1.0361689507558236E-4</v>
      </c>
      <c r="AK457" s="17">
        <f t="shared" si="536"/>
        <v>4.2194623059355536E-5</v>
      </c>
      <c r="AL457" s="17">
        <f t="shared" si="537"/>
        <v>2.2448668443222197E-7</v>
      </c>
      <c r="AM457" s="17">
        <f t="shared" si="538"/>
        <v>4.6793160595940677E-3</v>
      </c>
      <c r="AN457" s="17">
        <f t="shared" si="539"/>
        <v>1.6680930406332136E-3</v>
      </c>
      <c r="AO457" s="17">
        <f t="shared" si="540"/>
        <v>2.9732276648677003E-4</v>
      </c>
      <c r="AP457" s="17">
        <f t="shared" si="541"/>
        <v>3.5330094632207143E-5</v>
      </c>
      <c r="AQ457" s="17">
        <f t="shared" si="542"/>
        <v>3.1486377619259454E-6</v>
      </c>
      <c r="AR457" s="17">
        <f t="shared" si="543"/>
        <v>9.8999470583005562E-6</v>
      </c>
      <c r="AS457" s="17">
        <f t="shared" si="544"/>
        <v>1.2094297965438816E-5</v>
      </c>
      <c r="AT457" s="17">
        <f t="shared" si="545"/>
        <v>7.3875164389983551E-6</v>
      </c>
      <c r="AU457" s="17">
        <f t="shared" si="546"/>
        <v>3.0083266948015732E-6</v>
      </c>
      <c r="AV457" s="17">
        <f t="shared" si="547"/>
        <v>9.1878267656513175E-7</v>
      </c>
      <c r="AW457" s="17">
        <f t="shared" si="548"/>
        <v>2.7156498179838985E-9</v>
      </c>
      <c r="AX457" s="17">
        <f t="shared" si="549"/>
        <v>9.527499215554484E-4</v>
      </c>
      <c r="AY457" s="17">
        <f t="shared" si="550"/>
        <v>3.3963842009602444E-4</v>
      </c>
      <c r="AZ457" s="17">
        <f t="shared" si="551"/>
        <v>6.0537531305695382E-5</v>
      </c>
      <c r="BA457" s="17">
        <f t="shared" si="552"/>
        <v>7.1935181254463078E-6</v>
      </c>
      <c r="BB457" s="17">
        <f t="shared" si="553"/>
        <v>6.4109035219598017E-7</v>
      </c>
      <c r="BC457" s="17">
        <f t="shared" si="554"/>
        <v>4.5707464137739034E-8</v>
      </c>
      <c r="BD457" s="17">
        <f t="shared" si="555"/>
        <v>5.8819253997349462E-7</v>
      </c>
      <c r="BE457" s="17">
        <f t="shared" si="556"/>
        <v>7.1856705875242226E-7</v>
      </c>
      <c r="BF457" s="17">
        <f t="shared" si="557"/>
        <v>4.3891972681885309E-7</v>
      </c>
      <c r="BG457" s="17">
        <f t="shared" si="558"/>
        <v>1.7873583659235818E-7</v>
      </c>
      <c r="BH457" s="17">
        <f t="shared" si="559"/>
        <v>5.4588283455453182E-8</v>
      </c>
      <c r="BI457" s="17">
        <f t="shared" si="560"/>
        <v>1.3337585779886328E-8</v>
      </c>
      <c r="BJ457" s="18">
        <f t="shared" si="561"/>
        <v>0.58541314477387951</v>
      </c>
      <c r="BK457" s="18">
        <f t="shared" si="562"/>
        <v>0.3068393326027461</v>
      </c>
      <c r="BL457" s="18">
        <f t="shared" si="563"/>
        <v>0.10624962581352922</v>
      </c>
      <c r="BM457" s="18">
        <f t="shared" si="564"/>
        <v>0.2107273046476841</v>
      </c>
      <c r="BN457" s="18">
        <f t="shared" si="565"/>
        <v>0.78899323327462201</v>
      </c>
    </row>
    <row r="458" spans="1:66" x14ac:dyDescent="0.25">
      <c r="A458" t="s">
        <v>16</v>
      </c>
      <c r="B458" t="s">
        <v>254</v>
      </c>
      <c r="C458" t="s">
        <v>19</v>
      </c>
      <c r="D458" s="15">
        <v>44532</v>
      </c>
      <c r="E458" s="14">
        <f>VLOOKUP(A458,home!$A$2:$E$405,3,FALSE)</f>
        <v>1.6040609139999999</v>
      </c>
      <c r="F458" s="14">
        <f>VLOOKUP(B458,home!$B$2:$E$405,3,FALSE)</f>
        <v>1.02</v>
      </c>
      <c r="G458" s="14">
        <f>VLOOKUP(C458,away!$B$2:$E$405,4,FALSE)</f>
        <v>1.36</v>
      </c>
      <c r="H458" s="14">
        <f>VLOOKUP(A458,away!$A$2:$E$405,3,FALSE)</f>
        <v>1.294416244</v>
      </c>
      <c r="I458" s="14">
        <f>VLOOKUP(C458,away!$B$2:$E$405,3,FALSE)</f>
        <v>0.51</v>
      </c>
      <c r="J458" s="14">
        <f>VLOOKUP(B458,home!$B$2:$E$405,4,FALSE)</f>
        <v>0.98</v>
      </c>
      <c r="K458" s="16">
        <f t="shared" si="510"/>
        <v>2.2251532999008004</v>
      </c>
      <c r="L458" s="16">
        <f t="shared" si="511"/>
        <v>0.64694923875119992</v>
      </c>
      <c r="M458" s="17">
        <f t="shared" si="512"/>
        <v>5.6579840130986825E-2</v>
      </c>
      <c r="N458" s="17">
        <f t="shared" si="513"/>
        <v>0.12589881797532507</v>
      </c>
      <c r="O458" s="17">
        <f t="shared" si="514"/>
        <v>3.6604284501406521E-2</v>
      </c>
      <c r="P458" s="17">
        <f t="shared" si="515"/>
        <v>8.1450144448812434E-2</v>
      </c>
      <c r="Q458" s="17">
        <f t="shared" si="516"/>
        <v>0.14007208513570243</v>
      </c>
      <c r="R458" s="17">
        <f t="shared" si="517"/>
        <v>1.1840556996608645E-2</v>
      </c>
      <c r="S458" s="17">
        <f t="shared" si="518"/>
        <v>2.9313117602373404E-2</v>
      </c>
      <c r="T458" s="17">
        <f t="shared" si="519"/>
        <v>9.0619528848835951E-2</v>
      </c>
      <c r="U458" s="17">
        <f t="shared" si="520"/>
        <v>2.6347054473667236E-2</v>
      </c>
      <c r="V458" s="17">
        <f t="shared" si="521"/>
        <v>4.6886697480762584E-3</v>
      </c>
      <c r="W458" s="17">
        <f t="shared" si="522"/>
        <v>0.10389395415456469</v>
      </c>
      <c r="X458" s="17">
        <f t="shared" si="523"/>
        <v>6.7214114551147688E-2</v>
      </c>
      <c r="Y458" s="17">
        <f t="shared" si="524"/>
        <v>2.174206012110047E-2</v>
      </c>
      <c r="Z458" s="17">
        <f t="shared" si="525"/>
        <v>2.5534131117820533E-3</v>
      </c>
      <c r="AA458" s="17">
        <f t="shared" si="526"/>
        <v>5.6817356116918068E-3</v>
      </c>
      <c r="AB458" s="17">
        <f t="shared" si="527"/>
        <v>6.3213663727599602E-3</v>
      </c>
      <c r="AC458" s="17">
        <f t="shared" si="528"/>
        <v>4.2185170036875767E-4</v>
      </c>
      <c r="AD458" s="17">
        <f t="shared" si="529"/>
        <v>5.7794993731693028E-2</v>
      </c>
      <c r="AE458" s="17">
        <f t="shared" si="530"/>
        <v>3.7390427198349174E-2</v>
      </c>
      <c r="AF458" s="17">
        <f t="shared" si="531"/>
        <v>1.2094854206277079E-2</v>
      </c>
      <c r="AG458" s="17">
        <f t="shared" si="532"/>
        <v>2.6082522405192357E-3</v>
      </c>
      <c r="AH458" s="17">
        <f t="shared" si="533"/>
        <v>4.1298216722118286E-4</v>
      </c>
      <c r="AI458" s="17">
        <f t="shared" si="534"/>
        <v>9.1894863219239918E-4</v>
      </c>
      <c r="AJ458" s="17">
        <f t="shared" si="535"/>
        <v>1.0224007906811223E-3</v>
      </c>
      <c r="AK458" s="17">
        <f t="shared" si="536"/>
        <v>7.5833283106842872E-4</v>
      </c>
      <c r="AL458" s="17">
        <f t="shared" si="537"/>
        <v>2.4291254165064156E-5</v>
      </c>
      <c r="AM458" s="17">
        <f t="shared" si="538"/>
        <v>2.5720544203964552E-2</v>
      </c>
      <c r="AN458" s="17">
        <f t="shared" si="539"/>
        <v>1.6639886493021453E-2</v>
      </c>
      <c r="AO458" s="17">
        <f t="shared" si="540"/>
        <v>5.3825809497833011E-3</v>
      </c>
      <c r="AP458" s="17">
        <f t="shared" si="541"/>
        <v>1.1607522159930062E-3</v>
      </c>
      <c r="AQ458" s="17">
        <f t="shared" si="542"/>
        <v>1.8773694062886086E-4</v>
      </c>
      <c r="AR458" s="17">
        <f t="shared" si="543"/>
        <v>5.3435699740313014E-5</v>
      </c>
      <c r="AS458" s="17">
        <f t="shared" si="544"/>
        <v>1.1890262360966584E-4</v>
      </c>
      <c r="AT458" s="17">
        <f t="shared" si="545"/>
        <v>1.3228828264595541E-4</v>
      </c>
      <c r="AU458" s="17">
        <f t="shared" si="546"/>
        <v>9.8120569555952479E-5</v>
      </c>
      <c r="AV458" s="17">
        <f t="shared" si="547"/>
        <v>5.4583327283893423E-5</v>
      </c>
      <c r="AW458" s="17">
        <f t="shared" si="548"/>
        <v>9.7135410579243616E-7</v>
      </c>
      <c r="AX458" s="17">
        <f t="shared" si="549"/>
        <v>9.5386923017826922E-3</v>
      </c>
      <c r="AY458" s="17">
        <f t="shared" si="550"/>
        <v>6.1710497233202436E-3</v>
      </c>
      <c r="AZ458" s="17">
        <f t="shared" si="551"/>
        <v>1.9961779603989171E-3</v>
      </c>
      <c r="BA458" s="17">
        <f t="shared" si="552"/>
        <v>4.304752706306676E-4</v>
      </c>
      <c r="BB458" s="17">
        <f t="shared" si="553"/>
        <v>6.9623912158931769E-5</v>
      </c>
      <c r="BC458" s="17">
        <f t="shared" si="554"/>
        <v>9.0086273940202666E-6</v>
      </c>
      <c r="BD458" s="17">
        <f t="shared" si="555"/>
        <v>5.761697544855531E-6</v>
      </c>
      <c r="BE458" s="17">
        <f t="shared" si="556"/>
        <v>1.2820660304965625E-5</v>
      </c>
      <c r="BF458" s="17">
        <f t="shared" si="557"/>
        <v>1.4263967292250735E-5</v>
      </c>
      <c r="BG458" s="17">
        <f t="shared" si="558"/>
        <v>1.0579837963342935E-5</v>
      </c>
      <c r="BH458" s="17">
        <f t="shared" si="559"/>
        <v>5.885440339137074E-6</v>
      </c>
      <c r="BI458" s="17">
        <f t="shared" si="560"/>
        <v>2.6192013984000279E-6</v>
      </c>
      <c r="BJ458" s="18">
        <f t="shared" si="561"/>
        <v>0.7266356167625917</v>
      </c>
      <c r="BK458" s="18">
        <f t="shared" si="562"/>
        <v>0.17864896460810298</v>
      </c>
      <c r="BL458" s="18">
        <f t="shared" si="563"/>
        <v>9.0416923684976017E-2</v>
      </c>
      <c r="BM458" s="18">
        <f t="shared" si="564"/>
        <v>0.5396391106093964</v>
      </c>
      <c r="BN458" s="18">
        <f t="shared" si="565"/>
        <v>0.45244572918884191</v>
      </c>
    </row>
    <row r="459" spans="1:66" x14ac:dyDescent="0.25">
      <c r="A459" t="s">
        <v>80</v>
      </c>
      <c r="B459" t="s">
        <v>83</v>
      </c>
      <c r="C459" t="s">
        <v>88</v>
      </c>
      <c r="D459" s="15">
        <v>44532</v>
      </c>
      <c r="E459" s="14">
        <f>VLOOKUP(A459,home!$A$2:$E$405,3,FALSE)</f>
        <v>1.2158469949999999</v>
      </c>
      <c r="F459" s="14">
        <f>VLOOKUP(B459,home!$B$2:$E$405,3,FALSE)</f>
        <v>1.23</v>
      </c>
      <c r="G459" s="14">
        <f>VLOOKUP(C459,away!$B$2:$E$405,4,FALSE)</f>
        <v>1.34</v>
      </c>
      <c r="H459" s="14">
        <f>VLOOKUP(A459,away!$A$2:$E$405,3,FALSE)</f>
        <v>1.021857923</v>
      </c>
      <c r="I459" s="14">
        <f>VLOOKUP(C459,away!$B$2:$E$405,3,FALSE)</f>
        <v>1.18</v>
      </c>
      <c r="J459" s="14">
        <f>VLOOKUP(B459,home!$B$2:$E$405,4,FALSE)</f>
        <v>1.05</v>
      </c>
      <c r="K459" s="16">
        <f t="shared" si="510"/>
        <v>2.003959017159</v>
      </c>
      <c r="L459" s="16">
        <f t="shared" si="511"/>
        <v>1.266081966597</v>
      </c>
      <c r="M459" s="17">
        <f t="shared" si="512"/>
        <v>3.8004869460959288E-2</v>
      </c>
      <c r="N459" s="17">
        <f t="shared" si="513"/>
        <v>7.6160200852240081E-2</v>
      </c>
      <c r="O459" s="17">
        <f t="shared" si="514"/>
        <v>4.8117279867393607E-2</v>
      </c>
      <c r="P459" s="17">
        <f t="shared" si="515"/>
        <v>9.6425056871426634E-2</v>
      </c>
      <c r="Q459" s="17">
        <f t="shared" si="516"/>
        <v>7.6310960623243537E-2</v>
      </c>
      <c r="R459" s="17">
        <f t="shared" si="517"/>
        <v>3.0460210160903972E-2</v>
      </c>
      <c r="S459" s="17">
        <f t="shared" si="518"/>
        <v>6.1161844025073353E-2</v>
      </c>
      <c r="T459" s="17">
        <f t="shared" si="519"/>
        <v>9.6615931098782401E-2</v>
      </c>
      <c r="U459" s="17">
        <f t="shared" si="520"/>
        <v>6.1041012816501712E-2</v>
      </c>
      <c r="V459" s="17">
        <f t="shared" si="521"/>
        <v>1.7242042846165324E-2</v>
      </c>
      <c r="W459" s="17">
        <f t="shared" si="522"/>
        <v>5.0974679216338081E-2</v>
      </c>
      <c r="X459" s="17">
        <f t="shared" si="523"/>
        <v>6.4538122108872539E-2</v>
      </c>
      <c r="Y459" s="17">
        <f t="shared" si="524"/>
        <v>4.0855276280039342E-2</v>
      </c>
      <c r="Z459" s="17">
        <f t="shared" si="525"/>
        <v>1.2855040927825072E-2</v>
      </c>
      <c r="AA459" s="17">
        <f t="shared" si="526"/>
        <v>2.5760975183263056E-2</v>
      </c>
      <c r="AB459" s="17">
        <f t="shared" si="527"/>
        <v>2.581196925465461E-2</v>
      </c>
      <c r="AC459" s="17">
        <f t="shared" si="528"/>
        <v>2.7341314836789306E-3</v>
      </c>
      <c r="AD459" s="17">
        <f t="shared" si="529"/>
        <v>2.5537792015592059E-2</v>
      </c>
      <c r="AE459" s="17">
        <f t="shared" si="530"/>
        <v>3.233293793764596E-2</v>
      </c>
      <c r="AF459" s="17">
        <f t="shared" si="531"/>
        <v>2.0468074824976774E-2</v>
      </c>
      <c r="AG459" s="17">
        <f t="shared" si="532"/>
        <v>8.6380868089537127E-3</v>
      </c>
      <c r="AH459" s="17">
        <f t="shared" si="533"/>
        <v>4.0688838746464236E-3</v>
      </c>
      <c r="AI459" s="17">
        <f t="shared" si="534"/>
        <v>8.1538765303705504E-3</v>
      </c>
      <c r="AJ459" s="17">
        <f t="shared" si="535"/>
        <v>8.1700171989186037E-3</v>
      </c>
      <c r="AK459" s="17">
        <f t="shared" si="536"/>
        <v>5.4574598787056833E-3</v>
      </c>
      <c r="AL459" s="17">
        <f t="shared" si="537"/>
        <v>2.7747895208904563E-4</v>
      </c>
      <c r="AM459" s="17">
        <f t="shared" si="538"/>
        <v>1.0235337717595359E-2</v>
      </c>
      <c r="AN459" s="17">
        <f t="shared" si="539"/>
        <v>1.2958776506277581E-2</v>
      </c>
      <c r="AO459" s="17">
        <f t="shared" si="540"/>
        <v>8.2034366218794626E-3</v>
      </c>
      <c r="AP459" s="17">
        <f t="shared" si="541"/>
        <v>3.4620743903609995E-3</v>
      </c>
      <c r="AQ459" s="17">
        <f t="shared" si="542"/>
        <v>1.0958174881633411E-3</v>
      </c>
      <c r="AR459" s="17">
        <f t="shared" si="543"/>
        <v>1.0303080995734332E-3</v>
      </c>
      <c r="AS459" s="17">
        <f t="shared" si="544"/>
        <v>2.0646952065921345E-3</v>
      </c>
      <c r="AT459" s="17">
        <f t="shared" si="545"/>
        <v>2.0687822884676364E-3</v>
      </c>
      <c r="AU459" s="17">
        <f t="shared" si="546"/>
        <v>1.3819183071711837E-3</v>
      </c>
      <c r="AV459" s="17">
        <f t="shared" si="547"/>
        <v>6.9232691315819896E-4</v>
      </c>
      <c r="AW459" s="17">
        <f t="shared" si="548"/>
        <v>1.9555917815636241E-5</v>
      </c>
      <c r="AX459" s="17">
        <f t="shared" si="549"/>
        <v>3.4185328854738082E-3</v>
      </c>
      <c r="AY459" s="17">
        <f t="shared" si="550"/>
        <v>4.3281428385171959E-3</v>
      </c>
      <c r="AZ459" s="17">
        <f t="shared" si="551"/>
        <v>2.7398917983512874E-3</v>
      </c>
      <c r="BA459" s="17">
        <f t="shared" si="552"/>
        <v>1.1563091987731961E-3</v>
      </c>
      <c r="BB459" s="17">
        <f t="shared" si="553"/>
        <v>3.6599555609424241E-4</v>
      </c>
      <c r="BC459" s="17">
        <f t="shared" si="554"/>
        <v>9.2676074685112239E-5</v>
      </c>
      <c r="BD459" s="17">
        <f t="shared" si="555"/>
        <v>2.1740908415145851E-4</v>
      </c>
      <c r="BE459" s="17">
        <f t="shared" si="556"/>
        <v>4.3567889459759517E-4</v>
      </c>
      <c r="BF459" s="17">
        <f t="shared" si="557"/>
        <v>4.365413247073582E-4</v>
      </c>
      <c r="BG459" s="17">
        <f t="shared" si="558"/>
        <v>2.9160364133661509E-4</v>
      </c>
      <c r="BH459" s="17">
        <f t="shared" si="559"/>
        <v>1.4609043662322727E-4</v>
      </c>
      <c r="BI459" s="17">
        <f t="shared" si="560"/>
        <v>5.8551849558362314E-5</v>
      </c>
      <c r="BJ459" s="18">
        <f t="shared" si="561"/>
        <v>0.54048905284285609</v>
      </c>
      <c r="BK459" s="18">
        <f t="shared" si="562"/>
        <v>0.22017356647790978</v>
      </c>
      <c r="BL459" s="18">
        <f t="shared" si="563"/>
        <v>0.22586559081129548</v>
      </c>
      <c r="BM459" s="18">
        <f t="shared" si="564"/>
        <v>0.62959608630301789</v>
      </c>
      <c r="BN459" s="18">
        <f t="shared" si="565"/>
        <v>0.36547857783616711</v>
      </c>
    </row>
    <row r="460" spans="1:66" x14ac:dyDescent="0.25">
      <c r="A460" t="s">
        <v>24</v>
      </c>
      <c r="B460" t="s">
        <v>180</v>
      </c>
      <c r="C460" t="s">
        <v>289</v>
      </c>
      <c r="D460" s="15">
        <v>44532</v>
      </c>
      <c r="E460" s="14">
        <f>VLOOKUP(A460,home!$A$2:$E$405,3,FALSE)</f>
        <v>1.589519651</v>
      </c>
      <c r="F460" s="14">
        <f>VLOOKUP(B460,home!$B$2:$E$405,3,FALSE)</f>
        <v>1.0900000000000001</v>
      </c>
      <c r="G460" s="14">
        <f>VLOOKUP(C460,away!$B$2:$E$405,4,FALSE)</f>
        <v>1.2</v>
      </c>
      <c r="H460" s="14">
        <f>VLOOKUP(A460,away!$A$2:$E$405,3,FALSE)</f>
        <v>1.406113537</v>
      </c>
      <c r="I460" s="14">
        <f>VLOOKUP(C460,away!$B$2:$E$405,3,FALSE)</f>
        <v>0.74</v>
      </c>
      <c r="J460" s="14">
        <f>VLOOKUP(B460,home!$B$2:$E$405,4,FALSE)</f>
        <v>1.29</v>
      </c>
      <c r="K460" s="16">
        <f t="shared" si="510"/>
        <v>2.0790917035080003</v>
      </c>
      <c r="L460" s="16">
        <f t="shared" si="511"/>
        <v>1.3422759824202</v>
      </c>
      <c r="M460" s="17">
        <f t="shared" si="512"/>
        <v>3.2667725183497663E-2</v>
      </c>
      <c r="N460" s="17">
        <f t="shared" si="513"/>
        <v>6.7919196401489343E-2</v>
      </c>
      <c r="O460" s="17">
        <f t="shared" si="514"/>
        <v>4.3849102914112432E-2</v>
      </c>
      <c r="P460" s="17">
        <f t="shared" si="515"/>
        <v>9.1166306074999634E-2</v>
      </c>
      <c r="Q460" s="17">
        <f t="shared" si="516"/>
        <v>7.0605118873633493E-2</v>
      </c>
      <c r="R460" s="17">
        <f t="shared" si="517"/>
        <v>2.9428798846142364E-2</v>
      </c>
      <c r="S460" s="17">
        <f t="shared" si="518"/>
        <v>6.3604791247899847E-2</v>
      </c>
      <c r="T460" s="17">
        <f t="shared" si="519"/>
        <v>9.4771555300001392E-2</v>
      </c>
      <c r="U460" s="17">
        <f t="shared" si="520"/>
        <v>6.1185171525220391E-2</v>
      </c>
      <c r="V460" s="17">
        <f t="shared" si="521"/>
        <v>1.9722537336744925E-2</v>
      </c>
      <c r="W460" s="17">
        <f t="shared" si="522"/>
        <v>4.8931505625122496E-2</v>
      </c>
      <c r="X460" s="17">
        <f t="shared" si="523"/>
        <v>6.567958478426085E-2</v>
      </c>
      <c r="Y460" s="17">
        <f t="shared" si="524"/>
        <v>4.4080064595622276E-2</v>
      </c>
      <c r="Z460" s="17">
        <f t="shared" si="525"/>
        <v>1.3167189960884063E-2</v>
      </c>
      <c r="AA460" s="17">
        <f t="shared" si="526"/>
        <v>2.7375795406187887E-2</v>
      </c>
      <c r="AB460" s="17">
        <f t="shared" si="527"/>
        <v>2.8458394552968839E-2</v>
      </c>
      <c r="AC460" s="17">
        <f t="shared" si="528"/>
        <v>3.4399986250144236E-3</v>
      </c>
      <c r="AD460" s="17">
        <f t="shared" si="529"/>
        <v>2.5433271846336817E-2</v>
      </c>
      <c r="AE460" s="17">
        <f t="shared" si="530"/>
        <v>3.4138469953701761E-2</v>
      </c>
      <c r="AF460" s="17">
        <f t="shared" si="531"/>
        <v>2.291162414771376E-2</v>
      </c>
      <c r="AG460" s="17">
        <f t="shared" si="532"/>
        <v>1.0251240937238289E-2</v>
      </c>
      <c r="AH460" s="17">
        <f t="shared" si="533"/>
        <v>4.4185007101147627E-3</v>
      </c>
      <c r="AI460" s="17">
        <f t="shared" si="534"/>
        <v>9.1864681683438091E-3</v>
      </c>
      <c r="AJ460" s="17">
        <f t="shared" si="535"/>
        <v>9.5497548766719786E-3</v>
      </c>
      <c r="AK460" s="17">
        <f t="shared" si="536"/>
        <v>6.6182720448745916E-3</v>
      </c>
      <c r="AL460" s="17">
        <f t="shared" si="537"/>
        <v>3.8400221109251433E-4</v>
      </c>
      <c r="AM460" s="17">
        <f t="shared" si="538"/>
        <v>1.0575620897756498E-2</v>
      </c>
      <c r="AN460" s="17">
        <f t="shared" si="539"/>
        <v>1.4195401930239703E-2</v>
      </c>
      <c r="AO460" s="17">
        <f t="shared" si="540"/>
        <v>9.5270735358810518E-3</v>
      </c>
      <c r="AP460" s="17">
        <f t="shared" si="541"/>
        <v>4.2626539966547422E-3</v>
      </c>
      <c r="AQ460" s="17">
        <f t="shared" si="542"/>
        <v>1.4304145202692839E-3</v>
      </c>
      <c r="AR460" s="17">
        <f t="shared" si="543"/>
        <v>1.1861694762987285E-3</v>
      </c>
      <c r="AS460" s="17">
        <f t="shared" si="544"/>
        <v>2.466155117127116E-3</v>
      </c>
      <c r="AT460" s="17">
        <f t="shared" si="545"/>
        <v>2.5636813217913943E-3</v>
      </c>
      <c r="AU460" s="17">
        <f t="shared" si="546"/>
        <v>1.7767095221916372E-3</v>
      </c>
      <c r="AV460" s="17">
        <f t="shared" si="547"/>
        <v>9.2348550678307431E-4</v>
      </c>
      <c r="AW460" s="17">
        <f t="shared" si="548"/>
        <v>2.9767796564833372E-5</v>
      </c>
      <c r="AX460" s="17">
        <f t="shared" si="549"/>
        <v>3.6646142779952259E-3</v>
      </c>
      <c r="AY460" s="17">
        <f t="shared" si="550"/>
        <v>4.9189237301871342E-3</v>
      </c>
      <c r="AZ460" s="17">
        <f t="shared" si="551"/>
        <v>3.3012765911934853E-3</v>
      </c>
      <c r="BA460" s="17">
        <f t="shared" si="552"/>
        <v>1.4770747598950148E-3</v>
      </c>
      <c r="BB460" s="17">
        <f t="shared" si="553"/>
        <v>4.9566049361154051E-4</v>
      </c>
      <c r="BC460" s="17">
        <f t="shared" si="554"/>
        <v>1.3306263520186231E-4</v>
      </c>
      <c r="BD460" s="17">
        <f t="shared" si="555"/>
        <v>2.6536113318595471E-4</v>
      </c>
      <c r="BE460" s="17">
        <f t="shared" si="556"/>
        <v>5.5171013044039987E-4</v>
      </c>
      <c r="BF460" s="17">
        <f t="shared" si="557"/>
        <v>5.7352797746997616E-4</v>
      </c>
      <c r="BG460" s="17">
        <f t="shared" si="558"/>
        <v>3.9747241989585019E-4</v>
      </c>
      <c r="BH460" s="17">
        <f t="shared" si="559"/>
        <v>2.0659540264467765E-4</v>
      </c>
      <c r="BI460" s="17">
        <f t="shared" si="560"/>
        <v>8.5906157524288847E-5</v>
      </c>
      <c r="BJ460" s="18">
        <f t="shared" si="561"/>
        <v>0.53870340983400578</v>
      </c>
      <c r="BK460" s="18">
        <f t="shared" si="562"/>
        <v>0.21590428440943615</v>
      </c>
      <c r="BL460" s="18">
        <f t="shared" si="563"/>
        <v>0.23106703320999014</v>
      </c>
      <c r="BM460" s="18">
        <f t="shared" si="564"/>
        <v>0.65831651318681905</v>
      </c>
      <c r="BN460" s="18">
        <f t="shared" si="565"/>
        <v>0.33563624829387495</v>
      </c>
    </row>
    <row r="461" spans="1:66" x14ac:dyDescent="0.25">
      <c r="A461" t="s">
        <v>27</v>
      </c>
      <c r="B461" t="s">
        <v>188</v>
      </c>
      <c r="C461" t="s">
        <v>190</v>
      </c>
      <c r="D461" s="15">
        <v>44532</v>
      </c>
      <c r="E461" s="14">
        <f>VLOOKUP(A461,home!$A$2:$E$405,3,FALSE)</f>
        <v>1.2916666670000001</v>
      </c>
      <c r="F461" s="14">
        <f>VLOOKUP(B461,home!$B$2:$E$405,3,FALSE)</f>
        <v>1.27</v>
      </c>
      <c r="G461" s="14">
        <f>VLOOKUP(C461,away!$B$2:$E$405,4,FALSE)</f>
        <v>1.55</v>
      </c>
      <c r="H461" s="14">
        <f>VLOOKUP(A461,away!$A$2:$E$405,3,FALSE)</f>
        <v>1.129166667</v>
      </c>
      <c r="I461" s="14">
        <f>VLOOKUP(C461,away!$B$2:$E$405,3,FALSE)</f>
        <v>1.23</v>
      </c>
      <c r="J461" s="14">
        <f>VLOOKUP(B461,home!$B$2:$E$405,4,FALSE)</f>
        <v>0.64</v>
      </c>
      <c r="K461" s="16">
        <f t="shared" si="510"/>
        <v>2.5426458339895004</v>
      </c>
      <c r="L461" s="16">
        <f t="shared" si="511"/>
        <v>0.88888000026239999</v>
      </c>
      <c r="M461" s="17">
        <f t="shared" si="512"/>
        <v>3.2337561351348153E-2</v>
      </c>
      <c r="N461" s="17">
        <f t="shared" si="513"/>
        <v>8.2222965651385274E-2</v>
      </c>
      <c r="O461" s="17">
        <f t="shared" si="514"/>
        <v>2.8744211542471722E-2</v>
      </c>
      <c r="P461" s="17">
        <f t="shared" si="515"/>
        <v>7.3086349729778649E-2</v>
      </c>
      <c r="Q461" s="17">
        <f t="shared" si="516"/>
        <v>0.10453194053587829</v>
      </c>
      <c r="R461" s="17">
        <f t="shared" si="517"/>
        <v>1.277507738170737E-2</v>
      </c>
      <c r="S461" s="17">
        <f t="shared" si="518"/>
        <v>4.1295743197722778E-2</v>
      </c>
      <c r="T461" s="17">
        <f t="shared" si="519"/>
        <v>9.291635133096067E-2</v>
      </c>
      <c r="U461" s="17">
        <f t="shared" si="520"/>
        <v>3.2482497283491743E-2</v>
      </c>
      <c r="V461" s="17">
        <f t="shared" si="521"/>
        <v>1.0370311054784413E-2</v>
      </c>
      <c r="W461" s="17">
        <f t="shared" si="522"/>
        <v>8.8595901040796357E-2</v>
      </c>
      <c r="X461" s="17">
        <f t="shared" si="523"/>
        <v>7.8751124540390627E-2</v>
      </c>
      <c r="Y461" s="17">
        <f t="shared" si="524"/>
        <v>3.5000149801063356E-2</v>
      </c>
      <c r="Z461" s="17">
        <f t="shared" si="525"/>
        <v>3.7851702621347436E-3</v>
      </c>
      <c r="AA461" s="17">
        <f t="shared" si="526"/>
        <v>9.6243473979578525E-3</v>
      </c>
      <c r="AB461" s="17">
        <f t="shared" si="527"/>
        <v>1.2235653408142613E-2</v>
      </c>
      <c r="AC461" s="17">
        <f t="shared" si="528"/>
        <v>1.4648758071180382E-3</v>
      </c>
      <c r="AD461" s="17">
        <f t="shared" si="529"/>
        <v>5.6316999672481736E-2</v>
      </c>
      <c r="AE461" s="17">
        <f t="shared" si="530"/>
        <v>5.0059054683653147E-2</v>
      </c>
      <c r="AF461" s="17">
        <f t="shared" si="531"/>
        <v>2.2248246270170548E-2</v>
      </c>
      <c r="AG461" s="17">
        <f t="shared" si="532"/>
        <v>6.5920070501557142E-3</v>
      </c>
      <c r="AH461" s="17">
        <f t="shared" si="533"/>
        <v>8.4114053589988966E-4</v>
      </c>
      <c r="AI461" s="17">
        <f t="shared" si="534"/>
        <v>2.1387224794055504E-3</v>
      </c>
      <c r="AJ461" s="17">
        <f t="shared" si="535"/>
        <v>2.7190069011601096E-3</v>
      </c>
      <c r="AK461" s="17">
        <f t="shared" si="536"/>
        <v>2.3044905232744843E-3</v>
      </c>
      <c r="AL461" s="17">
        <f t="shared" si="537"/>
        <v>1.3243104436538758E-4</v>
      </c>
      <c r="AM461" s="17">
        <f t="shared" si="538"/>
        <v>2.8638836920004761E-2</v>
      </c>
      <c r="AN461" s="17">
        <f t="shared" si="539"/>
        <v>2.5456489368968663E-2</v>
      </c>
      <c r="AO461" s="17">
        <f t="shared" si="540"/>
        <v>1.1313882138484322E-2</v>
      </c>
      <c r="AP461" s="17">
        <f t="shared" si="541"/>
        <v>3.3522278527415698E-3</v>
      </c>
      <c r="AQ461" s="17">
        <f t="shared" si="542"/>
        <v>7.4493207365613763E-4</v>
      </c>
      <c r="AR461" s="17">
        <f t="shared" si="543"/>
        <v>1.4953459995428189E-4</v>
      </c>
      <c r="AS461" s="17">
        <f t="shared" si="544"/>
        <v>3.802135276110414E-4</v>
      </c>
      <c r="AT461" s="17">
        <f t="shared" si="545"/>
        <v>4.8337417100333325E-4</v>
      </c>
      <c r="AU461" s="17">
        <f t="shared" si="546"/>
        <v>4.0968310738658448E-4</v>
      </c>
      <c r="AV461" s="17">
        <f t="shared" si="547"/>
        <v>2.6041976156309309E-4</v>
      </c>
      <c r="AW461" s="17">
        <f t="shared" si="548"/>
        <v>8.3141203973703642E-6</v>
      </c>
      <c r="AX461" s="17">
        <f t="shared" si="549"/>
        <v>1.2136403230825784E-2</v>
      </c>
      <c r="AY461" s="17">
        <f t="shared" si="550"/>
        <v>1.0787806107001014E-2</v>
      </c>
      <c r="AZ461" s="17">
        <f t="shared" si="551"/>
        <v>4.7945325476108904E-3</v>
      </c>
      <c r="BA461" s="17">
        <f t="shared" si="552"/>
        <v>1.4205880307261516E-3</v>
      </c>
      <c r="BB461" s="17">
        <f t="shared" si="553"/>
        <v>3.1568307228115592E-4</v>
      </c>
      <c r="BC461" s="17">
        <f t="shared" si="554"/>
        <v>5.6120873874421838E-5</v>
      </c>
      <c r="BD461" s="17">
        <f t="shared" si="555"/>
        <v>2.2153052541099987E-5</v>
      </c>
      <c r="BE461" s="17">
        <f t="shared" si="556"/>
        <v>5.63273667537784E-5</v>
      </c>
      <c r="BF461" s="17">
        <f t="shared" si="557"/>
        <v>7.1610272208046685E-5</v>
      </c>
      <c r="BG461" s="17">
        <f t="shared" si="558"/>
        <v>6.0693186766881322E-5</v>
      </c>
      <c r="BH461" s="17">
        <f t="shared" si="559"/>
        <v>3.8580319621089381E-5</v>
      </c>
      <c r="BI461" s="17">
        <f t="shared" si="560"/>
        <v>1.9619217791709265E-5</v>
      </c>
      <c r="BJ461" s="18">
        <f t="shared" si="561"/>
        <v>0.71625224279311062</v>
      </c>
      <c r="BK461" s="18">
        <f t="shared" si="562"/>
        <v>0.16947507829211844</v>
      </c>
      <c r="BL461" s="18">
        <f t="shared" si="563"/>
        <v>0.10581735603671227</v>
      </c>
      <c r="BM461" s="18">
        <f t="shared" si="564"/>
        <v>0.65085224920490281</v>
      </c>
      <c r="BN461" s="18">
        <f t="shared" si="565"/>
        <v>0.33369810619256945</v>
      </c>
    </row>
    <row r="462" spans="1:66" x14ac:dyDescent="0.25">
      <c r="A462" t="s">
        <v>196</v>
      </c>
      <c r="B462" t="s">
        <v>300</v>
      </c>
      <c r="C462" t="s">
        <v>197</v>
      </c>
      <c r="D462" s="15">
        <v>44532</v>
      </c>
      <c r="E462" s="14">
        <f>VLOOKUP(A462,home!$A$2:$E$405,3,FALSE)</f>
        <v>1.615763547</v>
      </c>
      <c r="F462" s="14">
        <f>VLOOKUP(B462,home!$B$2:$E$405,3,FALSE)</f>
        <v>0.72</v>
      </c>
      <c r="G462" s="14">
        <f>VLOOKUP(C462,away!$B$2:$E$405,4,FALSE)</f>
        <v>1.1299999999999999</v>
      </c>
      <c r="H462" s="14">
        <f>VLOOKUP(A462,away!$A$2:$E$405,3,FALSE)</f>
        <v>1.492610837</v>
      </c>
      <c r="I462" s="14">
        <f>VLOOKUP(C462,away!$B$2:$E$405,3,FALSE)</f>
        <v>0.23</v>
      </c>
      <c r="J462" s="14">
        <f>VLOOKUP(B462,home!$B$2:$E$405,4,FALSE)</f>
        <v>0.95</v>
      </c>
      <c r="K462" s="16">
        <f t="shared" si="510"/>
        <v>1.3145852218391998</v>
      </c>
      <c r="L462" s="16">
        <f t="shared" si="511"/>
        <v>0.32613546788449999</v>
      </c>
      <c r="M462" s="17">
        <f t="shared" si="512"/>
        <v>0.19384029323171414</v>
      </c>
      <c r="N462" s="17">
        <f t="shared" si="513"/>
        <v>0.25481958487938844</v>
      </c>
      <c r="O462" s="17">
        <f t="shared" si="514"/>
        <v>6.3218194727993754E-2</v>
      </c>
      <c r="P462" s="17">
        <f t="shared" si="515"/>
        <v>8.3105704540773401E-2</v>
      </c>
      <c r="Q462" s="17">
        <f t="shared" si="516"/>
        <v>0.16749103025882187</v>
      </c>
      <c r="R462" s="17">
        <f t="shared" si="517"/>
        <v>1.0308847758213837E-2</v>
      </c>
      <c r="S462" s="17">
        <f t="shared" si="518"/>
        <v>8.9075367304597471E-3</v>
      </c>
      <c r="T462" s="17">
        <f t="shared" si="519"/>
        <v>5.4624765519917802E-2</v>
      </c>
      <c r="U462" s="17">
        <f t="shared" si="520"/>
        <v>1.3551858917138074E-2</v>
      </c>
      <c r="V462" s="17">
        <f t="shared" si="521"/>
        <v>4.2432819500006814E-4</v>
      </c>
      <c r="W462" s="17">
        <f t="shared" si="522"/>
        <v>7.339374438962315E-2</v>
      </c>
      <c r="X462" s="17">
        <f t="shared" si="523"/>
        <v>2.3936303166305139E-2</v>
      </c>
      <c r="Y462" s="17">
        <f t="shared" si="524"/>
        <v>3.9032387162840822E-3</v>
      </c>
      <c r="Z462" s="17">
        <f t="shared" si="525"/>
        <v>1.1206936289917164E-3</v>
      </c>
      <c r="AA462" s="17">
        <f t="shared" si="526"/>
        <v>1.4732472828818532E-3</v>
      </c>
      <c r="AB462" s="17">
        <f t="shared" si="527"/>
        <v>9.683545530956197E-4</v>
      </c>
      <c r="AC462" s="17">
        <f t="shared" si="528"/>
        <v>1.1370215208507087E-5</v>
      </c>
      <c r="AD462" s="17">
        <f t="shared" si="529"/>
        <v>2.4120582937510578E-2</v>
      </c>
      <c r="AE462" s="17">
        <f t="shared" si="530"/>
        <v>7.8665776019718973E-3</v>
      </c>
      <c r="AF462" s="17">
        <f t="shared" si="531"/>
        <v>1.2827849834344163E-3</v>
      </c>
      <c r="AG462" s="17">
        <f t="shared" si="532"/>
        <v>1.3945389358919799E-4</v>
      </c>
      <c r="AH462" s="17">
        <f t="shared" si="533"/>
        <v>9.1374485261597882E-5</v>
      </c>
      <c r="AI462" s="17">
        <f t="shared" si="534"/>
        <v>1.2011954797806034E-4</v>
      </c>
      <c r="AJ462" s="17">
        <f t="shared" si="535"/>
        <v>7.895369131298143E-5</v>
      </c>
      <c r="AK462" s="17">
        <f t="shared" si="536"/>
        <v>3.4597118603233132E-5</v>
      </c>
      <c r="AL462" s="17">
        <f t="shared" si="537"/>
        <v>1.9499139831647739E-7</v>
      </c>
      <c r="AM462" s="17">
        <f t="shared" si="538"/>
        <v>6.3417123743596338E-3</v>
      </c>
      <c r="AN462" s="17">
        <f t="shared" si="539"/>
        <v>2.0682573324007024E-3</v>
      </c>
      <c r="AO462" s="17">
        <f t="shared" si="540"/>
        <v>3.3726603640402538E-4</v>
      </c>
      <c r="AP462" s="17">
        <f t="shared" si="541"/>
        <v>3.6664805528059213E-5</v>
      </c>
      <c r="AQ462" s="17">
        <f t="shared" si="542"/>
        <v>2.9894233764469473E-6</v>
      </c>
      <c r="AR462" s="17">
        <f t="shared" si="543"/>
        <v>5.9600921006993151E-6</v>
      </c>
      <c r="AS462" s="17">
        <f t="shared" si="544"/>
        <v>7.8350489963798704E-6</v>
      </c>
      <c r="AT462" s="17">
        <f t="shared" si="545"/>
        <v>5.1499198115135167E-6</v>
      </c>
      <c r="AU462" s="17">
        <f t="shared" si="546"/>
        <v>2.2566694926241953E-6</v>
      </c>
      <c r="AV462" s="17">
        <f t="shared" si="547"/>
        <v>7.4164609139478325E-7</v>
      </c>
      <c r="AW462" s="17">
        <f t="shared" si="548"/>
        <v>2.3222005867580509E-9</v>
      </c>
      <c r="AX462" s="17">
        <f t="shared" si="549"/>
        <v>1.3894535614146575E-3</v>
      </c>
      <c r="AY462" s="17">
        <f t="shared" si="550"/>
        <v>4.5315008735575412E-4</v>
      </c>
      <c r="AZ462" s="17">
        <f t="shared" si="551"/>
        <v>7.3894157880835447E-5</v>
      </c>
      <c r="BA462" s="17">
        <f t="shared" si="552"/>
        <v>8.0331685847991281E-6</v>
      </c>
      <c r="BB462" s="17">
        <f t="shared" si="553"/>
        <v>6.5497529874963236E-7</v>
      </c>
      <c r="BC462" s="17">
        <f t="shared" si="554"/>
        <v>4.2722135102100303E-8</v>
      </c>
      <c r="BD462" s="17">
        <f t="shared" si="555"/>
        <v>3.2396623764938063E-7</v>
      </c>
      <c r="BE462" s="17">
        <f t="shared" si="556"/>
        <v>4.2588122838872196E-7</v>
      </c>
      <c r="BF462" s="17">
        <f t="shared" si="557"/>
        <v>2.7992858454926952E-7</v>
      </c>
      <c r="BG462" s="17">
        <f t="shared" si="558"/>
        <v>1.226633268062782E-7</v>
      </c>
      <c r="BH462" s="17">
        <f t="shared" si="559"/>
        <v>4.0312849170291388E-8</v>
      </c>
      <c r="BI462" s="17">
        <f t="shared" si="560"/>
        <v>1.0598935153899546E-8</v>
      </c>
      <c r="BJ462" s="18">
        <f t="shared" si="561"/>
        <v>0.62229018499158528</v>
      </c>
      <c r="BK462" s="18">
        <f t="shared" si="562"/>
        <v>0.28674257799190989</v>
      </c>
      <c r="BL462" s="18">
        <f t="shared" si="563"/>
        <v>8.9868694810133348E-2</v>
      </c>
      <c r="BM462" s="18">
        <f t="shared" si="564"/>
        <v>0.22678534826055968</v>
      </c>
      <c r="BN462" s="18">
        <f t="shared" si="565"/>
        <v>0.77278365539690541</v>
      </c>
    </row>
    <row r="463" spans="1:66" x14ac:dyDescent="0.25">
      <c r="A463" t="s">
        <v>32</v>
      </c>
      <c r="B463" t="s">
        <v>311</v>
      </c>
      <c r="C463" t="s">
        <v>331</v>
      </c>
      <c r="D463" s="15">
        <v>44532</v>
      </c>
      <c r="E463" s="14">
        <f>VLOOKUP(A463,home!$A$2:$E$405,3,FALSE)</f>
        <v>1.25</v>
      </c>
      <c r="F463" s="14">
        <f>VLOOKUP(B463,home!$B$2:$E$405,3,FALSE)</f>
        <v>0.72</v>
      </c>
      <c r="G463" s="14">
        <f>VLOOKUP(C463,away!$B$2:$E$405,4,FALSE)</f>
        <v>0.53</v>
      </c>
      <c r="H463" s="14">
        <f>VLOOKUP(A463,away!$A$2:$E$405,3,FALSE)</f>
        <v>1.127777778</v>
      </c>
      <c r="I463" s="14">
        <f>VLOOKUP(C463,away!$B$2:$E$405,3,FALSE)</f>
        <v>0.09</v>
      </c>
      <c r="J463" s="14">
        <f>VLOOKUP(B463,home!$B$2:$E$405,4,FALSE)</f>
        <v>1.68</v>
      </c>
      <c r="K463" s="16">
        <f t="shared" ref="K463:K526" si="566">E463*F463*G463</f>
        <v>0.47699999999999998</v>
      </c>
      <c r="L463" s="16">
        <f t="shared" ref="L463:L526" si="567">H463*I463*J463</f>
        <v>0.17052000003359999</v>
      </c>
      <c r="M463" s="17">
        <f t="shared" si="512"/>
        <v>0.52334205699292169</v>
      </c>
      <c r="N463" s="17">
        <f t="shared" si="513"/>
        <v>0.24963416118562365</v>
      </c>
      <c r="O463" s="17">
        <f t="shared" si="514"/>
        <v>8.9240287576017291E-2</v>
      </c>
      <c r="P463" s="17">
        <f t="shared" si="515"/>
        <v>4.2567617173760244E-2</v>
      </c>
      <c r="Q463" s="17">
        <f t="shared" si="516"/>
        <v>5.9537747442771224E-2</v>
      </c>
      <c r="R463" s="17">
        <f t="shared" si="517"/>
        <v>7.6086269202304685E-3</v>
      </c>
      <c r="S463" s="17">
        <f t="shared" si="518"/>
        <v>8.6559163726655894E-4</v>
      </c>
      <c r="T463" s="17">
        <f t="shared" si="519"/>
        <v>1.0152376695941817E-2</v>
      </c>
      <c r="U463" s="17">
        <f t="shared" si="520"/>
        <v>3.6293150409499333E-3</v>
      </c>
      <c r="V463" s="17">
        <f t="shared" si="521"/>
        <v>7.8228363588362069E-6</v>
      </c>
      <c r="W463" s="17">
        <f t="shared" si="522"/>
        <v>9.4665018434006258E-3</v>
      </c>
      <c r="X463" s="17">
        <f t="shared" si="523"/>
        <v>1.6142278946547489E-3</v>
      </c>
      <c r="Y463" s="17">
        <f t="shared" si="524"/>
        <v>1.3762907032538287E-4</v>
      </c>
      <c r="Z463" s="17">
        <f t="shared" si="525"/>
        <v>4.3247435423111641E-4</v>
      </c>
      <c r="AA463" s="17">
        <f t="shared" si="526"/>
        <v>2.0629026696824252E-4</v>
      </c>
      <c r="AB463" s="17">
        <f t="shared" si="527"/>
        <v>4.9200228671925833E-5</v>
      </c>
      <c r="AC463" s="17">
        <f t="shared" si="528"/>
        <v>3.9768386049615736E-8</v>
      </c>
      <c r="AD463" s="17">
        <f t="shared" si="529"/>
        <v>1.1288803448255245E-3</v>
      </c>
      <c r="AE463" s="17">
        <f t="shared" si="530"/>
        <v>1.9249667643757878E-4</v>
      </c>
      <c r="AF463" s="17">
        <f t="shared" si="531"/>
        <v>1.6412266636301906E-5</v>
      </c>
      <c r="AG463" s="17">
        <f t="shared" si="532"/>
        <v>9.3287323579121771E-7</v>
      </c>
      <c r="AH463" s="17">
        <f t="shared" si="533"/>
        <v>1.8436381724505274E-5</v>
      </c>
      <c r="AI463" s="17">
        <f t="shared" si="534"/>
        <v>8.7941540825890162E-6</v>
      </c>
      <c r="AJ463" s="17">
        <f t="shared" si="535"/>
        <v>2.0974057486974797E-6</v>
      </c>
      <c r="AK463" s="17">
        <f t="shared" si="536"/>
        <v>3.3348751404289929E-7</v>
      </c>
      <c r="AL463" s="17">
        <f t="shared" si="537"/>
        <v>1.2938730303505853E-10</v>
      </c>
      <c r="AM463" s="17">
        <f t="shared" si="538"/>
        <v>1.0769518489635509E-4</v>
      </c>
      <c r="AN463" s="17">
        <f t="shared" si="539"/>
        <v>1.8364182932145027E-5</v>
      </c>
      <c r="AO463" s="17">
        <f t="shared" si="540"/>
        <v>1.5657302371032029E-6</v>
      </c>
      <c r="AP463" s="17">
        <f t="shared" si="541"/>
        <v>8.899610669448222E-8</v>
      </c>
      <c r="AQ463" s="17">
        <f t="shared" si="542"/>
        <v>3.7939040291333433E-9</v>
      </c>
      <c r="AR463" s="17">
        <f t="shared" si="543"/>
        <v>6.2875436245642006E-7</v>
      </c>
      <c r="AS463" s="17">
        <f t="shared" si="544"/>
        <v>2.9991583089171242E-7</v>
      </c>
      <c r="AT463" s="17">
        <f t="shared" si="545"/>
        <v>7.1529925667673388E-8</v>
      </c>
      <c r="AU463" s="17">
        <f t="shared" si="546"/>
        <v>1.137325818116007E-8</v>
      </c>
      <c r="AV463" s="17">
        <f t="shared" si="547"/>
        <v>1.3562610381033382E-9</v>
      </c>
      <c r="AW463" s="17">
        <f t="shared" si="548"/>
        <v>2.9233637866198378E-13</v>
      </c>
      <c r="AX463" s="17">
        <f t="shared" si="549"/>
        <v>8.5617671992602247E-6</v>
      </c>
      <c r="AY463" s="17">
        <f t="shared" si="550"/>
        <v>1.4599525431055288E-6</v>
      </c>
      <c r="AZ463" s="17">
        <f t="shared" si="551"/>
        <v>1.2447555384970454E-7</v>
      </c>
      <c r="BA463" s="17">
        <f t="shared" si="552"/>
        <v>7.0751904822113312E-9</v>
      </c>
      <c r="BB463" s="17">
        <f t="shared" si="553"/>
        <v>3.016153703161006E-10</v>
      </c>
      <c r="BC463" s="17">
        <f t="shared" si="554"/>
        <v>1.0286290591287147E-11</v>
      </c>
      <c r="BD463" s="17">
        <f t="shared" si="555"/>
        <v>1.7869198984532477E-8</v>
      </c>
      <c r="BE463" s="17">
        <f t="shared" si="556"/>
        <v>8.5236079156219906E-9</v>
      </c>
      <c r="BF463" s="17">
        <f t="shared" si="557"/>
        <v>2.0328804878758445E-9</v>
      </c>
      <c r="BG463" s="17">
        <f t="shared" si="558"/>
        <v>3.2322799757225924E-10</v>
      </c>
      <c r="BH463" s="17">
        <f t="shared" si="559"/>
        <v>3.8544938710491915E-11</v>
      </c>
      <c r="BI463" s="17">
        <f t="shared" si="560"/>
        <v>3.6771871529809307E-12</v>
      </c>
      <c r="BJ463" s="18">
        <f t="shared" si="561"/>
        <v>0.3320192377643173</v>
      </c>
      <c r="BK463" s="18">
        <f t="shared" si="562"/>
        <v>0.56678458849062363</v>
      </c>
      <c r="BL463" s="18">
        <f t="shared" si="563"/>
        <v>0.10076442318268343</v>
      </c>
      <c r="BM463" s="18">
        <f t="shared" si="564"/>
        <v>2.806876654828034E-2</v>
      </c>
      <c r="BN463" s="18">
        <f t="shared" si="565"/>
        <v>0.97193049729132452</v>
      </c>
    </row>
    <row r="464" spans="1:66" x14ac:dyDescent="0.25">
      <c r="A464" t="s">
        <v>37</v>
      </c>
      <c r="B464" t="s">
        <v>228</v>
      </c>
      <c r="C464" t="s">
        <v>225</v>
      </c>
      <c r="D464" s="15">
        <v>44532</v>
      </c>
      <c r="E464" s="14">
        <f>VLOOKUP(A464,home!$A$2:$E$405,3,FALSE)</f>
        <v>1.692307692</v>
      </c>
      <c r="F464" s="14">
        <f>VLOOKUP(B464,home!$B$2:$E$405,3,FALSE)</f>
        <v>0.96</v>
      </c>
      <c r="G464" s="14">
        <f>VLOOKUP(C464,away!$B$2:$E$405,4,FALSE)</f>
        <v>0.52</v>
      </c>
      <c r="H464" s="14">
        <f>VLOOKUP(A464,away!$A$2:$E$405,3,FALSE)</f>
        <v>1.307692308</v>
      </c>
      <c r="I464" s="14">
        <f>VLOOKUP(C464,away!$B$2:$E$405,3,FALSE)</f>
        <v>1.03</v>
      </c>
      <c r="J464" s="14">
        <f>VLOOKUP(B464,home!$B$2:$E$405,4,FALSE)</f>
        <v>1.62</v>
      </c>
      <c r="K464" s="16">
        <f t="shared" si="566"/>
        <v>0.84479999984639997</v>
      </c>
      <c r="L464" s="16">
        <f t="shared" si="567"/>
        <v>2.1820153851288002</v>
      </c>
      <c r="M464" s="17">
        <f t="shared" si="512"/>
        <v>4.8469750096577884E-2</v>
      </c>
      <c r="N464" s="17">
        <f t="shared" si="513"/>
        <v>4.0947244874144036E-2</v>
      </c>
      <c r="O464" s="17">
        <f t="shared" si="514"/>
        <v>0.10576174042408107</v>
      </c>
      <c r="P464" s="17">
        <f t="shared" si="515"/>
        <v>8.9347518294018671E-2</v>
      </c>
      <c r="Q464" s="17">
        <f t="shared" si="516"/>
        <v>1.7296116231693692E-2</v>
      </c>
      <c r="R464" s="17">
        <f t="shared" si="517"/>
        <v>0.11538687238167177</v>
      </c>
      <c r="S464" s="17">
        <f t="shared" si="518"/>
        <v>4.1175057687493778E-2</v>
      </c>
      <c r="T464" s="17">
        <f t="shared" si="519"/>
        <v>3.7740391720531598E-2</v>
      </c>
      <c r="U464" s="17">
        <f t="shared" si="520"/>
        <v>9.7478829770312872E-2</v>
      </c>
      <c r="V464" s="17">
        <f t="shared" si="521"/>
        <v>8.4334139968406281E-3</v>
      </c>
      <c r="W464" s="17">
        <f t="shared" si="522"/>
        <v>4.8705863299593824E-3</v>
      </c>
      <c r="X464" s="17">
        <f t="shared" si="523"/>
        <v>1.0627694306569391E-2</v>
      </c>
      <c r="Y464" s="17">
        <f t="shared" si="524"/>
        <v>1.1594896242690085E-2</v>
      </c>
      <c r="Z464" s="17">
        <f t="shared" si="525"/>
        <v>8.3925310259567065E-2</v>
      </c>
      <c r="AA464" s="17">
        <f t="shared" si="526"/>
        <v>7.0900102094391321E-2</v>
      </c>
      <c r="AB464" s="17">
        <f t="shared" si="527"/>
        <v>2.9948203119225764E-2</v>
      </c>
      <c r="AC464" s="17">
        <f t="shared" si="528"/>
        <v>9.7161710378943032E-4</v>
      </c>
      <c r="AD464" s="17">
        <f t="shared" si="529"/>
        <v>1.0286678327003909E-3</v>
      </c>
      <c r="AE464" s="17">
        <f t="shared" si="530"/>
        <v>2.2445690371393511E-3</v>
      </c>
      <c r="AF464" s="17">
        <f t="shared" si="531"/>
        <v>2.4488420860109016E-3</v>
      </c>
      <c r="AG464" s="17">
        <f t="shared" si="532"/>
        <v>1.781137035808897E-3</v>
      </c>
      <c r="AH464" s="17">
        <f t="shared" si="533"/>
        <v>4.5781579547020834E-2</v>
      </c>
      <c r="AI464" s="17">
        <f t="shared" si="534"/>
        <v>3.8676278394291143E-2</v>
      </c>
      <c r="AJ464" s="17">
        <f t="shared" si="535"/>
        <v>1.6336859990778239E-2</v>
      </c>
      <c r="AK464" s="17">
        <f t="shared" si="536"/>
        <v>4.6004597725667054E-3</v>
      </c>
      <c r="AL464" s="17">
        <f t="shared" si="537"/>
        <v>7.1641860568814303E-5</v>
      </c>
      <c r="AM464" s="17">
        <f t="shared" si="538"/>
        <v>1.7380371698145743E-4</v>
      </c>
      <c r="AN464" s="17">
        <f t="shared" si="539"/>
        <v>3.7924238444611178E-4</v>
      </c>
      <c r="AO464" s="17">
        <f t="shared" si="540"/>
        <v>4.1375635877717365E-4</v>
      </c>
      <c r="AP464" s="17">
        <f t="shared" si="541"/>
        <v>3.0094091351555484E-4</v>
      </c>
      <c r="AQ464" s="17">
        <f t="shared" si="542"/>
        <v>1.6416442582641415E-4</v>
      </c>
      <c r="AR464" s="17">
        <f t="shared" si="543"/>
        <v>1.9979222185419501E-2</v>
      </c>
      <c r="AS464" s="17">
        <f t="shared" si="544"/>
        <v>1.6878446899173585E-2</v>
      </c>
      <c r="AT464" s="17">
        <f t="shared" si="545"/>
        <v>7.1294559689146567E-3</v>
      </c>
      <c r="AU464" s="17">
        <f t="shared" si="546"/>
        <v>2.0076548004813394E-3</v>
      </c>
      <c r="AV464" s="17">
        <f t="shared" si="547"/>
        <v>4.2401669378456478E-4</v>
      </c>
      <c r="AW464" s="17">
        <f t="shared" si="548"/>
        <v>3.6683947978065236E-6</v>
      </c>
      <c r="AX464" s="17">
        <f t="shared" si="549"/>
        <v>2.4471563346539817E-5</v>
      </c>
      <c r="AY464" s="17">
        <f t="shared" si="550"/>
        <v>5.3397327720303908E-5</v>
      </c>
      <c r="AZ464" s="17">
        <f t="shared" si="551"/>
        <v>5.825689530523386E-5</v>
      </c>
      <c r="BA464" s="17">
        <f t="shared" si="552"/>
        <v>4.2372480615286014E-5</v>
      </c>
      <c r="BB464" s="17">
        <f t="shared" si="553"/>
        <v>2.3114351152156488E-5</v>
      </c>
      <c r="BC464" s="17">
        <f t="shared" si="554"/>
        <v>1.0087173966255017E-5</v>
      </c>
      <c r="BD464" s="17">
        <f t="shared" si="555"/>
        <v>7.2658283652486649E-3</v>
      </c>
      <c r="BE464" s="17">
        <f t="shared" si="556"/>
        <v>6.1381718018460396E-3</v>
      </c>
      <c r="BF464" s="17">
        <f t="shared" si="557"/>
        <v>2.5927637686283555E-3</v>
      </c>
      <c r="BG464" s="17">
        <f t="shared" si="558"/>
        <v>7.3012227711299546E-4</v>
      </c>
      <c r="BH464" s="17">
        <f t="shared" si="559"/>
        <v>1.542018248982279E-4</v>
      </c>
      <c r="BI464" s="17">
        <f t="shared" si="560"/>
        <v>2.6053940330067517E-5</v>
      </c>
      <c r="BJ464" s="18">
        <f t="shared" si="561"/>
        <v>0.13222375328890021</v>
      </c>
      <c r="BK464" s="18">
        <f t="shared" si="562"/>
        <v>0.18852239636700951</v>
      </c>
      <c r="BL464" s="18">
        <f t="shared" si="563"/>
        <v>0.5881968640201779</v>
      </c>
      <c r="BM464" s="18">
        <f t="shared" si="564"/>
        <v>0.57560935270054525</v>
      </c>
      <c r="BN464" s="18">
        <f t="shared" si="565"/>
        <v>0.41720924230218714</v>
      </c>
    </row>
    <row r="465" spans="1:66" x14ac:dyDescent="0.25">
      <c r="A465" t="s">
        <v>340</v>
      </c>
      <c r="B465" t="s">
        <v>365</v>
      </c>
      <c r="C465" t="s">
        <v>378</v>
      </c>
      <c r="D465" s="15">
        <v>44532</v>
      </c>
      <c r="E465" s="14">
        <f>VLOOKUP(A465,home!$A$2:$E$405,3,FALSE)</f>
        <v>1.3628691980000001</v>
      </c>
      <c r="F465" s="14">
        <f>VLOOKUP(B465,home!$B$2:$E$405,3,FALSE)</f>
        <v>1.2</v>
      </c>
      <c r="G465" s="14">
        <f>VLOOKUP(C465,away!$B$2:$E$405,4,FALSE)</f>
        <v>1.03</v>
      </c>
      <c r="H465" s="14">
        <f>VLOOKUP(A465,away!$A$2:$E$405,3,FALSE)</f>
        <v>1.1434599160000001</v>
      </c>
      <c r="I465" s="14">
        <f>VLOOKUP(C465,away!$B$2:$E$405,3,FALSE)</f>
        <v>0.66</v>
      </c>
      <c r="J465" s="14">
        <f>VLOOKUP(B465,home!$B$2:$E$405,4,FALSE)</f>
        <v>1.43</v>
      </c>
      <c r="K465" s="16">
        <f t="shared" si="566"/>
        <v>1.684506328728</v>
      </c>
      <c r="L465" s="16">
        <f t="shared" si="567"/>
        <v>1.0791974687208001</v>
      </c>
      <c r="M465" s="17">
        <f t="shared" si="512"/>
        <v>6.305778205588522E-2</v>
      </c>
      <c r="N465" s="17">
        <f t="shared" si="513"/>
        <v>0.10622123294868958</v>
      </c>
      <c r="O465" s="17">
        <f t="shared" si="514"/>
        <v>6.8051798777859218E-2</v>
      </c>
      <c r="P465" s="17">
        <f t="shared" si="515"/>
        <v>0.11463368572262825</v>
      </c>
      <c r="Q465" s="17">
        <f t="shared" si="516"/>
        <v>8.9465169573679393E-2</v>
      </c>
      <c r="R465" s="17">
        <f t="shared" si="517"/>
        <v>3.6720664491481453E-2</v>
      </c>
      <c r="S465" s="17">
        <f t="shared" si="518"/>
        <v>5.2098573220939415E-2</v>
      </c>
      <c r="T465" s="17">
        <f t="shared" si="519"/>
        <v>9.6550584542591938E-2</v>
      </c>
      <c r="U465" s="17">
        <f t="shared" si="520"/>
        <v>6.1856191730998066E-2</v>
      </c>
      <c r="V465" s="17">
        <f t="shared" si="521"/>
        <v>1.0523419551775498E-2</v>
      </c>
      <c r="W465" s="17">
        <f t="shared" si="522"/>
        <v>5.0234881449195558E-2</v>
      </c>
      <c r="X465" s="17">
        <f t="shared" si="523"/>
        <v>5.421335690146132E-2</v>
      </c>
      <c r="Y465" s="17">
        <f t="shared" si="524"/>
        <v>2.9253458769457188E-2</v>
      </c>
      <c r="Z465" s="17">
        <f t="shared" si="525"/>
        <v>1.3209616056317521E-2</v>
      </c>
      <c r="AA465" s="17">
        <f t="shared" si="526"/>
        <v>2.2251681846933869E-2</v>
      </c>
      <c r="AB465" s="17">
        <f t="shared" si="527"/>
        <v>1.8741549448001028E-2</v>
      </c>
      <c r="AC465" s="17">
        <f t="shared" si="528"/>
        <v>1.1956676185467387E-3</v>
      </c>
      <c r="AD465" s="17">
        <f t="shared" si="529"/>
        <v>2.115524393101767E-2</v>
      </c>
      <c r="AE465" s="17">
        <f t="shared" si="530"/>
        <v>2.2830685700525336E-2</v>
      </c>
      <c r="AF465" s="17">
        <f t="shared" si="531"/>
        <v>1.2319409108583555E-2</v>
      </c>
      <c r="AG465" s="17">
        <f t="shared" si="532"/>
        <v>4.4316917087064483E-3</v>
      </c>
      <c r="AH465" s="17">
        <f t="shared" si="533"/>
        <v>3.563946052687875E-3</v>
      </c>
      <c r="AI465" s="17">
        <f t="shared" si="534"/>
        <v>6.0034896809979003E-3</v>
      </c>
      <c r="AJ465" s="17">
        <f t="shared" si="535"/>
        <v>5.0564581810471033E-3</v>
      </c>
      <c r="AK465" s="17">
        <f t="shared" si="536"/>
        <v>2.8392119356407727E-3</v>
      </c>
      <c r="AL465" s="17">
        <f t="shared" si="537"/>
        <v>8.6944882325062892E-5</v>
      </c>
      <c r="AM465" s="17">
        <f t="shared" si="538"/>
        <v>7.1272284575167669E-3</v>
      </c>
      <c r="AN465" s="17">
        <f t="shared" si="539"/>
        <v>7.6916869103469468E-3</v>
      </c>
      <c r="AO465" s="17">
        <f t="shared" si="540"/>
        <v>4.1504245219196687E-3</v>
      </c>
      <c r="AP465" s="17">
        <f t="shared" si="541"/>
        <v>1.4930425460574813E-3</v>
      </c>
      <c r="AQ465" s="17">
        <f t="shared" si="542"/>
        <v>4.0282193409942301E-4</v>
      </c>
      <c r="AR465" s="17">
        <f t="shared" si="543"/>
        <v>7.6924031174364883E-4</v>
      </c>
      <c r="AS465" s="17">
        <f t="shared" si="544"/>
        <v>1.2957901734448761E-3</v>
      </c>
      <c r="AT465" s="17">
        <f t="shared" si="545"/>
        <v>1.0913833739357236E-3</v>
      </c>
      <c r="AU465" s="17">
        <f t="shared" si="546"/>
        <v>6.1281406682108127E-4</v>
      </c>
      <c r="AV465" s="17">
        <f t="shared" si="547"/>
        <v>2.5807229347341363E-4</v>
      </c>
      <c r="AW465" s="17">
        <f t="shared" si="548"/>
        <v>4.3905111887912923E-6</v>
      </c>
      <c r="AX465" s="17">
        <f t="shared" si="549"/>
        <v>2.0009769071628858E-3</v>
      </c>
      <c r="AY465" s="17">
        <f t="shared" si="550"/>
        <v>2.1594492131789618E-3</v>
      </c>
      <c r="AZ465" s="17">
        <f t="shared" si="551"/>
        <v>1.1652360623469295E-3</v>
      </c>
      <c r="BA465" s="17">
        <f t="shared" si="552"/>
        <v>4.1917326964899964E-4</v>
      </c>
      <c r="BB465" s="17">
        <f t="shared" si="553"/>
        <v>1.1309268289015541E-4</v>
      </c>
      <c r="BC465" s="17">
        <f t="shared" si="554"/>
        <v>2.4409867421179985E-5</v>
      </c>
      <c r="BD465" s="17">
        <f t="shared" si="555"/>
        <v>1.3836036621195743E-4</v>
      </c>
      <c r="BE465" s="17">
        <f t="shared" si="556"/>
        <v>2.3306891252916607E-4</v>
      </c>
      <c r="BF465" s="17">
        <f t="shared" si="557"/>
        <v>1.9630302909256646E-4</v>
      </c>
      <c r="BG465" s="17">
        <f t="shared" si="558"/>
        <v>1.1022456495163499E-4</v>
      </c>
      <c r="BH465" s="17">
        <f t="shared" si="559"/>
        <v>4.641849431057989E-5</v>
      </c>
      <c r="BI465" s="17">
        <f t="shared" si="560"/>
        <v>1.5638449487239277E-5</v>
      </c>
      <c r="BJ465" s="18">
        <f t="shared" si="561"/>
        <v>0.5134232570064976</v>
      </c>
      <c r="BK465" s="18">
        <f t="shared" si="562"/>
        <v>0.24375552226527911</v>
      </c>
      <c r="BL465" s="18">
        <f t="shared" si="563"/>
        <v>0.22985230618164917</v>
      </c>
      <c r="BM465" s="18">
        <f t="shared" si="564"/>
        <v>0.51993530923753029</v>
      </c>
      <c r="BN465" s="18">
        <f t="shared" si="565"/>
        <v>0.47815033357022307</v>
      </c>
    </row>
    <row r="466" spans="1:66" x14ac:dyDescent="0.25">
      <c r="A466" t="s">
        <v>342</v>
      </c>
      <c r="B466" t="s">
        <v>414</v>
      </c>
      <c r="C466" t="s">
        <v>436</v>
      </c>
      <c r="D466" s="15">
        <v>44532</v>
      </c>
      <c r="E466" s="14">
        <f>VLOOKUP(A466,home!$A$2:$E$405,3,FALSE)</f>
        <v>1.153846154</v>
      </c>
      <c r="F466" s="14">
        <f>VLOOKUP(B466,home!$B$2:$E$405,3,FALSE)</f>
        <v>0.73</v>
      </c>
      <c r="G466" s="14">
        <f>VLOOKUP(C466,away!$B$2:$E$405,4,FALSE)</f>
        <v>0.93</v>
      </c>
      <c r="H466" s="14">
        <f>VLOOKUP(A466,away!$A$2:$E$405,3,FALSE)</f>
        <v>0.85314685300000004</v>
      </c>
      <c r="I466" s="14">
        <f>VLOOKUP(C466,away!$B$2:$E$405,3,FALSE)</f>
        <v>0.33</v>
      </c>
      <c r="J466" s="14">
        <f>VLOOKUP(B466,home!$B$2:$E$405,4,FALSE)</f>
        <v>1.35</v>
      </c>
      <c r="K466" s="16">
        <f t="shared" si="566"/>
        <v>0.78334615395060003</v>
      </c>
      <c r="L466" s="16">
        <f t="shared" si="567"/>
        <v>0.38007692301150003</v>
      </c>
      <c r="M466" s="17">
        <f t="shared" si="512"/>
        <v>0.31241492809528731</v>
      </c>
      <c r="N466" s="17">
        <f t="shared" si="513"/>
        <v>0.24472903236019658</v>
      </c>
      <c r="O466" s="17">
        <f t="shared" si="514"/>
        <v>0.11874170457331583</v>
      </c>
      <c r="P466" s="17">
        <f t="shared" si="515"/>
        <v>9.3015857591045331E-2</v>
      </c>
      <c r="Q466" s="17">
        <f t="shared" si="516"/>
        <v>9.5853773129705958E-2</v>
      </c>
      <c r="R466" s="17">
        <f t="shared" si="517"/>
        <v>2.2565490853683222E-2</v>
      </c>
      <c r="S466" s="17">
        <f t="shared" si="518"/>
        <v>6.9234445806945879E-3</v>
      </c>
      <c r="T466" s="17">
        <f t="shared" si="519"/>
        <v>3.6431807150181038E-2</v>
      </c>
      <c r="U466" s="17">
        <f t="shared" si="520"/>
        <v>1.7676590472240194E-2</v>
      </c>
      <c r="V466" s="17">
        <f t="shared" si="521"/>
        <v>2.2903662093927564E-4</v>
      </c>
      <c r="W466" s="17">
        <f t="shared" si="522"/>
        <v>2.5028894840936174E-2</v>
      </c>
      <c r="X466" s="17">
        <f t="shared" si="523"/>
        <v>9.5129053375214278E-3</v>
      </c>
      <c r="Y466" s="17">
        <f t="shared" si="524"/>
        <v>1.8078178947924098E-3</v>
      </c>
      <c r="Z466" s="17">
        <f t="shared" si="525"/>
        <v>2.8588741099706892E-3</v>
      </c>
      <c r="AA466" s="17">
        <f t="shared" si="526"/>
        <v>2.2394880386744842E-3</v>
      </c>
      <c r="AB466" s="17">
        <f t="shared" si="527"/>
        <v>8.7714717095701471E-4</v>
      </c>
      <c r="AC466" s="17">
        <f t="shared" si="528"/>
        <v>4.2619677791781346E-6</v>
      </c>
      <c r="AD466" s="17">
        <f t="shared" si="529"/>
        <v>4.9015721278203419E-3</v>
      </c>
      <c r="AE466" s="17">
        <f t="shared" si="530"/>
        <v>1.8629744522608864E-3</v>
      </c>
      <c r="AF466" s="17">
        <f t="shared" si="531"/>
        <v>3.5403679873217622E-4</v>
      </c>
      <c r="AG466" s="17">
        <f t="shared" si="532"/>
        <v>4.4853739031655763E-5</v>
      </c>
      <c r="AH466" s="17">
        <f t="shared" si="533"/>
        <v>2.7164801874872505E-4</v>
      </c>
      <c r="AI466" s="17">
        <f t="shared" si="534"/>
        <v>2.1279443071511425E-4</v>
      </c>
      <c r="AJ466" s="17">
        <f t="shared" si="535"/>
        <v>8.3345849441396084E-5</v>
      </c>
      <c r="AK466" s="17">
        <f t="shared" si="536"/>
        <v>2.1762883535887793E-5</v>
      </c>
      <c r="AL466" s="17">
        <f t="shared" si="537"/>
        <v>5.0756932829374283E-8</v>
      </c>
      <c r="AM466" s="17">
        <f t="shared" si="538"/>
        <v>7.6792553492790506E-4</v>
      </c>
      <c r="AN466" s="17">
        <f t="shared" si="539"/>
        <v>2.9187077441735832E-4</v>
      </c>
      <c r="AO466" s="17">
        <f t="shared" si="540"/>
        <v>5.5466672928766597E-5</v>
      </c>
      <c r="AP466" s="17">
        <f t="shared" si="541"/>
        <v>7.0272007921502922E-6</v>
      </c>
      <c r="AQ466" s="17">
        <f t="shared" si="542"/>
        <v>6.6771921361611462E-7</v>
      </c>
      <c r="AR466" s="17">
        <f t="shared" si="543"/>
        <v>2.0649428621637144E-5</v>
      </c>
      <c r="AS466" s="17">
        <f t="shared" si="544"/>
        <v>1.6175650492036897E-5</v>
      </c>
      <c r="AT466" s="17">
        <f t="shared" si="545"/>
        <v>6.3355668002931164E-6</v>
      </c>
      <c r="AU466" s="17">
        <f t="shared" si="546"/>
        <v>1.6543139620355739E-6</v>
      </c>
      <c r="AV466" s="17">
        <f t="shared" si="547"/>
        <v>3.2397511989683647E-7</v>
      </c>
      <c r="AW466" s="17">
        <f t="shared" si="548"/>
        <v>4.1977646563740428E-10</v>
      </c>
      <c r="AX466" s="17">
        <f t="shared" si="549"/>
        <v>1.002585857177052E-4</v>
      </c>
      <c r="AY466" s="17">
        <f t="shared" si="550"/>
        <v>3.8105974765070109E-5</v>
      </c>
      <c r="AZ466" s="17">
        <f t="shared" si="551"/>
        <v>7.241600818530858E-6</v>
      </c>
      <c r="BA466" s="17">
        <f t="shared" si="552"/>
        <v>9.1745511892825635E-7</v>
      </c>
      <c r="BB466" s="17">
        <f t="shared" si="553"/>
        <v>8.717587965085036E-8</v>
      </c>
      <c r="BC466" s="17">
        <f t="shared" si="554"/>
        <v>6.6267080197032114E-9</v>
      </c>
      <c r="BD466" s="17">
        <f t="shared" si="555"/>
        <v>1.3080618820762402E-6</v>
      </c>
      <c r="BE466" s="17">
        <f t="shared" si="556"/>
        <v>1.024665244453806E-6</v>
      </c>
      <c r="BF466" s="17">
        <f t="shared" si="557"/>
        <v>4.0133378916487013E-7</v>
      </c>
      <c r="BG466" s="17">
        <f t="shared" si="558"/>
        <v>1.0479442673090734E-7</v>
      </c>
      <c r="BH466" s="17">
        <f t="shared" si="559"/>
        <v>2.0522577783778554E-8</v>
      </c>
      <c r="BI466" s="17">
        <f t="shared" si="560"/>
        <v>3.215256475214993E-9</v>
      </c>
      <c r="BJ466" s="18">
        <f t="shared" si="561"/>
        <v>0.42179724315246636</v>
      </c>
      <c r="BK466" s="18">
        <f t="shared" si="562"/>
        <v>0.41262568558744356</v>
      </c>
      <c r="BL466" s="18">
        <f t="shared" si="563"/>
        <v>0.16273797381948449</v>
      </c>
      <c r="BM466" s="18">
        <f t="shared" si="564"/>
        <v>0.11266088451114227</v>
      </c>
      <c r="BN466" s="18">
        <f t="shared" si="565"/>
        <v>0.88732078660323421</v>
      </c>
    </row>
    <row r="467" spans="1:66" x14ac:dyDescent="0.25">
      <c r="A467" t="s">
        <v>40</v>
      </c>
      <c r="B467" t="s">
        <v>319</v>
      </c>
      <c r="C467" t="s">
        <v>335</v>
      </c>
      <c r="D467" s="15">
        <v>44532</v>
      </c>
      <c r="E467" s="14">
        <f>VLOOKUP(A467,home!$A$2:$E$405,3,FALSE)</f>
        <v>1.4692307689999999</v>
      </c>
      <c r="F467" s="14">
        <f>VLOOKUP(B467,home!$B$2:$E$405,3,FALSE)</f>
        <v>1.08</v>
      </c>
      <c r="G467" s="14">
        <f>VLOOKUP(C467,away!$B$2:$E$405,4,FALSE)</f>
        <v>1.1299999999999999</v>
      </c>
      <c r="H467" s="14">
        <f>VLOOKUP(A467,away!$A$2:$E$405,3,FALSE)</f>
        <v>1.180769231</v>
      </c>
      <c r="I467" s="14">
        <f>VLOOKUP(C467,away!$B$2:$E$405,3,FALSE)</f>
        <v>0.74</v>
      </c>
      <c r="J467" s="14">
        <f>VLOOKUP(B467,home!$B$2:$E$405,4,FALSE)</f>
        <v>1.27</v>
      </c>
      <c r="K467" s="16">
        <f t="shared" si="566"/>
        <v>1.7930492304876</v>
      </c>
      <c r="L467" s="16">
        <f t="shared" si="567"/>
        <v>1.1096869232937998</v>
      </c>
      <c r="M467" s="17">
        <f t="shared" si="512"/>
        <v>5.4872873843761924E-2</v>
      </c>
      <c r="N467" s="17">
        <f t="shared" si="513"/>
        <v>9.8389764220200474E-2</v>
      </c>
      <c r="O467" s="17">
        <f t="shared" si="514"/>
        <v>6.0891710547972988E-2</v>
      </c>
      <c r="P467" s="17">
        <f t="shared" si="515"/>
        <v>0.10918183474111665</v>
      </c>
      <c r="Q467" s="17">
        <f t="shared" si="516"/>
        <v>8.8208845511443437E-2</v>
      </c>
      <c r="R467" s="17">
        <f t="shared" si="517"/>
        <v>3.3785367466038385E-2</v>
      </c>
      <c r="S467" s="17">
        <f t="shared" si="518"/>
        <v>5.4310409690669408E-2</v>
      </c>
      <c r="T467" s="17">
        <f t="shared" si="519"/>
        <v>9.7884202382891763E-2</v>
      </c>
      <c r="U467" s="17">
        <f t="shared" si="520"/>
        <v>6.0578827136720928E-2</v>
      </c>
      <c r="V467" s="17">
        <f t="shared" si="521"/>
        <v>1.2006965191039189E-2</v>
      </c>
      <c r="W467" s="17">
        <f t="shared" si="522"/>
        <v>5.2720934188831087E-2</v>
      </c>
      <c r="X467" s="17">
        <f t="shared" si="523"/>
        <v>5.850373125317887E-2</v>
      </c>
      <c r="Y467" s="17">
        <f t="shared" si="524"/>
        <v>3.2460412767773693E-2</v>
      </c>
      <c r="Z467" s="17">
        <f t="shared" si="525"/>
        <v>1.2497060158579525E-2</v>
      </c>
      <c r="AA467" s="17">
        <f t="shared" si="526"/>
        <v>2.2407844100698262E-2</v>
      </c>
      <c r="AB467" s="17">
        <f t="shared" si="527"/>
        <v>2.0089183810821566E-2</v>
      </c>
      <c r="AC467" s="17">
        <f t="shared" si="528"/>
        <v>1.4931586380947911E-3</v>
      </c>
      <c r="AD467" s="17">
        <f t="shared" si="529"/>
        <v>2.3632807619467736E-2</v>
      </c>
      <c r="AE467" s="17">
        <f t="shared" si="530"/>
        <v>2.6225017576041419E-2</v>
      </c>
      <c r="AF467" s="17">
        <f t="shared" si="531"/>
        <v>1.4550779533641615E-2</v>
      </c>
      <c r="AG467" s="17">
        <f t="shared" si="532"/>
        <v>5.3822699240710517E-3</v>
      </c>
      <c r="AH467" s="17">
        <f t="shared" si="533"/>
        <v>3.466956059397913E-3</v>
      </c>
      <c r="AI467" s="17">
        <f t="shared" si="534"/>
        <v>6.2164228944377505E-3</v>
      </c>
      <c r="AJ467" s="17">
        <f t="shared" si="535"/>
        <v>5.5731761436285544E-3</v>
      </c>
      <c r="AK467" s="17">
        <f t="shared" si="536"/>
        <v>3.3309930652350105E-3</v>
      </c>
      <c r="AL467" s="17">
        <f t="shared" si="537"/>
        <v>1.1883890035059236E-4</v>
      </c>
      <c r="AM467" s="17">
        <f t="shared" si="538"/>
        <v>8.4749575032696169E-3</v>
      </c>
      <c r="AN467" s="17">
        <f t="shared" si="539"/>
        <v>9.4045495168489628E-3</v>
      </c>
      <c r="AO467" s="17">
        <f t="shared" si="540"/>
        <v>5.2180528091581597E-3</v>
      </c>
      <c r="AP467" s="17">
        <f t="shared" si="541"/>
        <v>1.930134989126429E-3</v>
      </c>
      <c r="AQ467" s="17">
        <f t="shared" si="542"/>
        <v>5.3546138940635524E-4</v>
      </c>
      <c r="AR467" s="17">
        <f t="shared" si="543"/>
        <v>7.6944716054961357E-4</v>
      </c>
      <c r="AS467" s="17">
        <f t="shared" si="544"/>
        <v>1.3796566391243534E-3</v>
      </c>
      <c r="AT467" s="17">
        <f t="shared" si="545"/>
        <v>1.2368961375595153E-3</v>
      </c>
      <c r="AU467" s="17">
        <f t="shared" si="546"/>
        <v>7.3927188921472464E-4</v>
      </c>
      <c r="AV467" s="17">
        <f t="shared" si="547"/>
        <v>3.3138772301939391E-4</v>
      </c>
      <c r="AW467" s="17">
        <f t="shared" si="548"/>
        <v>6.5682368627762135E-6</v>
      </c>
      <c r="AX467" s="17">
        <f t="shared" si="549"/>
        <v>2.5326693382754502E-3</v>
      </c>
      <c r="AY467" s="17">
        <f t="shared" si="550"/>
        <v>2.8104700457114284E-3</v>
      </c>
      <c r="AZ467" s="17">
        <f t="shared" si="551"/>
        <v>1.55937092901745E-3</v>
      </c>
      <c r="BA467" s="17">
        <f t="shared" si="552"/>
        <v>5.7680450949838943E-4</v>
      </c>
      <c r="BB467" s="17">
        <f t="shared" si="553"/>
        <v>1.6001810537181444E-4</v>
      </c>
      <c r="BC467" s="17">
        <f t="shared" si="554"/>
        <v>3.5513999804270377E-5</v>
      </c>
      <c r="BD467" s="17">
        <f t="shared" si="555"/>
        <v>1.4230757537124142E-4</v>
      </c>
      <c r="BE467" s="17">
        <f t="shared" si="556"/>
        <v>2.5516448851196054E-4</v>
      </c>
      <c r="BF467" s="17">
        <f t="shared" si="557"/>
        <v>2.287612448870665E-4</v>
      </c>
      <c r="BG467" s="17">
        <f t="shared" si="558"/>
        <v>1.3672672470338001E-4</v>
      </c>
      <c r="BH467" s="17">
        <f t="shared" si="559"/>
        <v>6.1289437129121341E-5</v>
      </c>
      <c r="BI467" s="17">
        <f t="shared" si="560"/>
        <v>2.1978995616277815E-5</v>
      </c>
      <c r="BJ467" s="18">
        <f t="shared" si="561"/>
        <v>0.53119676811302952</v>
      </c>
      <c r="BK467" s="18">
        <f t="shared" si="562"/>
        <v>0.23479455105074398</v>
      </c>
      <c r="BL467" s="18">
        <f t="shared" si="563"/>
        <v>0.22164336924063799</v>
      </c>
      <c r="BM467" s="18">
        <f t="shared" si="564"/>
        <v>0.55199745042360826</v>
      </c>
      <c r="BN467" s="18">
        <f t="shared" si="565"/>
        <v>0.44533039633053384</v>
      </c>
    </row>
    <row r="468" spans="1:66" x14ac:dyDescent="0.25">
      <c r="A468" t="s">
        <v>10</v>
      </c>
      <c r="B468" t="s">
        <v>47</v>
      </c>
      <c r="C468" t="s">
        <v>11</v>
      </c>
      <c r="D468" t="s">
        <v>496</v>
      </c>
      <c r="E468" s="14">
        <f>VLOOKUP(A468,home!$A$2:$E$405,3,FALSE)</f>
        <v>1.498007968</v>
      </c>
      <c r="F468" s="14">
        <f>VLOOKUP(B468,home!$B$2:$E$405,3,FALSE)</f>
        <v>0.72</v>
      </c>
      <c r="G468" s="14">
        <f>VLOOKUP(C468,away!$B$2:$E$405,4,FALSE)</f>
        <v>1</v>
      </c>
      <c r="H468" s="14">
        <f>VLOOKUP(A468,away!$A$2:$E$405,3,FALSE)</f>
        <v>1.398406375</v>
      </c>
      <c r="I468" s="14">
        <f>VLOOKUP(C468,away!$B$2:$E$405,3,FALSE)</f>
        <v>0.67</v>
      </c>
      <c r="J468" s="14">
        <f>VLOOKUP(B468,home!$B$2:$E$405,4,FALSE)</f>
        <v>1.53</v>
      </c>
      <c r="K468" s="16">
        <f t="shared" si="566"/>
        <v>1.0785657369599999</v>
      </c>
      <c r="L468" s="16">
        <f t="shared" si="567"/>
        <v>1.4335063750125001</v>
      </c>
      <c r="M468" s="17">
        <f t="shared" si="512"/>
        <v>8.1100016697540397E-2</v>
      </c>
      <c r="N468" s="17">
        <f t="shared" si="513"/>
        <v>8.7471699276850945E-2</v>
      </c>
      <c r="O468" s="17">
        <f t="shared" si="514"/>
        <v>0.11625739094954436</v>
      </c>
      <c r="P468" s="17">
        <f t="shared" si="515"/>
        <v>0.12539123854654213</v>
      </c>
      <c r="Q468" s="17">
        <f t="shared" si="516"/>
        <v>4.7171988896840114E-2</v>
      </c>
      <c r="R468" s="17">
        <f t="shared" si="517"/>
        <v>8.3327855534246209E-2</v>
      </c>
      <c r="S468" s="17">
        <f t="shared" si="518"/>
        <v>4.8467815866407471E-2</v>
      </c>
      <c r="T468" s="17">
        <f t="shared" si="519"/>
        <v>6.7621346805639165E-2</v>
      </c>
      <c r="U468" s="17">
        <f t="shared" si="520"/>
        <v>8.9874569913590663E-2</v>
      </c>
      <c r="V468" s="17">
        <f t="shared" si="521"/>
        <v>8.326398424251558E-3</v>
      </c>
      <c r="W468" s="17">
        <f t="shared" si="522"/>
        <v>1.6959363656129763E-2</v>
      </c>
      <c r="X468" s="17">
        <f t="shared" si="523"/>
        <v>2.4311355917217316E-2</v>
      </c>
      <c r="Y468" s="17">
        <f t="shared" si="524"/>
        <v>1.7425241846264448E-2</v>
      </c>
      <c r="Z468" s="17">
        <f t="shared" si="525"/>
        <v>3.9817004041487525E-2</v>
      </c>
      <c r="AA468" s="17">
        <f t="shared" si="526"/>
        <v>4.2945256307546281E-2</v>
      </c>
      <c r="AB468" s="17">
        <f t="shared" si="527"/>
        <v>2.3159641009142369E-2</v>
      </c>
      <c r="AC468" s="17">
        <f t="shared" si="528"/>
        <v>8.0460634717149199E-4</v>
      </c>
      <c r="AD468" s="17">
        <f t="shared" si="529"/>
        <v>4.5729471400365596E-3</v>
      </c>
      <c r="AE468" s="17">
        <f t="shared" si="530"/>
        <v>6.5553488778375881E-3</v>
      </c>
      <c r="AF468" s="17">
        <f t="shared" si="531"/>
        <v>4.6985672034056116E-3</v>
      </c>
      <c r="AG468" s="17">
        <f t="shared" si="532"/>
        <v>2.2451420131688665E-3</v>
      </c>
      <c r="AH468" s="17">
        <f t="shared" si="533"/>
        <v>1.4269482281842711E-2</v>
      </c>
      <c r="AI468" s="17">
        <f t="shared" si="534"/>
        <v>1.5390574673353344E-2</v>
      </c>
      <c r="AJ468" s="17">
        <f t="shared" si="535"/>
        <v>8.2998732574016288E-3</v>
      </c>
      <c r="AK468" s="17">
        <f t="shared" si="536"/>
        <v>2.983986305514661E-3</v>
      </c>
      <c r="AL468" s="17">
        <f t="shared" si="537"/>
        <v>4.976106813418313E-5</v>
      </c>
      <c r="AM468" s="17">
        <f t="shared" si="538"/>
        <v>9.8644482043453146E-4</v>
      </c>
      <c r="AN468" s="17">
        <f t="shared" si="539"/>
        <v>1.4140749386909615E-3</v>
      </c>
      <c r="AO468" s="17">
        <f t="shared" si="540"/>
        <v>1.0135427196794522E-3</v>
      </c>
      <c r="AP468" s="17">
        <f t="shared" si="541"/>
        <v>4.843066500026673E-4</v>
      </c>
      <c r="AQ468" s="17">
        <f t="shared" si="542"/>
        <v>1.735641675599428E-4</v>
      </c>
      <c r="AR468" s="17">
        <f t="shared" si="543"/>
        <v>4.0910787638298862E-3</v>
      </c>
      <c r="AS468" s="17">
        <f t="shared" si="544"/>
        <v>4.4124973818715869E-3</v>
      </c>
      <c r="AT468" s="17">
        <f t="shared" si="545"/>
        <v>2.3795842452561987E-3</v>
      </c>
      <c r="AU468" s="17">
        <f t="shared" si="546"/>
        <v>8.555126783810524E-4</v>
      </c>
      <c r="AV468" s="17">
        <f t="shared" si="547"/>
        <v>2.3068166560917083E-4</v>
      </c>
      <c r="AW468" s="17">
        <f t="shared" si="548"/>
        <v>2.1371423071939173E-6</v>
      </c>
      <c r="AX468" s="17">
        <f t="shared" si="549"/>
        <v>1.7732426412039079E-4</v>
      </c>
      <c r="AY468" s="17">
        <f t="shared" si="550"/>
        <v>2.5419546306098054E-4</v>
      </c>
      <c r="AZ468" s="17">
        <f t="shared" si="551"/>
        <v>1.8219540839858509E-4</v>
      </c>
      <c r="BA468" s="17">
        <f t="shared" si="552"/>
        <v>8.7059426479125908E-5</v>
      </c>
      <c r="BB468" s="17">
        <f t="shared" si="553"/>
        <v>3.1200060715689759E-5</v>
      </c>
      <c r="BC468" s="17">
        <f t="shared" si="554"/>
        <v>8.9450971873436626E-6</v>
      </c>
      <c r="BD468" s="17">
        <f t="shared" si="555"/>
        <v>9.7743124810473181E-4</v>
      </c>
      <c r="BE468" s="17">
        <f t="shared" si="556"/>
        <v>1.0542238544398125E-3</v>
      </c>
      <c r="BF468" s="17">
        <f t="shared" si="557"/>
        <v>5.6852486424234397E-4</v>
      </c>
      <c r="BG468" s="17">
        <f t="shared" si="558"/>
        <v>2.0439714639387588E-4</v>
      </c>
      <c r="BH468" s="17">
        <f t="shared" si="559"/>
        <v>5.5113939708207941E-5</v>
      </c>
      <c r="BI468" s="17">
        <f t="shared" si="560"/>
        <v>1.1888801399630463E-5</v>
      </c>
      <c r="BJ468" s="18">
        <f t="shared" si="561"/>
        <v>0.28384585464972001</v>
      </c>
      <c r="BK468" s="18">
        <f t="shared" si="562"/>
        <v>0.26439403241310822</v>
      </c>
      <c r="BL468" s="18">
        <f t="shared" si="563"/>
        <v>0.41134956482141871</v>
      </c>
      <c r="BM468" s="18">
        <f t="shared" si="564"/>
        <v>0.45843420770341659</v>
      </c>
      <c r="BN468" s="18">
        <f t="shared" si="565"/>
        <v>0.54072018990156412</v>
      </c>
    </row>
    <row r="469" spans="1:66" x14ac:dyDescent="0.25">
      <c r="A469" t="s">
        <v>10</v>
      </c>
      <c r="B469" t="s">
        <v>246</v>
      </c>
      <c r="C469" t="s">
        <v>48</v>
      </c>
      <c r="D469" t="s">
        <v>496</v>
      </c>
      <c r="E469" s="14">
        <f>VLOOKUP(A469,home!$A$2:$E$405,3,FALSE)</f>
        <v>1.498007968</v>
      </c>
      <c r="F469" s="14">
        <f>VLOOKUP(B469,home!$B$2:$E$405,3,FALSE)</f>
        <v>0.86</v>
      </c>
      <c r="G469" s="14">
        <f>VLOOKUP(C469,away!$B$2:$E$405,4,FALSE)</f>
        <v>0.98</v>
      </c>
      <c r="H469" s="14">
        <f>VLOOKUP(A469,away!$A$2:$E$405,3,FALSE)</f>
        <v>1.398406375</v>
      </c>
      <c r="I469" s="14">
        <f>VLOOKUP(C469,away!$B$2:$E$405,3,FALSE)</f>
        <v>1.28</v>
      </c>
      <c r="J469" s="14">
        <f>VLOOKUP(B469,home!$B$2:$E$405,4,FALSE)</f>
        <v>0.82</v>
      </c>
      <c r="K469" s="16">
        <f t="shared" si="566"/>
        <v>1.2625211154303999</v>
      </c>
      <c r="L469" s="16">
        <f t="shared" si="567"/>
        <v>1.4677673311999999</v>
      </c>
      <c r="M469" s="17">
        <f t="shared" si="512"/>
        <v>6.5200480096694852E-2</v>
      </c>
      <c r="N469" s="17">
        <f t="shared" si="513"/>
        <v>8.2316982858276766E-2</v>
      </c>
      <c r="O469" s="17">
        <f t="shared" si="514"/>
        <v>9.5699134664484514E-2</v>
      </c>
      <c r="P469" s="17">
        <f t="shared" si="515"/>
        <v>0.12082217824232905</v>
      </c>
      <c r="Q469" s="17">
        <f t="shared" si="516"/>
        <v>5.1963464508548357E-2</v>
      </c>
      <c r="R469" s="17">
        <f t="shared" si="517"/>
        <v>7.0232031742319914E-2</v>
      </c>
      <c r="S469" s="17">
        <f t="shared" si="518"/>
        <v>5.5973509449515291E-2</v>
      </c>
      <c r="T469" s="17">
        <f t="shared" si="519"/>
        <v>7.6270275621617936E-2</v>
      </c>
      <c r="U469" s="17">
        <f t="shared" si="520"/>
        <v>8.8669423054256999E-2</v>
      </c>
      <c r="V469" s="17">
        <f t="shared" si="521"/>
        <v>1.1524866288524368E-2</v>
      </c>
      <c r="W469" s="17">
        <f t="shared" si="522"/>
        <v>2.1868323724320154E-2</v>
      </c>
      <c r="X469" s="17">
        <f t="shared" si="523"/>
        <v>3.2097611150663036E-2</v>
      </c>
      <c r="Y469" s="17">
        <f t="shared" si="524"/>
        <v>2.3555912528252024E-2</v>
      </c>
      <c r="Z469" s="17">
        <f t="shared" si="525"/>
        <v>3.4361427265059516E-2</v>
      </c>
      <c r="AA469" s="17">
        <f t="shared" si="526"/>
        <v>4.3382027478463502E-2</v>
      </c>
      <c r="AB469" s="17">
        <f t="shared" si="527"/>
        <v>2.7385362860871003E-2</v>
      </c>
      <c r="AC469" s="17">
        <f t="shared" si="528"/>
        <v>1.33478642226448E-3</v>
      </c>
      <c r="AD469" s="17">
        <f t="shared" si="529"/>
        <v>6.9023051152554407E-3</v>
      </c>
      <c r="AE469" s="17">
        <f t="shared" si="530"/>
        <v>1.0130977958146586E-2</v>
      </c>
      <c r="AF469" s="17">
        <f t="shared" si="531"/>
        <v>7.4349592400374202E-3</v>
      </c>
      <c r="AG469" s="17">
        <f t="shared" si="532"/>
        <v>3.6375967604435002E-3</v>
      </c>
      <c r="AH469" s="17">
        <f t="shared" si="533"/>
        <v>1.2608645098264827E-2</v>
      </c>
      <c r="AI469" s="17">
        <f t="shared" si="534"/>
        <v>1.5918680673527353E-2</v>
      </c>
      <c r="AJ469" s="17">
        <f t="shared" si="535"/>
        <v>1.0048835240061053E-2</v>
      </c>
      <c r="AK469" s="17">
        <f t="shared" si="536"/>
        <v>4.2289555586860639E-3</v>
      </c>
      <c r="AL469" s="17">
        <f t="shared" si="537"/>
        <v>9.8939027925627179E-5</v>
      </c>
      <c r="AM469" s="17">
        <f t="shared" si="538"/>
        <v>1.7428611906306502E-3</v>
      </c>
      <c r="AN469" s="17">
        <f t="shared" si="539"/>
        <v>2.5581147184240037E-3</v>
      </c>
      <c r="AO469" s="17">
        <f t="shared" si="540"/>
        <v>1.8773586065823197E-3</v>
      </c>
      <c r="AP469" s="17">
        <f t="shared" si="541"/>
        <v>9.1850854389622706E-4</v>
      </c>
      <c r="AQ469" s="17">
        <f t="shared" si="542"/>
        <v>3.3703920853974068E-4</v>
      </c>
      <c r="AR469" s="17">
        <f t="shared" si="543"/>
        <v>3.7013114731856288E-3</v>
      </c>
      <c r="AS469" s="17">
        <f t="shared" si="544"/>
        <v>4.6729838896816568E-3</v>
      </c>
      <c r="AT469" s="17">
        <f t="shared" si="545"/>
        <v>2.9498704163945875E-3</v>
      </c>
      <c r="AU469" s="17">
        <f t="shared" si="546"/>
        <v>1.2414245628272109E-3</v>
      </c>
      <c r="AV469" s="17">
        <f t="shared" si="547"/>
        <v>3.9183118094582677E-4</v>
      </c>
      <c r="AW469" s="17">
        <f t="shared" si="548"/>
        <v>5.0928514165610474E-6</v>
      </c>
      <c r="AX469" s="17">
        <f t="shared" si="549"/>
        <v>3.6673317573922677E-4</v>
      </c>
      <c r="AY469" s="17">
        <f t="shared" si="550"/>
        <v>5.3827897461726547E-4</v>
      </c>
      <c r="AZ469" s="17">
        <f t="shared" si="551"/>
        <v>3.9503414700752811E-4</v>
      </c>
      <c r="BA469" s="17">
        <f t="shared" si="552"/>
        <v>1.9327273856203594E-4</v>
      </c>
      <c r="BB469" s="17">
        <f t="shared" si="553"/>
        <v>7.0919852918228669E-5</v>
      </c>
      <c r="BC469" s="17">
        <f t="shared" si="554"/>
        <v>2.0818768649377027E-5</v>
      </c>
      <c r="BD469" s="17">
        <f t="shared" si="555"/>
        <v>9.054440104895999E-4</v>
      </c>
      <c r="BE469" s="17">
        <f t="shared" si="556"/>
        <v>1.1431421820831044E-3</v>
      </c>
      <c r="BF469" s="17">
        <f t="shared" si="557"/>
        <v>7.2162057140955126E-4</v>
      </c>
      <c r="BG469" s="17">
        <f t="shared" si="558"/>
        <v>3.0368706957783641E-4</v>
      </c>
      <c r="BH469" s="17">
        <f t="shared" si="559"/>
        <v>9.5852834456299879E-5</v>
      </c>
      <c r="BI469" s="17">
        <f t="shared" si="560"/>
        <v>2.4203245494986629E-5</v>
      </c>
      <c r="BJ469" s="18">
        <f t="shared" si="561"/>
        <v>0.32519734939112782</v>
      </c>
      <c r="BK469" s="18">
        <f t="shared" si="562"/>
        <v>0.25549303850187094</v>
      </c>
      <c r="BL469" s="18">
        <f t="shared" si="563"/>
        <v>0.38432446780748164</v>
      </c>
      <c r="BM469" s="18">
        <f t="shared" si="564"/>
        <v>0.51260882472968561</v>
      </c>
      <c r="BN469" s="18">
        <f t="shared" si="565"/>
        <v>0.48623427211265341</v>
      </c>
    </row>
    <row r="470" spans="1:66" x14ac:dyDescent="0.25">
      <c r="A470" t="s">
        <v>10</v>
      </c>
      <c r="B470" t="s">
        <v>43</v>
      </c>
      <c r="C470" t="s">
        <v>46</v>
      </c>
      <c r="D470" t="s">
        <v>496</v>
      </c>
      <c r="E470" s="14">
        <f>VLOOKUP(A470,home!$A$2:$E$405,3,FALSE)</f>
        <v>1.498007968</v>
      </c>
      <c r="F470" s="14">
        <f>VLOOKUP(B470,home!$B$2:$E$405,3,FALSE)</f>
        <v>1.43</v>
      </c>
      <c r="G470" s="14">
        <f>VLOOKUP(C470,away!$B$2:$E$405,4,FALSE)</f>
        <v>1.05</v>
      </c>
      <c r="H470" s="14">
        <f>VLOOKUP(A470,away!$A$2:$E$405,3,FALSE)</f>
        <v>1.398406375</v>
      </c>
      <c r="I470" s="14">
        <f>VLOOKUP(C470,away!$B$2:$E$405,3,FALSE)</f>
        <v>1.05</v>
      </c>
      <c r="J470" s="14">
        <f>VLOOKUP(B470,home!$B$2:$E$405,4,FALSE)</f>
        <v>0.92</v>
      </c>
      <c r="K470" s="16">
        <f t="shared" si="566"/>
        <v>2.2492589639520002</v>
      </c>
      <c r="L470" s="16">
        <f t="shared" si="567"/>
        <v>1.3508605582500002</v>
      </c>
      <c r="M470" s="17">
        <f t="shared" si="512"/>
        <v>2.7320456850978336E-2</v>
      </c>
      <c r="N470" s="17">
        <f t="shared" si="513"/>
        <v>6.1450782471326855E-2</v>
      </c>
      <c r="O470" s="17">
        <f t="shared" si="514"/>
        <v>3.6906127593357631E-2</v>
      </c>
      <c r="P470" s="17">
        <f t="shared" si="515"/>
        <v>8.3011438314115907E-2</v>
      </c>
      <c r="Q470" s="17">
        <f t="shared" si="516"/>
        <v>6.9109361657748197E-2</v>
      </c>
      <c r="R470" s="17">
        <f t="shared" si="517"/>
        <v>2.4927516061804416E-2</v>
      </c>
      <c r="S470" s="17">
        <f t="shared" si="518"/>
        <v>6.3056219452746018E-2</v>
      </c>
      <c r="T470" s="17">
        <f t="shared" si="519"/>
        <v>9.3357110869286872E-2</v>
      </c>
      <c r="U470" s="17">
        <f t="shared" si="520"/>
        <v>5.606843895107104E-2</v>
      </c>
      <c r="V470" s="17">
        <f t="shared" si="521"/>
        <v>2.1288026445101711E-2</v>
      </c>
      <c r="W470" s="17">
        <f t="shared" si="522"/>
        <v>5.1814950400563595E-2</v>
      </c>
      <c r="X470" s="17">
        <f t="shared" si="523"/>
        <v>6.9994772823801399E-2</v>
      </c>
      <c r="Y470" s="17">
        <f t="shared" si="524"/>
        <v>4.7276588945671154E-2</v>
      </c>
      <c r="Z470" s="17">
        <f t="shared" si="525"/>
        <v>1.1224532754344988E-2</v>
      </c>
      <c r="AA470" s="17">
        <f t="shared" si="526"/>
        <v>2.5246880913883298E-2</v>
      </c>
      <c r="AB470" s="17">
        <f t="shared" si="527"/>
        <v>2.839338660369034E-2</v>
      </c>
      <c r="AC470" s="17">
        <f t="shared" si="528"/>
        <v>4.0426430817845872E-3</v>
      </c>
      <c r="AD470" s="17">
        <f t="shared" si="529"/>
        <v>2.9136310413798994E-2</v>
      </c>
      <c r="AE470" s="17">
        <f t="shared" si="530"/>
        <v>3.93590925509298E-2</v>
      </c>
      <c r="AF470" s="17">
        <f t="shared" si="531"/>
        <v>2.6584322867781229E-2</v>
      </c>
      <c r="AG470" s="17">
        <f t="shared" si="532"/>
        <v>1.1970571076623068E-2</v>
      </c>
      <c r="AH470" s="17">
        <f t="shared" si="533"/>
        <v>3.7906946456574722E-3</v>
      </c>
      <c r="AI470" s="17">
        <f t="shared" si="534"/>
        <v>8.5262539113499201E-3</v>
      </c>
      <c r="AJ470" s="17">
        <f t="shared" si="535"/>
        <v>9.5888765195173073E-3</v>
      </c>
      <c r="AK470" s="17">
        <f t="shared" si="536"/>
        <v>7.1892888219177191E-3</v>
      </c>
      <c r="AL470" s="17">
        <f t="shared" si="537"/>
        <v>4.9133236481370402E-4</v>
      </c>
      <c r="AM470" s="17">
        <f t="shared" si="538"/>
        <v>1.310702147494508E-2</v>
      </c>
      <c r="AN470" s="17">
        <f t="shared" si="539"/>
        <v>1.7705758346639049E-2</v>
      </c>
      <c r="AO470" s="17">
        <f t="shared" si="540"/>
        <v>1.1959005302190214E-2</v>
      </c>
      <c r="AP470" s="17">
        <f t="shared" si="541"/>
        <v>5.3849828595437955E-3</v>
      </c>
      <c r="AQ470" s="17">
        <f t="shared" si="542"/>
        <v>1.8185902379525042E-3</v>
      </c>
      <c r="AR470" s="17">
        <f t="shared" si="543"/>
        <v>1.0241399770376278E-3</v>
      </c>
      <c r="AS470" s="17">
        <f t="shared" si="544"/>
        <v>2.3035560236934799E-3</v>
      </c>
      <c r="AT470" s="17">
        <f t="shared" si="545"/>
        <v>2.5906470176290932E-3</v>
      </c>
      <c r="AU470" s="17">
        <f t="shared" si="546"/>
        <v>1.9423453422792508E-3</v>
      </c>
      <c r="AV470" s="17">
        <f t="shared" si="547"/>
        <v>1.0922094180530056E-3</v>
      </c>
      <c r="AW470" s="17">
        <f t="shared" si="548"/>
        <v>4.1468932272917098E-5</v>
      </c>
      <c r="AX470" s="17">
        <f t="shared" si="549"/>
        <v>4.9135142572052631E-3</v>
      </c>
      <c r="AY470" s="17">
        <f t="shared" si="550"/>
        <v>6.6374726124576351E-3</v>
      </c>
      <c r="AZ470" s="17">
        <f t="shared" si="551"/>
        <v>4.4831499793168044E-3</v>
      </c>
      <c r="BA470" s="17">
        <f t="shared" si="552"/>
        <v>2.0187034945927922E-3</v>
      </c>
      <c r="BB470" s="17">
        <f t="shared" si="553"/>
        <v>6.8174673241171168E-4</v>
      </c>
      <c r="BC470" s="17">
        <f t="shared" si="554"/>
        <v>1.8418895430615963E-4</v>
      </c>
      <c r="BD470" s="17">
        <f t="shared" si="555"/>
        <v>2.3057838351786536E-4</v>
      </c>
      <c r="BE470" s="17">
        <f t="shared" si="556"/>
        <v>5.1863049602112084E-4</v>
      </c>
      <c r="BF470" s="17">
        <f t="shared" si="557"/>
        <v>5.8326714607718913E-4</v>
      </c>
      <c r="BG470" s="17">
        <f t="shared" si="558"/>
        <v>4.3730628556427274E-4</v>
      </c>
      <c r="BH470" s="17">
        <f t="shared" si="559"/>
        <v>2.4590377069949848E-4</v>
      </c>
      <c r="BI470" s="17">
        <f t="shared" si="560"/>
        <v>1.1062025210308883E-4</v>
      </c>
      <c r="BJ470" s="18">
        <f t="shared" si="561"/>
        <v>0.56894799832909204</v>
      </c>
      <c r="BK470" s="18">
        <f t="shared" si="562"/>
        <v>0.20584758912199791</v>
      </c>
      <c r="BL470" s="18">
        <f t="shared" si="563"/>
        <v>0.21171666813492462</v>
      </c>
      <c r="BM470" s="18">
        <f t="shared" si="564"/>
        <v>0.6884151017108433</v>
      </c>
      <c r="BN470" s="18">
        <f t="shared" si="565"/>
        <v>0.30272568294933133</v>
      </c>
    </row>
    <row r="471" spans="1:66" x14ac:dyDescent="0.25">
      <c r="A471" t="s">
        <v>13</v>
      </c>
      <c r="B471" t="s">
        <v>51</v>
      </c>
      <c r="C471" t="s">
        <v>55</v>
      </c>
      <c r="D471" t="s">
        <v>496</v>
      </c>
      <c r="E471" s="14">
        <f>VLOOKUP(A471,home!$A$2:$E$405,3,FALSE)</f>
        <v>1.578680203</v>
      </c>
      <c r="F471" s="14">
        <f>VLOOKUP(B471,home!$B$2:$E$405,3,FALSE)</f>
        <v>1.39</v>
      </c>
      <c r="G471" s="14">
        <f>VLOOKUP(C471,away!$B$2:$E$405,4,FALSE)</f>
        <v>1.32</v>
      </c>
      <c r="H471" s="14">
        <f>VLOOKUP(A471,away!$A$2:$E$405,3,FALSE)</f>
        <v>1.4568527920000001</v>
      </c>
      <c r="I471" s="14">
        <f>VLOOKUP(C471,away!$B$2:$E$405,3,FALSE)</f>
        <v>0.92</v>
      </c>
      <c r="J471" s="14">
        <f>VLOOKUP(B471,home!$B$2:$E$405,4,FALSE)</f>
        <v>0.96</v>
      </c>
      <c r="K471" s="16">
        <f t="shared" si="566"/>
        <v>2.8965624364644</v>
      </c>
      <c r="L471" s="16">
        <f t="shared" si="567"/>
        <v>1.2866923858944002</v>
      </c>
      <c r="M471" s="17">
        <f t="shared" si="512"/>
        <v>1.5248794589583545E-2</v>
      </c>
      <c r="N471" s="17">
        <f t="shared" si="513"/>
        <v>4.4169085609549276E-2</v>
      </c>
      <c r="O471" s="17">
        <f t="shared" si="514"/>
        <v>1.9620507892484873E-2</v>
      </c>
      <c r="P471" s="17">
        <f t="shared" si="515"/>
        <v>5.6832026145724968E-2</v>
      </c>
      <c r="Q471" s="17">
        <f t="shared" si="516"/>
        <v>6.3969257114800365E-2</v>
      </c>
      <c r="R471" s="17">
        <f t="shared" si="517"/>
        <v>1.2622779056320636E-2</v>
      </c>
      <c r="S471" s="17">
        <f t="shared" si="518"/>
        <v>5.295302485802221E-2</v>
      </c>
      <c r="T471" s="17">
        <f t="shared" si="519"/>
        <v>8.2308756060934823E-2</v>
      </c>
      <c r="U471" s="17">
        <f t="shared" si="520"/>
        <v>3.6562667658327906E-2</v>
      </c>
      <c r="V471" s="17">
        <f t="shared" si="521"/>
        <v>2.1928346718719835E-2</v>
      </c>
      <c r="W471" s="17">
        <f t="shared" si="522"/>
        <v>6.1763649082421268E-2</v>
      </c>
      <c r="X471" s="17">
        <f t="shared" si="523"/>
        <v>7.94708169994051E-2</v>
      </c>
      <c r="Y471" s="17">
        <f t="shared" si="524"/>
        <v>5.1127247566970915E-2</v>
      </c>
      <c r="Z471" s="17">
        <f t="shared" si="525"/>
        <v>5.4138779001983578E-3</v>
      </c>
      <c r="AA471" s="17">
        <f t="shared" si="526"/>
        <v>1.5681635361319324E-2</v>
      </c>
      <c r="AB471" s="17">
        <f t="shared" si="527"/>
        <v>2.2711417964964703E-2</v>
      </c>
      <c r="AC471" s="17">
        <f t="shared" si="528"/>
        <v>5.1079134760843182E-3</v>
      </c>
      <c r="AD471" s="17">
        <f t="shared" si="529"/>
        <v>4.4725566467777589E-2</v>
      </c>
      <c r="AE471" s="17">
        <f t="shared" si="530"/>
        <v>5.7548045828903327E-2</v>
      </c>
      <c r="AF471" s="17">
        <f t="shared" si="531"/>
        <v>3.7023316195575959E-2</v>
      </c>
      <c r="AG471" s="17">
        <f t="shared" si="532"/>
        <v>1.5879206349802815E-2</v>
      </c>
      <c r="AH471" s="17">
        <f t="shared" si="533"/>
        <v>1.7414988680867958E-3</v>
      </c>
      <c r="AI471" s="17">
        <f t="shared" si="534"/>
        <v>5.0443602044454843E-3</v>
      </c>
      <c r="AJ471" s="17">
        <f t="shared" si="535"/>
        <v>7.3056521420963375E-3</v>
      </c>
      <c r="AK471" s="17">
        <f t="shared" si="536"/>
        <v>7.0537591895573088E-3</v>
      </c>
      <c r="AL471" s="17">
        <f t="shared" si="537"/>
        <v>7.6148464199583105E-4</v>
      </c>
      <c r="AM471" s="17">
        <f t="shared" si="538"/>
        <v>2.5910079156031256E-2</v>
      </c>
      <c r="AN471" s="17">
        <f t="shared" si="539"/>
        <v>3.3338301567986624E-2</v>
      </c>
      <c r="AO471" s="17">
        <f t="shared" si="540"/>
        <v>2.144806939308987E-2</v>
      </c>
      <c r="AP471" s="17">
        <f t="shared" si="541"/>
        <v>9.1990225267411588E-3</v>
      </c>
      <c r="AQ471" s="17">
        <f t="shared" si="542"/>
        <v>2.9590780607072257E-3</v>
      </c>
      <c r="AR471" s="17">
        <f t="shared" si="543"/>
        <v>4.4815466672219935E-4</v>
      </c>
      <c r="AS471" s="17">
        <f t="shared" si="544"/>
        <v>1.2981079733537448E-3</v>
      </c>
      <c r="AT471" s="17">
        <f t="shared" si="545"/>
        <v>1.8800253970456943E-3</v>
      </c>
      <c r="AU471" s="17">
        <f t="shared" si="546"/>
        <v>1.8152036482272089E-3</v>
      </c>
      <c r="AV471" s="17">
        <f t="shared" si="547"/>
        <v>1.3144626754970181E-3</v>
      </c>
      <c r="AW471" s="17">
        <f t="shared" si="548"/>
        <v>7.8834491964509276E-5</v>
      </c>
      <c r="AX471" s="17">
        <f t="shared" si="549"/>
        <v>1.2508360334863232E-2</v>
      </c>
      <c r="AY471" s="17">
        <f t="shared" si="550"/>
        <v>1.609441200289205E-2</v>
      </c>
      <c r="AZ471" s="17">
        <f t="shared" si="551"/>
        <v>1.0354278689784325E-2</v>
      </c>
      <c r="BA471" s="17">
        <f t="shared" si="552"/>
        <v>4.4409238505247143E-3</v>
      </c>
      <c r="BB471" s="17">
        <f t="shared" si="553"/>
        <v>1.4285257262017465E-3</v>
      </c>
      <c r="BC471" s="17">
        <f t="shared" si="554"/>
        <v>3.6761463499161115E-4</v>
      </c>
      <c r="BD471" s="17">
        <f t="shared" si="555"/>
        <v>9.6106199562416157E-5</v>
      </c>
      <c r="BE471" s="17">
        <f t="shared" si="556"/>
        <v>2.7837760756384598E-4</v>
      </c>
      <c r="BF471" s="17">
        <f t="shared" si="557"/>
        <v>4.0316906061113226E-4</v>
      </c>
      <c r="BG471" s="17">
        <f t="shared" si="558"/>
        <v>3.8926811883694816E-4</v>
      </c>
      <c r="BH471" s="17">
        <f t="shared" si="559"/>
        <v>2.8188485268406608E-4</v>
      </c>
      <c r="BI471" s="17">
        <f t="shared" si="560"/>
        <v>1.6329941513859331E-4</v>
      </c>
      <c r="BJ471" s="18">
        <f t="shared" si="561"/>
        <v>0.67603361321995536</v>
      </c>
      <c r="BK471" s="18">
        <f t="shared" si="562"/>
        <v>0.16892600243302275</v>
      </c>
      <c r="BL471" s="18">
        <f t="shared" si="563"/>
        <v>0.13671233795284624</v>
      </c>
      <c r="BM471" s="18">
        <f t="shared" si="564"/>
        <v>0.75860780358663171</v>
      </c>
      <c r="BN471" s="18">
        <f t="shared" si="565"/>
        <v>0.21246245040846368</v>
      </c>
    </row>
    <row r="472" spans="1:66" x14ac:dyDescent="0.25">
      <c r="A472" t="s">
        <v>13</v>
      </c>
      <c r="B472" t="s">
        <v>15</v>
      </c>
      <c r="C472" t="s">
        <v>52</v>
      </c>
      <c r="D472" t="s">
        <v>496</v>
      </c>
      <c r="E472" s="14">
        <f>VLOOKUP(A472,home!$A$2:$E$405,3,FALSE)</f>
        <v>1.578680203</v>
      </c>
      <c r="F472" s="14">
        <f>VLOOKUP(B472,home!$B$2:$E$405,3,FALSE)</f>
        <v>1.32</v>
      </c>
      <c r="G472" s="14">
        <f>VLOOKUP(C472,away!$B$2:$E$405,4,FALSE)</f>
        <v>1.38</v>
      </c>
      <c r="H472" s="14">
        <f>VLOOKUP(A472,away!$A$2:$E$405,3,FALSE)</f>
        <v>1.4568527920000001</v>
      </c>
      <c r="I472" s="14">
        <f>VLOOKUP(C472,away!$B$2:$E$405,3,FALSE)</f>
        <v>0.75</v>
      </c>
      <c r="J472" s="14">
        <f>VLOOKUP(B472,home!$B$2:$E$405,4,FALSE)</f>
        <v>0.94</v>
      </c>
      <c r="K472" s="16">
        <f t="shared" si="566"/>
        <v>2.8757238577847999</v>
      </c>
      <c r="L472" s="16">
        <f t="shared" si="567"/>
        <v>1.02708121836</v>
      </c>
      <c r="M472" s="17">
        <f t="shared" si="512"/>
        <v>2.0185210904728981E-2</v>
      </c>
      <c r="N472" s="17">
        <f t="shared" si="513"/>
        <v>5.8047092573147038E-2</v>
      </c>
      <c r="O472" s="17">
        <f t="shared" si="514"/>
        <v>2.0731851008882599E-2</v>
      </c>
      <c r="P472" s="17">
        <f t="shared" si="515"/>
        <v>5.9619078562283566E-2</v>
      </c>
      <c r="Q472" s="17">
        <f t="shared" si="516"/>
        <v>8.3463704493820928E-2</v>
      </c>
      <c r="R472" s="17">
        <f t="shared" si="517"/>
        <v>1.0646647396530566E-2</v>
      </c>
      <c r="S472" s="17">
        <f t="shared" si="518"/>
        <v>4.4022756876211391E-2</v>
      </c>
      <c r="T472" s="17">
        <f t="shared" si="519"/>
        <v>8.5724003300352597E-2</v>
      </c>
      <c r="U472" s="17">
        <f t="shared" si="520"/>
        <v>3.0616817923625372E-2</v>
      </c>
      <c r="V472" s="17">
        <f t="shared" si="521"/>
        <v>1.4447300127684996E-2</v>
      </c>
      <c r="W472" s="17">
        <f t="shared" si="522"/>
        <v>8.0006188757327082E-2</v>
      </c>
      <c r="X472" s="17">
        <f t="shared" si="523"/>
        <v>8.2172853825215636E-2</v>
      </c>
      <c r="Y472" s="17">
        <f t="shared" si="524"/>
        <v>4.2199097411460315E-2</v>
      </c>
      <c r="Z472" s="17">
        <f t="shared" si="525"/>
        <v>3.6449905264926453E-3</v>
      </c>
      <c r="AA472" s="17">
        <f t="shared" si="526"/>
        <v>1.0481986218434479E-2</v>
      </c>
      <c r="AB472" s="17">
        <f t="shared" si="527"/>
        <v>1.5071648922661756E-2</v>
      </c>
      <c r="AC472" s="17">
        <f t="shared" si="528"/>
        <v>2.6669733765438018E-3</v>
      </c>
      <c r="AD472" s="17">
        <f t="shared" si="529"/>
        <v>5.7518926444969885E-2</v>
      </c>
      <c r="AE472" s="17">
        <f t="shared" si="530"/>
        <v>5.9076609051858894E-2</v>
      </c>
      <c r="AF472" s="17">
        <f t="shared" si="531"/>
        <v>3.0338237800780311E-2</v>
      </c>
      <c r="AG472" s="17">
        <f t="shared" si="532"/>
        <v>1.0386611414440283E-2</v>
      </c>
      <c r="AH472" s="17">
        <f t="shared" si="533"/>
        <v>9.3592532771518083E-4</v>
      </c>
      <c r="AI472" s="17">
        <f t="shared" si="534"/>
        <v>2.6914627940156028E-3</v>
      </c>
      <c r="AJ472" s="17">
        <f t="shared" si="535"/>
        <v>3.8699518845454039E-3</v>
      </c>
      <c r="AK472" s="17">
        <f t="shared" si="536"/>
        <v>3.7096376542888219E-3</v>
      </c>
      <c r="AL472" s="17">
        <f t="shared" si="537"/>
        <v>3.1508711206467018E-4</v>
      </c>
      <c r="AM472" s="17">
        <f t="shared" si="538"/>
        <v>3.3081709810393774E-2</v>
      </c>
      <c r="AN472" s="17">
        <f t="shared" si="539"/>
        <v>3.3977602817491195E-2</v>
      </c>
      <c r="AO472" s="17">
        <f t="shared" si="540"/>
        <v>1.7448878849370509E-2</v>
      </c>
      <c r="AP472" s="17">
        <f t="shared" si="541"/>
        <v>5.9738052492091668E-3</v>
      </c>
      <c r="AQ472" s="17">
        <f t="shared" si="542"/>
        <v>1.5338957934007782E-3</v>
      </c>
      <c r="AR472" s="17">
        <f t="shared" si="543"/>
        <v>1.9225426517673812E-4</v>
      </c>
      <c r="AS472" s="17">
        <f t="shared" si="544"/>
        <v>5.5287017712963129E-4</v>
      </c>
      <c r="AT472" s="17">
        <f t="shared" si="545"/>
        <v>7.9495097931469466E-4</v>
      </c>
      <c r="AU472" s="17">
        <f t="shared" si="546"/>
        <v>7.6201983232821943E-4</v>
      </c>
      <c r="AV472" s="17">
        <f t="shared" si="547"/>
        <v>5.4783965298285848E-4</v>
      </c>
      <c r="AW472" s="17">
        <f t="shared" si="548"/>
        <v>2.5851164246506207E-5</v>
      </c>
      <c r="AX472" s="17">
        <f t="shared" si="549"/>
        <v>1.5855643693010478E-2</v>
      </c>
      <c r="AY472" s="17">
        <f t="shared" si="550"/>
        <v>1.6285033842099249E-2</v>
      </c>
      <c r="AZ472" s="17">
        <f t="shared" si="551"/>
        <v>8.3630261997885615E-3</v>
      </c>
      <c r="BA472" s="17">
        <f t="shared" si="552"/>
        <v>2.8631690461518129E-3</v>
      </c>
      <c r="BB472" s="17">
        <f t="shared" si="553"/>
        <v>7.3517678807306062E-4</v>
      </c>
      <c r="BC472" s="17">
        <f t="shared" si="554"/>
        <v>1.5101725424081417E-4</v>
      </c>
      <c r="BD472" s="17">
        <f t="shared" si="555"/>
        <v>3.2910124152105109E-5</v>
      </c>
      <c r="BE472" s="17">
        <f t="shared" si="556"/>
        <v>9.4640429186868406E-5</v>
      </c>
      <c r="BF472" s="17">
        <f t="shared" si="557"/>
        <v>1.3607987006183524E-4</v>
      </c>
      <c r="BG472" s="17">
        <f t="shared" si="558"/>
        <v>1.3044270963369169E-4</v>
      </c>
      <c r="BH472" s="17">
        <f t="shared" si="559"/>
        <v>9.3779303041925603E-5</v>
      </c>
      <c r="BI472" s="17">
        <f t="shared" si="560"/>
        <v>5.3936675824819196E-5</v>
      </c>
      <c r="BJ472" s="18">
        <f t="shared" si="561"/>
        <v>0.72520228441660251</v>
      </c>
      <c r="BK472" s="18">
        <f t="shared" si="562"/>
        <v>0.15754144080161667</v>
      </c>
      <c r="BL472" s="18">
        <f t="shared" si="563"/>
        <v>0.1021476531495332</v>
      </c>
      <c r="BM472" s="18">
        <f t="shared" si="564"/>
        <v>0.7195836012769985</v>
      </c>
      <c r="BN472" s="18">
        <f t="shared" si="565"/>
        <v>0.25269358493939365</v>
      </c>
    </row>
    <row r="473" spans="1:66" x14ac:dyDescent="0.25">
      <c r="A473" t="s">
        <v>13</v>
      </c>
      <c r="B473" t="s">
        <v>61</v>
      </c>
      <c r="C473" t="s">
        <v>54</v>
      </c>
      <c r="D473" t="s">
        <v>496</v>
      </c>
      <c r="E473" s="14">
        <f>VLOOKUP(A473,home!$A$2:$E$405,3,FALSE)</f>
        <v>1.578680203</v>
      </c>
      <c r="F473" s="14">
        <f>VLOOKUP(B473,home!$B$2:$E$405,3,FALSE)</f>
        <v>0.89</v>
      </c>
      <c r="G473" s="14">
        <f>VLOOKUP(C473,away!$B$2:$E$405,4,FALSE)</f>
        <v>0.98</v>
      </c>
      <c r="H473" s="14">
        <f>VLOOKUP(A473,away!$A$2:$E$405,3,FALSE)</f>
        <v>1.4568527920000001</v>
      </c>
      <c r="I473" s="14">
        <f>VLOOKUP(C473,away!$B$2:$E$405,3,FALSE)</f>
        <v>0.86</v>
      </c>
      <c r="J473" s="14">
        <f>VLOOKUP(B473,home!$B$2:$E$405,4,FALSE)</f>
        <v>1.1000000000000001</v>
      </c>
      <c r="K473" s="16">
        <f t="shared" si="566"/>
        <v>1.3769248730565999</v>
      </c>
      <c r="L473" s="16">
        <f t="shared" si="567"/>
        <v>1.3781827412320002</v>
      </c>
      <c r="M473" s="17">
        <f t="shared" si="512"/>
        <v>6.3602174797681169E-2</v>
      </c>
      <c r="N473" s="17">
        <f t="shared" si="513"/>
        <v>8.757541645942081E-2</v>
      </c>
      <c r="O473" s="17">
        <f t="shared" si="514"/>
        <v>8.7655419610985066E-2</v>
      </c>
      <c r="P473" s="17">
        <f t="shared" si="515"/>
        <v>0.12069492752057859</v>
      </c>
      <c r="Q473" s="17">
        <f t="shared" si="516"/>
        <v>6.0292384595633457E-2</v>
      </c>
      <c r="R473" s="17">
        <f t="shared" si="517"/>
        <v>6.0402593241654333E-2</v>
      </c>
      <c r="S473" s="17">
        <f t="shared" si="518"/>
        <v>5.7259305894555787E-2</v>
      </c>
      <c r="T473" s="17">
        <f t="shared" si="519"/>
        <v>8.3093923877424133E-2</v>
      </c>
      <c r="U473" s="17">
        <f t="shared" si="520"/>
        <v>8.3169833031554327E-2</v>
      </c>
      <c r="V473" s="17">
        <f t="shared" si="521"/>
        <v>1.2073150707338559E-2</v>
      </c>
      <c r="W473" s="17">
        <f t="shared" si="522"/>
        <v>2.7672694668540769E-2</v>
      </c>
      <c r="X473" s="17">
        <f t="shared" si="523"/>
        <v>3.8138030195565671E-2</v>
      </c>
      <c r="Y473" s="17">
        <f t="shared" si="524"/>
        <v>2.6280587500056754E-2</v>
      </c>
      <c r="Z473" s="17">
        <f t="shared" si="525"/>
        <v>2.7748603843768233E-2</v>
      </c>
      <c r="AA473" s="17">
        <f t="shared" si="526"/>
        <v>3.8207742825078453E-2</v>
      </c>
      <c r="AB473" s="17">
        <f t="shared" si="527"/>
        <v>2.6304595719600189E-2</v>
      </c>
      <c r="AC473" s="17">
        <f t="shared" si="528"/>
        <v>1.431916493227735E-3</v>
      </c>
      <c r="AD473" s="17">
        <f t="shared" si="529"/>
        <v>9.525805398403633E-3</v>
      </c>
      <c r="AE473" s="17">
        <f t="shared" si="530"/>
        <v>1.3128300596414502E-2</v>
      </c>
      <c r="AF473" s="17">
        <f t="shared" si="531"/>
        <v>9.0465986518421231E-3</v>
      </c>
      <c r="AG473" s="17">
        <f t="shared" si="532"/>
        <v>4.1559553762738344E-3</v>
      </c>
      <c r="AH473" s="17">
        <f t="shared" si="533"/>
        <v>9.5606617276913271E-3</v>
      </c>
      <c r="AI473" s="17">
        <f t="shared" si="534"/>
        <v>1.3164312935738474E-2</v>
      </c>
      <c r="AJ473" s="17">
        <f t="shared" si="535"/>
        <v>9.0631349589595303E-3</v>
      </c>
      <c r="AK473" s="17">
        <f t="shared" si="536"/>
        <v>4.1597519842867282E-3</v>
      </c>
      <c r="AL473" s="17">
        <f t="shared" si="537"/>
        <v>1.0869128794126926E-4</v>
      </c>
      <c r="AM473" s="17">
        <f t="shared" si="538"/>
        <v>2.6232636777917592E-3</v>
      </c>
      <c r="AN473" s="17">
        <f t="shared" si="539"/>
        <v>3.6153367264333846E-3</v>
      </c>
      <c r="AO473" s="17">
        <f t="shared" si="540"/>
        <v>2.491297340056345E-3</v>
      </c>
      <c r="AP473" s="17">
        <f t="shared" si="541"/>
        <v>1.1444876657809486E-3</v>
      </c>
      <c r="AQ473" s="17">
        <f t="shared" si="542"/>
        <v>3.9432828713305019E-4</v>
      </c>
      <c r="AR473" s="17">
        <f t="shared" si="543"/>
        <v>2.6352677975723009E-3</v>
      </c>
      <c r="AS473" s="17">
        <f t="shared" si="544"/>
        <v>3.6285657776423861E-3</v>
      </c>
      <c r="AT473" s="17">
        <f t="shared" si="545"/>
        <v>2.4981312363788833E-3</v>
      </c>
      <c r="AU473" s="17">
        <f t="shared" si="546"/>
        <v>1.1465796785099071E-3</v>
      </c>
      <c r="AV473" s="17">
        <f t="shared" si="547"/>
        <v>3.9468851957038257E-4</v>
      </c>
      <c r="AW473" s="17">
        <f t="shared" si="548"/>
        <v>5.7294018823167425E-6</v>
      </c>
      <c r="AX473" s="17">
        <f t="shared" si="549"/>
        <v>6.0200616775623412E-4</v>
      </c>
      <c r="AY473" s="17">
        <f t="shared" si="550"/>
        <v>8.2967451051685803E-4</v>
      </c>
      <c r="AZ473" s="17">
        <f t="shared" si="551"/>
        <v>5.7172154561722086E-4</v>
      </c>
      <c r="BA473" s="17">
        <f t="shared" si="552"/>
        <v>2.6264558898671264E-4</v>
      </c>
      <c r="BB473" s="17">
        <f t="shared" si="553"/>
        <v>9.0493404450550202E-5</v>
      </c>
      <c r="BC473" s="17">
        <f t="shared" si="554"/>
        <v>2.4943289641815071E-5</v>
      </c>
      <c r="BD473" s="17">
        <f t="shared" si="555"/>
        <v>6.0531343285643495E-4</v>
      </c>
      <c r="BE473" s="17">
        <f t="shared" si="556"/>
        <v>8.3347112169530131E-4</v>
      </c>
      <c r="BF473" s="17">
        <f t="shared" si="557"/>
        <v>5.7381355921832253E-4</v>
      </c>
      <c r="BG473" s="17">
        <f t="shared" si="558"/>
        <v>2.6336605406161484E-4</v>
      </c>
      <c r="BH473" s="17">
        <f t="shared" si="559"/>
        <v>9.0658817639051624E-5</v>
      </c>
      <c r="BI473" s="17">
        <f t="shared" si="560"/>
        <v>2.4966076193822523E-5</v>
      </c>
      <c r="BJ473" s="18">
        <f t="shared" si="561"/>
        <v>0.37155989552374052</v>
      </c>
      <c r="BK473" s="18">
        <f t="shared" si="562"/>
        <v>0.25599984121183994</v>
      </c>
      <c r="BL473" s="18">
        <f t="shared" si="563"/>
        <v>0.34438286810688679</v>
      </c>
      <c r="BM473" s="18">
        <f t="shared" si="564"/>
        <v>0.51864434735164766</v>
      </c>
      <c r="BN473" s="18">
        <f t="shared" si="565"/>
        <v>0.48022291622595342</v>
      </c>
    </row>
    <row r="474" spans="1:66" x14ac:dyDescent="0.25">
      <c r="A474" t="s">
        <v>13</v>
      </c>
      <c r="B474" t="s">
        <v>57</v>
      </c>
      <c r="C474" t="s">
        <v>249</v>
      </c>
      <c r="D474" t="s">
        <v>496</v>
      </c>
      <c r="E474" s="14">
        <f>VLOOKUP(A474,home!$A$2:$E$405,3,FALSE)</f>
        <v>1.578680203</v>
      </c>
      <c r="F474" s="14">
        <f>VLOOKUP(B474,home!$B$2:$E$405,3,FALSE)</f>
        <v>0.56999999999999995</v>
      </c>
      <c r="G474" s="14">
        <f>VLOOKUP(C474,away!$B$2:$E$405,4,FALSE)</f>
        <v>1.08</v>
      </c>
      <c r="H474" s="14">
        <f>VLOOKUP(A474,away!$A$2:$E$405,3,FALSE)</f>
        <v>1.4568527920000001</v>
      </c>
      <c r="I474" s="14">
        <f>VLOOKUP(C474,away!$B$2:$E$405,3,FALSE)</f>
        <v>0.7</v>
      </c>
      <c r="J474" s="14">
        <f>VLOOKUP(B474,home!$B$2:$E$405,4,FALSE)</f>
        <v>0.89</v>
      </c>
      <c r="K474" s="16">
        <f t="shared" si="566"/>
        <v>0.97183553296679992</v>
      </c>
      <c r="L474" s="16">
        <f t="shared" si="567"/>
        <v>0.90761928941600012</v>
      </c>
      <c r="M474" s="17">
        <f t="shared" si="512"/>
        <v>0.15267331714758156</v>
      </c>
      <c r="N474" s="17">
        <f t="shared" si="513"/>
        <v>0.1483733545399292</v>
      </c>
      <c r="O474" s="17">
        <f t="shared" si="514"/>
        <v>0.1385692476222716</v>
      </c>
      <c r="P474" s="17">
        <f t="shared" si="515"/>
        <v>0.13466651861579879</v>
      </c>
      <c r="Q474" s="17">
        <f t="shared" si="516"/>
        <v>7.209724904369201E-2</v>
      </c>
      <c r="R474" s="17">
        <f t="shared" si="517"/>
        <v>6.2884061030917954E-2</v>
      </c>
      <c r="S474" s="17">
        <f t="shared" si="518"/>
        <v>2.9695875439990971E-2</v>
      </c>
      <c r="T474" s="17">
        <f t="shared" si="519"/>
        <v>6.5436853945884138E-2</v>
      </c>
      <c r="U474" s="17">
        <f t="shared" si="520"/>
        <v>6.1112964967098921E-2</v>
      </c>
      <c r="V474" s="17">
        <f t="shared" si="521"/>
        <v>2.9103827974852545E-3</v>
      </c>
      <c r="W474" s="17">
        <f t="shared" si="522"/>
        <v>2.3355556149938849E-2</v>
      </c>
      <c r="X474" s="17">
        <f t="shared" si="523"/>
        <v>2.119795327672299E-2</v>
      </c>
      <c r="Y474" s="17">
        <f t="shared" si="524"/>
        <v>9.6198356450464435E-3</v>
      </c>
      <c r="Z474" s="17">
        <f t="shared" si="525"/>
        <v>1.902492892949138E-2</v>
      </c>
      <c r="AA474" s="17">
        <f t="shared" si="526"/>
        <v>1.8489101945847745E-2</v>
      </c>
      <c r="AB474" s="17">
        <f t="shared" si="527"/>
        <v>8.9841831218102196E-3</v>
      </c>
      <c r="AC474" s="17">
        <f t="shared" si="528"/>
        <v>1.6044516098947262E-4</v>
      </c>
      <c r="AD474" s="17">
        <f t="shared" si="529"/>
        <v>5.6744398396779598E-3</v>
      </c>
      <c r="AE474" s="17">
        <f t="shared" si="530"/>
        <v>5.1502310551223519E-3</v>
      </c>
      <c r="AF474" s="17">
        <f t="shared" si="531"/>
        <v>2.3372245252891825E-3</v>
      </c>
      <c r="AG474" s="17">
        <f t="shared" si="532"/>
        <v>7.0710335428287208E-4</v>
      </c>
      <c r="AH474" s="17">
        <f t="shared" si="533"/>
        <v>4.3168481190437166E-3</v>
      </c>
      <c r="AI474" s="17">
        <f t="shared" si="534"/>
        <v>4.1952663925075781E-3</v>
      </c>
      <c r="AJ474" s="17">
        <f t="shared" si="535"/>
        <v>2.0385544752501527E-3</v>
      </c>
      <c r="AK474" s="17">
        <f t="shared" si="536"/>
        <v>6.6037989164552922E-4</v>
      </c>
      <c r="AL474" s="17">
        <f t="shared" si="537"/>
        <v>5.6608690144113818E-6</v>
      </c>
      <c r="AM474" s="17">
        <f t="shared" si="538"/>
        <v>1.1029244531762948E-3</v>
      </c>
      <c r="AN474" s="17">
        <f t="shared" si="539"/>
        <v>1.0010355084713993E-3</v>
      </c>
      <c r="AO474" s="17">
        <f t="shared" si="540"/>
        <v>4.5427956843949782E-4</v>
      </c>
      <c r="AP474" s="17">
        <f t="shared" si="541"/>
        <v>1.3743763303442142E-4</v>
      </c>
      <c r="AQ474" s="17">
        <f t="shared" si="542"/>
        <v>3.1185261708429634E-5</v>
      </c>
      <c r="AR474" s="17">
        <f t="shared" si="543"/>
        <v>7.8361092446465133E-4</v>
      </c>
      <c r="AS474" s="17">
        <f t="shared" si="544"/>
        <v>7.6154094041571113E-4</v>
      </c>
      <c r="AT474" s="17">
        <f t="shared" si="545"/>
        <v>3.7004627285247029E-4</v>
      </c>
      <c r="AU474" s="17">
        <f t="shared" si="546"/>
        <v>1.1987470559998611E-4</v>
      </c>
      <c r="AV474" s="17">
        <f t="shared" si="547"/>
        <v>2.9124624601500184E-5</v>
      </c>
      <c r="AW474" s="17">
        <f t="shared" si="548"/>
        <v>1.3870020292593524E-7</v>
      </c>
      <c r="AX474" s="17">
        <f t="shared" si="549"/>
        <v>1.7864352896245007E-4</v>
      </c>
      <c r="AY474" s="17">
        <f t="shared" si="550"/>
        <v>1.6214031281566559E-4</v>
      </c>
      <c r="AZ474" s="17">
        <f t="shared" si="551"/>
        <v>7.3580837751721181E-5</v>
      </c>
      <c r="BA474" s="17">
        <f t="shared" si="552"/>
        <v>2.2261129224950391E-5</v>
      </c>
      <c r="BB474" s="17">
        <f t="shared" si="553"/>
        <v>5.0511575721868062E-6</v>
      </c>
      <c r="BC474" s="17">
        <f t="shared" si="554"/>
        <v>9.1690560927928781E-7</v>
      </c>
      <c r="BD474" s="17">
        <f t="shared" si="555"/>
        <v>1.1853673174020358E-4</v>
      </c>
      <c r="BE474" s="17">
        <f t="shared" si="556"/>
        <v>1.1519820786688332E-4</v>
      </c>
      <c r="BF474" s="17">
        <f t="shared" si="557"/>
        <v>5.5976855869566368E-5</v>
      </c>
      <c r="BG474" s="17">
        <f t="shared" si="558"/>
        <v>1.8133432519268594E-5</v>
      </c>
      <c r="BH474" s="17">
        <f t="shared" si="559"/>
        <v>4.4056785142202233E-6</v>
      </c>
      <c r="BI474" s="17">
        <f t="shared" si="560"/>
        <v>8.5631898538951816E-7</v>
      </c>
      <c r="BJ474" s="18">
        <f t="shared" si="561"/>
        <v>0.3571192576723522</v>
      </c>
      <c r="BK474" s="18">
        <f t="shared" si="562"/>
        <v>0.32027434034367608</v>
      </c>
      <c r="BL474" s="18">
        <f t="shared" si="563"/>
        <v>0.30362791225982322</v>
      </c>
      <c r="BM474" s="18">
        <f t="shared" si="564"/>
        <v>0.29062068959253917</v>
      </c>
      <c r="BN474" s="18">
        <f t="shared" si="565"/>
        <v>0.7092637480001911</v>
      </c>
    </row>
    <row r="475" spans="1:66" x14ac:dyDescent="0.25">
      <c r="A475" t="s">
        <v>13</v>
      </c>
      <c r="B475" t="s">
        <v>14</v>
      </c>
      <c r="C475" t="s">
        <v>251</v>
      </c>
      <c r="D475" t="s">
        <v>496</v>
      </c>
      <c r="E475" s="14">
        <f>VLOOKUP(A475,home!$A$2:$E$405,3,FALSE)</f>
        <v>1.578680203</v>
      </c>
      <c r="F475" s="14">
        <f>VLOOKUP(B475,home!$B$2:$E$405,3,FALSE)</f>
        <v>1.21</v>
      </c>
      <c r="G475" s="14">
        <f>VLOOKUP(C475,away!$B$2:$E$405,4,FALSE)</f>
        <v>1.9</v>
      </c>
      <c r="H475" s="14">
        <f>VLOOKUP(A475,away!$A$2:$E$405,3,FALSE)</f>
        <v>1.4568527920000001</v>
      </c>
      <c r="I475" s="14">
        <f>VLOOKUP(C475,away!$B$2:$E$405,3,FALSE)</f>
        <v>0.44</v>
      </c>
      <c r="J475" s="14">
        <f>VLOOKUP(B475,home!$B$2:$E$405,4,FALSE)</f>
        <v>0.75</v>
      </c>
      <c r="K475" s="16">
        <f t="shared" si="566"/>
        <v>3.6293857866969996</v>
      </c>
      <c r="L475" s="16">
        <f t="shared" si="567"/>
        <v>0.48076142136</v>
      </c>
      <c r="M475" s="17">
        <f t="shared" si="512"/>
        <v>1.6405359347456197E-2</v>
      </c>
      <c r="N475" s="17">
        <f t="shared" si="513"/>
        <v>5.9541378041314291E-2</v>
      </c>
      <c r="O475" s="17">
        <f t="shared" si="514"/>
        <v>7.8870638778046048E-3</v>
      </c>
      <c r="P475" s="17">
        <f t="shared" si="515"/>
        <v>2.8625197536875355E-2</v>
      </c>
      <c r="Q475" s="17">
        <f t="shared" si="516"/>
        <v>0.10804931559174948</v>
      </c>
      <c r="R475" s="17">
        <f t="shared" si="517"/>
        <v>1.8958980201252273E-3</v>
      </c>
      <c r="S475" s="17">
        <f t="shared" si="518"/>
        <v>1.2486802584915498E-2</v>
      </c>
      <c r="T475" s="17">
        <f t="shared" si="519"/>
        <v>5.1945942540864688E-2</v>
      </c>
      <c r="U475" s="17">
        <f t="shared" si="520"/>
        <v>6.8809453272694818E-3</v>
      </c>
      <c r="V475" s="17">
        <f t="shared" si="521"/>
        <v>2.4208700680393189E-3</v>
      </c>
      <c r="W475" s="17">
        <f t="shared" si="522"/>
        <v>0.13071755009034469</v>
      </c>
      <c r="X475" s="17">
        <f t="shared" si="523"/>
        <v>6.2843955178131114E-2</v>
      </c>
      <c r="Y475" s="17">
        <f t="shared" si="524"/>
        <v>1.5106474607661222E-2</v>
      </c>
      <c r="Z475" s="17">
        <f t="shared" si="525"/>
        <v>3.0382487563633803E-4</v>
      </c>
      <c r="AA475" s="17">
        <f t="shared" si="526"/>
        <v>1.1026976852795088E-3</v>
      </c>
      <c r="AB475" s="17">
        <f t="shared" si="527"/>
        <v>2.0010576529885657E-3</v>
      </c>
      <c r="AC475" s="17">
        <f t="shared" si="528"/>
        <v>2.640062709121625E-4</v>
      </c>
      <c r="AD475" s="17">
        <f t="shared" si="529"/>
        <v>0.11860610459243755</v>
      </c>
      <c r="AE475" s="17">
        <f t="shared" si="530"/>
        <v>5.7021239425833099E-2</v>
      </c>
      <c r="AF475" s="17">
        <f t="shared" si="531"/>
        <v>1.3706806057036194E-2</v>
      </c>
      <c r="AG475" s="17">
        <f t="shared" si="532"/>
        <v>2.196567854095526E-3</v>
      </c>
      <c r="AH475" s="17">
        <f t="shared" si="533"/>
        <v>3.651681976386277E-5</v>
      </c>
      <c r="AI475" s="17">
        <f t="shared" si="534"/>
        <v>1.3253362662633963E-4</v>
      </c>
      <c r="AJ475" s="17">
        <f t="shared" si="535"/>
        <v>2.4050783036852206E-4</v>
      </c>
      <c r="AK475" s="17">
        <f t="shared" si="536"/>
        <v>2.909652337096157E-4</v>
      </c>
      <c r="AL475" s="17">
        <f t="shared" si="537"/>
        <v>1.8426250826395457E-5</v>
      </c>
      <c r="AM475" s="17">
        <f t="shared" si="538"/>
        <v>8.6093462044658078E-2</v>
      </c>
      <c r="AN475" s="17">
        <f t="shared" si="539"/>
        <v>4.1390415182393038E-2</v>
      </c>
      <c r="AO475" s="17">
        <f t="shared" si="540"/>
        <v>9.949457416883899E-3</v>
      </c>
      <c r="AP475" s="17">
        <f t="shared" si="541"/>
        <v>1.5944384298339656E-3</v>
      </c>
      <c r="AQ475" s="17">
        <f t="shared" si="542"/>
        <v>1.9163612144949596E-4</v>
      </c>
      <c r="AR475" s="17">
        <f t="shared" si="543"/>
        <v>3.5111756346443226E-6</v>
      </c>
      <c r="AS475" s="17">
        <f t="shared" si="544"/>
        <v>1.274341094297492E-5</v>
      </c>
      <c r="AT475" s="17">
        <f t="shared" si="545"/>
        <v>2.3125377275236096E-5</v>
      </c>
      <c r="AU475" s="17">
        <f t="shared" si="546"/>
        <v>2.7976971864915894E-5</v>
      </c>
      <c r="AV475" s="17">
        <f t="shared" si="547"/>
        <v>2.53848060103369E-5</v>
      </c>
      <c r="AW475" s="17">
        <f t="shared" si="548"/>
        <v>8.9309410452466552E-7</v>
      </c>
      <c r="AX475" s="17">
        <f t="shared" si="549"/>
        <v>5.2077731245403311E-2</v>
      </c>
      <c r="AY475" s="17">
        <f t="shared" si="550"/>
        <v>2.5036964094744183E-2</v>
      </c>
      <c r="AZ475" s="17">
        <f t="shared" si="551"/>
        <v>6.0184032223642488E-3</v>
      </c>
      <c r="BA475" s="17">
        <f t="shared" si="552"/>
        <v>9.6447202916714674E-4</v>
      </c>
      <c r="BB475" s="17">
        <f t="shared" si="553"/>
        <v>1.1592023590109019E-4</v>
      </c>
      <c r="BC475" s="17">
        <f t="shared" si="554"/>
        <v>1.1145995475238927E-5</v>
      </c>
      <c r="BD475" s="17">
        <f t="shared" si="555"/>
        <v>2.8133963145936729E-7</v>
      </c>
      <c r="BE475" s="17">
        <f t="shared" si="556"/>
        <v>1.0210900596531997E-6</v>
      </c>
      <c r="BF475" s="17">
        <f t="shared" si="557"/>
        <v>1.8529648747214573E-6</v>
      </c>
      <c r="BG475" s="17">
        <f t="shared" si="558"/>
        <v>2.2417081265209478E-6</v>
      </c>
      <c r="BH475" s="17">
        <f t="shared" si="559"/>
        <v>2.0340059030795722E-6</v>
      </c>
      <c r="BI475" s="17">
        <f t="shared" si="560"/>
        <v>1.4764384229389585E-6</v>
      </c>
      <c r="BJ475" s="18">
        <f t="shared" si="561"/>
        <v>0.84317937999774173</v>
      </c>
      <c r="BK475" s="18">
        <f t="shared" si="562"/>
        <v>8.5257626153769112E-2</v>
      </c>
      <c r="BL475" s="18">
        <f t="shared" si="563"/>
        <v>2.0569835362682216E-2</v>
      </c>
      <c r="BM475" s="18">
        <f t="shared" si="564"/>
        <v>0.7018703829738645</v>
      </c>
      <c r="BN475" s="18">
        <f t="shared" si="565"/>
        <v>0.22240421241532513</v>
      </c>
    </row>
    <row r="476" spans="1:66" x14ac:dyDescent="0.25">
      <c r="A476" t="s">
        <v>16</v>
      </c>
      <c r="B476" t="s">
        <v>322</v>
      </c>
      <c r="C476" t="s">
        <v>17</v>
      </c>
      <c r="D476" t="s">
        <v>496</v>
      </c>
      <c r="E476" s="14">
        <f>VLOOKUP(A476,home!$A$2:$E$405,3,FALSE)</f>
        <v>1.6040609139999999</v>
      </c>
      <c r="F476" s="14">
        <f>VLOOKUP(B476,home!$B$2:$E$405,3,FALSE)</f>
        <v>1.47</v>
      </c>
      <c r="G476" s="14">
        <f>VLOOKUP(C476,away!$B$2:$E$405,4,FALSE)</f>
        <v>0.68</v>
      </c>
      <c r="H476" s="14">
        <f>VLOOKUP(A476,away!$A$2:$E$405,3,FALSE)</f>
        <v>1.294416244</v>
      </c>
      <c r="I476" s="14">
        <f>VLOOKUP(C476,away!$B$2:$E$405,3,FALSE)</f>
        <v>1.3</v>
      </c>
      <c r="J476" s="14">
        <f>VLOOKUP(B476,home!$B$2:$E$405,4,FALSE)</f>
        <v>0.7</v>
      </c>
      <c r="K476" s="16">
        <f t="shared" si="566"/>
        <v>1.6034192896343999</v>
      </c>
      <c r="L476" s="16">
        <f t="shared" si="567"/>
        <v>1.1779187820399999</v>
      </c>
      <c r="M476" s="17">
        <f t="shared" si="512"/>
        <v>6.1955550921134105E-2</v>
      </c>
      <c r="N476" s="17">
        <f t="shared" si="513"/>
        <v>9.9340725446872738E-2</v>
      </c>
      <c r="O476" s="17">
        <f t="shared" si="514"/>
        <v>7.2978607081639474E-2</v>
      </c>
      <c r="P476" s="17">
        <f t="shared" si="515"/>
        <v>0.11701530632535036</v>
      </c>
      <c r="Q476" s="17">
        <f t="shared" si="516"/>
        <v>7.9642417713895339E-2</v>
      </c>
      <c r="R476" s="17">
        <f t="shared" si="517"/>
        <v>4.2981435984290259E-2</v>
      </c>
      <c r="S476" s="17">
        <f t="shared" si="518"/>
        <v>5.5251634885167378E-2</v>
      </c>
      <c r="T476" s="17">
        <f t="shared" si="519"/>
        <v>9.3812299672272503E-2</v>
      </c>
      <c r="U476" s="17">
        <f t="shared" si="520"/>
        <v>6.8917263553397126E-2</v>
      </c>
      <c r="V476" s="17">
        <f t="shared" si="521"/>
        <v>1.1594848394338235E-2</v>
      </c>
      <c r="W476" s="17">
        <f t="shared" si="522"/>
        <v>4.2566729611860074E-2</v>
      </c>
      <c r="X476" s="17">
        <f t="shared" si="523"/>
        <v>5.0140150299828212E-2</v>
      </c>
      <c r="Y476" s="17">
        <f t="shared" si="524"/>
        <v>2.9530512386238106E-2</v>
      </c>
      <c r="Z476" s="17">
        <f t="shared" si="525"/>
        <v>1.6876213574981796E-2</v>
      </c>
      <c r="AA476" s="17">
        <f t="shared" si="526"/>
        <v>2.7059646382115728E-2</v>
      </c>
      <c r="AB476" s="17">
        <f t="shared" si="527"/>
        <v>2.1693979489885034E-2</v>
      </c>
      <c r="AC476" s="17">
        <f t="shared" si="528"/>
        <v>1.3686977160313114E-3</v>
      </c>
      <c r="AD476" s="17">
        <f t="shared" si="529"/>
        <v>1.7063078839077064E-2</v>
      </c>
      <c r="AE476" s="17">
        <f t="shared" si="530"/>
        <v>2.009892104397815E-2</v>
      </c>
      <c r="AF476" s="17">
        <f t="shared" si="531"/>
        <v>1.1837448298220438E-2</v>
      </c>
      <c r="AG476" s="17">
        <f t="shared" si="532"/>
        <v>4.6478508939670942E-3</v>
      </c>
      <c r="AH476" s="17">
        <f t="shared" si="533"/>
        <v>4.9697022349223683E-3</v>
      </c>
      <c r="AI476" s="17">
        <f t="shared" si="534"/>
        <v>7.9685164272137142E-3</v>
      </c>
      <c r="AJ476" s="17">
        <f t="shared" si="535"/>
        <v>6.3884364745815303E-3</v>
      </c>
      <c r="AK476" s="17">
        <f t="shared" si="536"/>
        <v>3.4144474246493367E-3</v>
      </c>
      <c r="AL476" s="17">
        <f t="shared" si="537"/>
        <v>1.0340224895237178E-4</v>
      </c>
      <c r="AM476" s="17">
        <f t="shared" si="538"/>
        <v>5.4718539502257458E-3</v>
      </c>
      <c r="AN476" s="17">
        <f t="shared" si="539"/>
        <v>6.4453995405506729E-3</v>
      </c>
      <c r="AO476" s="17">
        <f t="shared" si="540"/>
        <v>3.7960785882833136E-3</v>
      </c>
      <c r="AP476" s="17">
        <f t="shared" si="541"/>
        <v>1.4904907557462669E-3</v>
      </c>
      <c r="AQ476" s="17">
        <f t="shared" si="542"/>
        <v>4.3891926391263054E-4</v>
      </c>
      <c r="AR476" s="17">
        <f t="shared" si="543"/>
        <v>1.1707811207322439E-3</v>
      </c>
      <c r="AS476" s="17">
        <f t="shared" si="544"/>
        <v>1.8772530329218614E-3</v>
      </c>
      <c r="AT476" s="17">
        <f t="shared" si="545"/>
        <v>1.505011862255797E-3</v>
      </c>
      <c r="AU476" s="17">
        <f t="shared" si="546"/>
        <v>8.0438835035651188E-4</v>
      </c>
      <c r="AV476" s="17">
        <f t="shared" si="547"/>
        <v>3.224429493297063E-4</v>
      </c>
      <c r="AW476" s="17">
        <f t="shared" si="548"/>
        <v>5.4248774842960749E-6</v>
      </c>
      <c r="AX476" s="17">
        <f t="shared" si="549"/>
        <v>1.4622793623090239E-3</v>
      </c>
      <c r="AY476" s="17">
        <f t="shared" si="550"/>
        <v>1.7224463254532731E-3</v>
      </c>
      <c r="AZ476" s="17">
        <f t="shared" si="551"/>
        <v>1.0144509389035969E-3</v>
      </c>
      <c r="BA476" s="17">
        <f t="shared" si="552"/>
        <v>3.9831360479755288E-4</v>
      </c>
      <c r="BB476" s="17">
        <f t="shared" si="553"/>
        <v>1.1729526905827386E-4</v>
      </c>
      <c r="BC476" s="17">
        <f t="shared" si="554"/>
        <v>2.7632860093635198E-5</v>
      </c>
      <c r="BD476" s="17">
        <f t="shared" si="555"/>
        <v>2.2984751196139153E-4</v>
      </c>
      <c r="BE476" s="17">
        <f t="shared" si="556"/>
        <v>3.6854193435336866E-4</v>
      </c>
      <c r="BF476" s="17">
        <f t="shared" si="557"/>
        <v>2.9546362329068305E-4</v>
      </c>
      <c r="BG476" s="17">
        <f t="shared" si="558"/>
        <v>1.5791735765651767E-4</v>
      </c>
      <c r="BH476" s="17">
        <f t="shared" si="559"/>
        <v>6.3301934358638755E-5</v>
      </c>
      <c r="BI476" s="17">
        <f t="shared" si="560"/>
        <v>2.0299908524362411E-5</v>
      </c>
      <c r="BJ476" s="18">
        <f t="shared" si="561"/>
        <v>0.4710652946655437</v>
      </c>
      <c r="BK476" s="18">
        <f t="shared" si="562"/>
        <v>0.24901188681642702</v>
      </c>
      <c r="BL476" s="18">
        <f t="shared" si="563"/>
        <v>0.26318728463843571</v>
      </c>
      <c r="BM476" s="18">
        <f t="shared" si="564"/>
        <v>0.52450961477423697</v>
      </c>
      <c r="BN476" s="18">
        <f t="shared" si="565"/>
        <v>0.47391404347318228</v>
      </c>
    </row>
    <row r="477" spans="1:66" x14ac:dyDescent="0.25">
      <c r="A477" t="s">
        <v>16</v>
      </c>
      <c r="B477" t="s">
        <v>252</v>
      </c>
      <c r="C477" t="s">
        <v>65</v>
      </c>
      <c r="D477" t="s">
        <v>496</v>
      </c>
      <c r="E477" s="14">
        <f>VLOOKUP(A477,home!$A$2:$E$405,3,FALSE)</f>
        <v>1.6040609139999999</v>
      </c>
      <c r="F477" s="14">
        <f>VLOOKUP(B477,home!$B$2:$E$405,3,FALSE)</f>
        <v>1.19</v>
      </c>
      <c r="G477" s="14">
        <f>VLOOKUP(C477,away!$B$2:$E$405,4,FALSE)</f>
        <v>0.91</v>
      </c>
      <c r="H477" s="14">
        <f>VLOOKUP(A477,away!$A$2:$E$405,3,FALSE)</f>
        <v>1.294416244</v>
      </c>
      <c r="I477" s="14">
        <f>VLOOKUP(C477,away!$B$2:$E$405,3,FALSE)</f>
        <v>0.62</v>
      </c>
      <c r="J477" s="14">
        <f>VLOOKUP(B477,home!$B$2:$E$405,4,FALSE)</f>
        <v>0.56000000000000005</v>
      </c>
      <c r="K477" s="16">
        <f t="shared" si="566"/>
        <v>1.7370375637705999</v>
      </c>
      <c r="L477" s="16">
        <f t="shared" si="567"/>
        <v>0.44942131991680001</v>
      </c>
      <c r="M477" s="17">
        <f t="shared" si="512"/>
        <v>0.11231376136080012</v>
      </c>
      <c r="N477" s="17">
        <f t="shared" si="513"/>
        <v>0.19509322241207677</v>
      </c>
      <c r="O477" s="17">
        <f t="shared" si="514"/>
        <v>5.047619887559128E-2</v>
      </c>
      <c r="P477" s="17">
        <f t="shared" si="515"/>
        <v>8.7679053523257361E-2</v>
      </c>
      <c r="Q477" s="17">
        <f t="shared" si="516"/>
        <v>0.16944212788341487</v>
      </c>
      <c r="R477" s="17">
        <f t="shared" si="517"/>
        <v>1.1342539961525564E-2</v>
      </c>
      <c r="S477" s="17">
        <f t="shared" si="518"/>
        <v>1.7111920065695025E-2</v>
      </c>
      <c r="T477" s="17">
        <f t="shared" si="519"/>
        <v>7.6150904762875518E-2</v>
      </c>
      <c r="U477" s="17">
        <f t="shared" si="520"/>
        <v>1.9702417981739041E-2</v>
      </c>
      <c r="V477" s="17">
        <f t="shared" si="521"/>
        <v>1.4842912066135709E-3</v>
      </c>
      <c r="W477" s="17">
        <f t="shared" si="522"/>
        <v>9.810911367290448E-2</v>
      </c>
      <c r="X477" s="17">
        <f t="shared" si="523"/>
        <v>4.4092327362744092E-2</v>
      </c>
      <c r="Y477" s="17">
        <f t="shared" si="524"/>
        <v>9.9080159807840452E-3</v>
      </c>
      <c r="Z477" s="17">
        <f t="shared" si="525"/>
        <v>1.6991930935726231E-3</v>
      </c>
      <c r="AA477" s="17">
        <f t="shared" si="526"/>
        <v>2.951562231635218E-3</v>
      </c>
      <c r="AB477" s="17">
        <f t="shared" si="527"/>
        <v>2.5634872340784777E-3</v>
      </c>
      <c r="AC477" s="17">
        <f t="shared" si="528"/>
        <v>7.2420582400128735E-5</v>
      </c>
      <c r="AD477" s="17">
        <f t="shared" si="529"/>
        <v>4.260480394951871E-2</v>
      </c>
      <c r="AE477" s="17">
        <f t="shared" si="530"/>
        <v>1.9147507225789191E-2</v>
      </c>
      <c r="AF477" s="17">
        <f t="shared" si="531"/>
        <v>4.3026489852653216E-3</v>
      </c>
      <c r="AG477" s="17">
        <f t="shared" si="532"/>
        <v>6.4456739536554041E-4</v>
      </c>
      <c r="AH477" s="17">
        <f t="shared" si="533"/>
        <v>1.9091340072672968E-4</v>
      </c>
      <c r="AI477" s="17">
        <f t="shared" si="534"/>
        <v>3.3162374848951876E-4</v>
      </c>
      <c r="AJ477" s="17">
        <f t="shared" si="535"/>
        <v>2.8802145408235398E-4</v>
      </c>
      <c r="AK477" s="17">
        <f t="shared" si="536"/>
        <v>1.6676802830429264E-4</v>
      </c>
      <c r="AL477" s="17">
        <f t="shared" si="537"/>
        <v>2.2614390413114842E-6</v>
      </c>
      <c r="AM477" s="17">
        <f t="shared" si="538"/>
        <v>1.4801228971479209E-2</v>
      </c>
      <c r="AN477" s="17">
        <f t="shared" si="539"/>
        <v>6.6519878607529653E-3</v>
      </c>
      <c r="AO477" s="17">
        <f t="shared" si="540"/>
        <v>1.4947725822250645E-3</v>
      </c>
      <c r="AP477" s="17">
        <f t="shared" si="541"/>
        <v>2.2392755562634397E-4</v>
      </c>
      <c r="AQ477" s="17">
        <f t="shared" si="542"/>
        <v>2.5159454403833535E-5</v>
      </c>
      <c r="AR477" s="17">
        <f t="shared" si="543"/>
        <v>1.7160110508882374E-5</v>
      </c>
      <c r="AS477" s="17">
        <f t="shared" si="544"/>
        <v>2.9807756552383306E-5</v>
      </c>
      <c r="AT477" s="17">
        <f t="shared" si="545"/>
        <v>2.5888596411609522E-5</v>
      </c>
      <c r="AU477" s="17">
        <f t="shared" si="546"/>
        <v>1.4989821480087503E-5</v>
      </c>
      <c r="AV477" s="17">
        <f t="shared" si="547"/>
        <v>6.5094707462818507E-6</v>
      </c>
      <c r="AW477" s="17">
        <f t="shared" si="548"/>
        <v>4.9039413321600823E-8</v>
      </c>
      <c r="AX477" s="17">
        <f t="shared" si="549"/>
        <v>4.2850484522381736E-3</v>
      </c>
      <c r="AY477" s="17">
        <f t="shared" si="550"/>
        <v>1.9257921313123206E-3</v>
      </c>
      <c r="AZ477" s="17">
        <f t="shared" si="551"/>
        <v>4.3274602076988529E-4</v>
      </c>
      <c r="BA477" s="17">
        <f t="shared" si="552"/>
        <v>6.4828429281048273E-5</v>
      </c>
      <c r="BB477" s="17">
        <f t="shared" si="553"/>
        <v>7.2838195639054075E-6</v>
      </c>
      <c r="BC477" s="17">
        <f t="shared" si="554"/>
        <v>6.5470076048923623E-7</v>
      </c>
      <c r="BD477" s="17">
        <f t="shared" si="555"/>
        <v>1.2853532524700097E-6</v>
      </c>
      <c r="BE477" s="17">
        <f t="shared" si="556"/>
        <v>2.2327068822551225E-6</v>
      </c>
      <c r="BF477" s="17">
        <f t="shared" si="557"/>
        <v>1.9391478616831453E-6</v>
      </c>
      <c r="BG477" s="17">
        <f t="shared" si="558"/>
        <v>1.1227908924830198E-6</v>
      </c>
      <c r="BH477" s="17">
        <f t="shared" si="559"/>
        <v>4.8758248912563056E-7</v>
      </c>
      <c r="BI477" s="17">
        <f t="shared" si="560"/>
        <v>1.6938981980959813E-7</v>
      </c>
      <c r="BJ477" s="18">
        <f t="shared" si="561"/>
        <v>0.68940866960915181</v>
      </c>
      <c r="BK477" s="18">
        <f t="shared" si="562"/>
        <v>0.22058950030911983</v>
      </c>
      <c r="BL477" s="18">
        <f t="shared" si="563"/>
        <v>8.8115125643069545E-2</v>
      </c>
      <c r="BM477" s="18">
        <f t="shared" si="564"/>
        <v>0.37153984154634873</v>
      </c>
      <c r="BN477" s="18">
        <f t="shared" si="565"/>
        <v>0.62634690401666593</v>
      </c>
    </row>
    <row r="478" spans="1:66" x14ac:dyDescent="0.25">
      <c r="A478" t="s">
        <v>16</v>
      </c>
      <c r="B478" t="s">
        <v>256</v>
      </c>
      <c r="C478" t="s">
        <v>66</v>
      </c>
      <c r="D478" t="s">
        <v>496</v>
      </c>
      <c r="E478" s="14">
        <f>VLOOKUP(A478,home!$A$2:$E$405,3,FALSE)</f>
        <v>1.6040609139999999</v>
      </c>
      <c r="F478" s="14">
        <f>VLOOKUP(B478,home!$B$2:$E$405,3,FALSE)</f>
        <v>0.91</v>
      </c>
      <c r="G478" s="14">
        <f>VLOOKUP(C478,away!$B$2:$E$405,4,FALSE)</f>
        <v>0.96</v>
      </c>
      <c r="H478" s="14">
        <f>VLOOKUP(A478,away!$A$2:$E$405,3,FALSE)</f>
        <v>1.294416244</v>
      </c>
      <c r="I478" s="14">
        <f>VLOOKUP(C478,away!$B$2:$E$405,3,FALSE)</f>
        <v>0.74</v>
      </c>
      <c r="J478" s="14">
        <f>VLOOKUP(B478,home!$B$2:$E$405,4,FALSE)</f>
        <v>0.98</v>
      </c>
      <c r="K478" s="16">
        <f t="shared" si="566"/>
        <v>1.4013076144704</v>
      </c>
      <c r="L478" s="16">
        <f t="shared" si="567"/>
        <v>0.9387106601488</v>
      </c>
      <c r="M478" s="17">
        <f t="shared" si="512"/>
        <v>9.6325877895670695E-2</v>
      </c>
      <c r="N478" s="17">
        <f t="shared" si="513"/>
        <v>0.13498218616574933</v>
      </c>
      <c r="O478" s="17">
        <f t="shared" si="514"/>
        <v>9.0422128428857731E-2</v>
      </c>
      <c r="P478" s="17">
        <f t="shared" si="515"/>
        <v>0.12670921708397878</v>
      </c>
      <c r="Q478" s="17">
        <f t="shared" si="516"/>
        <v>9.4575782645962836E-2</v>
      </c>
      <c r="R478" s="17">
        <f t="shared" si="517"/>
        <v>4.2440107934756305E-2</v>
      </c>
      <c r="S478" s="17">
        <f t="shared" si="518"/>
        <v>4.1669035478254526E-2</v>
      </c>
      <c r="T478" s="17">
        <f t="shared" si="519"/>
        <v>8.8779295361681207E-2</v>
      </c>
      <c r="U478" s="17">
        <f t="shared" si="520"/>
        <v>5.9471646407919659E-2</v>
      </c>
      <c r="V478" s="17">
        <f t="shared" si="521"/>
        <v>6.0902647201786586E-3</v>
      </c>
      <c r="W478" s="17">
        <f t="shared" si="522"/>
        <v>4.4176588122095066E-2</v>
      </c>
      <c r="X478" s="17">
        <f t="shared" si="523"/>
        <v>4.1469034199213495E-2</v>
      </c>
      <c r="Y478" s="17">
        <f t="shared" si="524"/>
        <v>1.9463712234438432E-2</v>
      </c>
      <c r="Z478" s="17">
        <f t="shared" si="525"/>
        <v>1.3279660578740474E-2</v>
      </c>
      <c r="AA478" s="17">
        <f t="shared" si="526"/>
        <v>1.8608889486571429E-2</v>
      </c>
      <c r="AB478" s="17">
        <f t="shared" si="527"/>
        <v>1.303838926718536E-2</v>
      </c>
      <c r="AC478" s="17">
        <f t="shared" si="528"/>
        <v>5.0070441309903342E-4</v>
      </c>
      <c r="AD478" s="17">
        <f t="shared" si="529"/>
        <v>1.5476247329203618E-2</v>
      </c>
      <c r="AE478" s="17">
        <f t="shared" si="530"/>
        <v>1.4527718347022831E-2</v>
      </c>
      <c r="AF478" s="17">
        <f t="shared" si="531"/>
        <v>6.818662039994817E-3</v>
      </c>
      <c r="AG478" s="17">
        <f t="shared" si="532"/>
        <v>2.1335835816316995E-3</v>
      </c>
      <c r="AH478" s="17">
        <f t="shared" si="533"/>
        <v>3.1164397371053663E-3</v>
      </c>
      <c r="AI478" s="17">
        <f t="shared" si="534"/>
        <v>4.3670907336438814E-3</v>
      </c>
      <c r="AJ478" s="17">
        <f t="shared" si="535"/>
        <v>3.0598187490691493E-3</v>
      </c>
      <c r="AK478" s="17">
        <f t="shared" si="536"/>
        <v>1.4292491039899638E-3</v>
      </c>
      <c r="AL478" s="17">
        <f t="shared" si="537"/>
        <v>2.6345511947676962E-5</v>
      </c>
      <c r="AM478" s="17">
        <f t="shared" si="538"/>
        <v>4.3373966451680443E-3</v>
      </c>
      <c r="AN478" s="17">
        <f t="shared" si="539"/>
        <v>4.0715604681128854E-3</v>
      </c>
      <c r="AO478" s="17">
        <f t="shared" si="540"/>
        <v>1.9110086074290015E-3</v>
      </c>
      <c r="AP478" s="17">
        <f t="shared" si="541"/>
        <v>5.9796138380990578E-4</v>
      </c>
      <c r="AQ478" s="17">
        <f t="shared" si="542"/>
        <v>1.4032818133492164E-4</v>
      </c>
      <c r="AR478" s="17">
        <f t="shared" si="543"/>
        <v>5.8508704058642623E-4</v>
      </c>
      <c r="AS478" s="17">
        <f t="shared" si="544"/>
        <v>8.1988692510171119E-4</v>
      </c>
      <c r="AT478" s="17">
        <f t="shared" si="545"/>
        <v>5.7445689557487532E-4</v>
      </c>
      <c r="AU478" s="17">
        <f t="shared" si="546"/>
        <v>2.683302739847E-4</v>
      </c>
      <c r="AV478" s="17">
        <f t="shared" si="547"/>
        <v>9.4003314031922226E-5</v>
      </c>
      <c r="AW478" s="17">
        <f t="shared" si="548"/>
        <v>9.6265212350376668E-7</v>
      </c>
      <c r="AX478" s="17">
        <f t="shared" si="549"/>
        <v>1.0130044909753895E-3</v>
      </c>
      <c r="AY478" s="17">
        <f t="shared" si="550"/>
        <v>9.5091811445720698E-4</v>
      </c>
      <c r="AZ478" s="17">
        <f t="shared" si="551"/>
        <v>4.463184854847884E-4</v>
      </c>
      <c r="BA478" s="17">
        <f t="shared" si="552"/>
        <v>1.3965464004867946E-4</v>
      </c>
      <c r="BB478" s="17">
        <f t="shared" si="553"/>
        <v>3.2773824838234735E-5</v>
      </c>
      <c r="BC478" s="17">
        <f t="shared" si="554"/>
        <v>6.1530277499000936E-6</v>
      </c>
      <c r="BD478" s="17">
        <f t="shared" si="555"/>
        <v>9.1537907018898629E-5</v>
      </c>
      <c r="BE478" s="17">
        <f t="shared" si="556"/>
        <v>1.2827276611826612E-4</v>
      </c>
      <c r="BF478" s="17">
        <f t="shared" si="557"/>
        <v>8.9874801945353562E-5</v>
      </c>
      <c r="BG478" s="17">
        <f t="shared" si="558"/>
        <v>4.1980748105014339E-5</v>
      </c>
      <c r="BH478" s="17">
        <f t="shared" si="559"/>
        <v>1.4706985495180107E-5</v>
      </c>
      <c r="BI478" s="17">
        <f t="shared" si="560"/>
        <v>4.1218021520603226E-6</v>
      </c>
      <c r="BJ478" s="18">
        <f t="shared" si="561"/>
        <v>0.47604988789640224</v>
      </c>
      <c r="BK478" s="18">
        <f t="shared" si="562"/>
        <v>0.27227236321758652</v>
      </c>
      <c r="BL478" s="18">
        <f t="shared" si="563"/>
        <v>0.23866601930921336</v>
      </c>
      <c r="BM478" s="18">
        <f t="shared" si="564"/>
        <v>0.41386267538463306</v>
      </c>
      <c r="BN478" s="18">
        <f t="shared" si="565"/>
        <v>0.5854553001549756</v>
      </c>
    </row>
    <row r="479" spans="1:66" x14ac:dyDescent="0.25">
      <c r="A479" t="s">
        <v>16</v>
      </c>
      <c r="B479" t="s">
        <v>257</v>
      </c>
      <c r="C479" t="s">
        <v>255</v>
      </c>
      <c r="D479" t="s">
        <v>496</v>
      </c>
      <c r="E479" s="14">
        <f>VLOOKUP(A479,home!$A$2:$E$405,3,FALSE)</f>
        <v>1.6040609139999999</v>
      </c>
      <c r="F479" s="14">
        <f>VLOOKUP(B479,home!$B$2:$E$405,3,FALSE)</f>
        <v>0.96</v>
      </c>
      <c r="G479" s="14">
        <f>VLOOKUP(C479,away!$B$2:$E$405,4,FALSE)</f>
        <v>0.96</v>
      </c>
      <c r="H479" s="14">
        <f>VLOOKUP(A479,away!$A$2:$E$405,3,FALSE)</f>
        <v>1.294416244</v>
      </c>
      <c r="I479" s="14">
        <f>VLOOKUP(C479,away!$B$2:$E$405,3,FALSE)</f>
        <v>1.25</v>
      </c>
      <c r="J479" s="14">
        <f>VLOOKUP(B479,home!$B$2:$E$405,4,FALSE)</f>
        <v>1.26</v>
      </c>
      <c r="K479" s="16">
        <f t="shared" si="566"/>
        <v>1.4783025383424</v>
      </c>
      <c r="L479" s="16">
        <f t="shared" si="567"/>
        <v>2.0387055843000002</v>
      </c>
      <c r="M479" s="17">
        <f t="shared" si="512"/>
        <v>2.9688125657143734E-2</v>
      </c>
      <c r="N479" s="17">
        <f t="shared" si="513"/>
        <v>4.3888031517583706E-2</v>
      </c>
      <c r="O479" s="17">
        <f t="shared" si="514"/>
        <v>6.0525347564619032E-2</v>
      </c>
      <c r="P479" s="17">
        <f t="shared" si="515"/>
        <v>8.9474774938832297E-2</v>
      </c>
      <c r="Q479" s="17">
        <f t="shared" si="516"/>
        <v>3.2439894197647631E-2</v>
      </c>
      <c r="R479" s="17">
        <f t="shared" si="517"/>
        <v>6.1696682035843643E-2</v>
      </c>
      <c r="S479" s="17">
        <f t="shared" si="518"/>
        <v>6.7415297978135516E-2</v>
      </c>
      <c r="T479" s="17">
        <f t="shared" si="519"/>
        <v>6.6135393454845384E-2</v>
      </c>
      <c r="U479" s="17">
        <f t="shared" si="520"/>
        <v>9.1206361660891591E-2</v>
      </c>
      <c r="V479" s="17">
        <f t="shared" si="521"/>
        <v>2.2575313195318792E-2</v>
      </c>
      <c r="W479" s="17">
        <f t="shared" si="522"/>
        <v>1.598532597864713E-2</v>
      </c>
      <c r="X479" s="17">
        <f t="shared" si="523"/>
        <v>3.2589373339523768E-2</v>
      </c>
      <c r="Y479" s="17">
        <f t="shared" si="524"/>
        <v>3.3220068708062336E-2</v>
      </c>
      <c r="Z479" s="17">
        <f t="shared" si="525"/>
        <v>4.1927123399751971E-2</v>
      </c>
      <c r="AA479" s="17">
        <f t="shared" si="526"/>
        <v>6.1980972947248365E-2</v>
      </c>
      <c r="AB479" s="17">
        <f t="shared" si="527"/>
        <v>4.5813314818424454E-2</v>
      </c>
      <c r="AC479" s="17">
        <f t="shared" si="528"/>
        <v>4.2523757870656332E-3</v>
      </c>
      <c r="AD479" s="17">
        <f t="shared" si="529"/>
        <v>5.9077869926161914E-3</v>
      </c>
      <c r="AE479" s="17">
        <f t="shared" si="530"/>
        <v>1.2044238332701532E-2</v>
      </c>
      <c r="AF479" s="17">
        <f t="shared" si="531"/>
        <v>1.2277327973759373E-2</v>
      </c>
      <c r="AG479" s="17">
        <f t="shared" si="532"/>
        <v>8.343285700128612E-3</v>
      </c>
      <c r="AH479" s="17">
        <f t="shared" si="533"/>
        <v>2.1369265152177384E-2</v>
      </c>
      <c r="AI479" s="17">
        <f t="shared" si="534"/>
        <v>3.1590238916975613E-2</v>
      </c>
      <c r="AJ479" s="17">
        <f t="shared" si="535"/>
        <v>2.3349965188903966E-2</v>
      </c>
      <c r="AK479" s="17">
        <f t="shared" si="536"/>
        <v>1.1506104269654472E-2</v>
      </c>
      <c r="AL479" s="17">
        <f t="shared" si="537"/>
        <v>5.1263642696349756E-4</v>
      </c>
      <c r="AM479" s="17">
        <f t="shared" si="538"/>
        <v>1.7466993014341454E-3</v>
      </c>
      <c r="AN479" s="17">
        <f t="shared" si="539"/>
        <v>3.561005619926701E-3</v>
      </c>
      <c r="AO479" s="17">
        <f t="shared" si="540"/>
        <v>3.629921021534126E-3</v>
      </c>
      <c r="AP479" s="17">
        <f t="shared" si="541"/>
        <v>2.4667800857231942E-3</v>
      </c>
      <c r="AQ479" s="17">
        <f t="shared" si="542"/>
        <v>1.2572595840009771E-3</v>
      </c>
      <c r="AR479" s="17">
        <f t="shared" si="543"/>
        <v>8.7131280396262889E-3</v>
      </c>
      <c r="AS479" s="17">
        <f t="shared" si="544"/>
        <v>1.288063929788188E-2</v>
      </c>
      <c r="AT479" s="17">
        <f t="shared" si="545"/>
        <v>9.5207408847658281E-3</v>
      </c>
      <c r="AU479" s="17">
        <f t="shared" si="546"/>
        <v>4.6915118056165307E-3</v>
      </c>
      <c r="AV479" s="17">
        <f t="shared" si="547"/>
        <v>1.7338684527265637E-3</v>
      </c>
      <c r="AW479" s="17">
        <f t="shared" si="548"/>
        <v>4.2916549511445943E-5</v>
      </c>
      <c r="AX479" s="17">
        <f t="shared" si="549"/>
        <v>4.3035833517183293E-4</v>
      </c>
      <c r="AY479" s="17">
        <f t="shared" si="550"/>
        <v>8.7737394116486683E-4</v>
      </c>
      <c r="AZ479" s="17">
        <f t="shared" si="551"/>
        <v>8.9435357668605716E-4</v>
      </c>
      <c r="BA479" s="17">
        <f t="shared" si="552"/>
        <v>6.0777454370951431E-4</v>
      </c>
      <c r="BB479" s="17">
        <f t="shared" si="553"/>
        <v>3.0976833906399279E-4</v>
      </c>
      <c r="BC479" s="17">
        <f t="shared" si="554"/>
        <v>1.2630528853781965E-4</v>
      </c>
      <c r="BD479" s="17">
        <f t="shared" si="555"/>
        <v>2.9605837985178375E-3</v>
      </c>
      <c r="BE479" s="17">
        <f t="shared" si="556"/>
        <v>4.376638544324303E-3</v>
      </c>
      <c r="BF479" s="17">
        <f t="shared" si="557"/>
        <v>3.2349979347409026E-3</v>
      </c>
      <c r="BG479" s="17">
        <f t="shared" si="558"/>
        <v>1.5941018861532995E-3</v>
      </c>
      <c r="BH479" s="17">
        <f t="shared" si="559"/>
        <v>5.8914121616920759E-4</v>
      </c>
      <c r="BI479" s="17">
        <f t="shared" si="560"/>
        <v>1.7418579106101361E-4</v>
      </c>
      <c r="BJ479" s="18">
        <f t="shared" si="561"/>
        <v>0.27873832583246888</v>
      </c>
      <c r="BK479" s="18">
        <f t="shared" si="562"/>
        <v>0.21479589792462436</v>
      </c>
      <c r="BL479" s="18">
        <f t="shared" si="563"/>
        <v>0.4595077902063221</v>
      </c>
      <c r="BM479" s="18">
        <f t="shared" si="564"/>
        <v>0.67642182405984419</v>
      </c>
      <c r="BN479" s="18">
        <f t="shared" si="565"/>
        <v>0.31771285591167009</v>
      </c>
    </row>
    <row r="480" spans="1:66" x14ac:dyDescent="0.25">
      <c r="A480" t="s">
        <v>69</v>
      </c>
      <c r="B480" t="s">
        <v>78</v>
      </c>
      <c r="C480" t="s">
        <v>260</v>
      </c>
      <c r="D480" t="s">
        <v>496</v>
      </c>
      <c r="E480" s="14">
        <f>VLOOKUP(A480,home!$A$2:$E$405,3,FALSE)</f>
        <v>1.3441295550000001</v>
      </c>
      <c r="F480" s="14">
        <f>VLOOKUP(B480,home!$B$2:$E$405,3,FALSE)</f>
        <v>1.18</v>
      </c>
      <c r="G480" s="14">
        <f>VLOOKUP(C480,away!$B$2:$E$405,4,FALSE)</f>
        <v>1.1200000000000001</v>
      </c>
      <c r="H480" s="14">
        <f>VLOOKUP(A480,away!$A$2:$E$405,3,FALSE)</f>
        <v>1.348178138</v>
      </c>
      <c r="I480" s="14">
        <f>VLOOKUP(C480,away!$B$2:$E$405,3,FALSE)</f>
        <v>1.43</v>
      </c>
      <c r="J480" s="14">
        <f>VLOOKUP(B480,home!$B$2:$E$405,4,FALSE)</f>
        <v>0.99</v>
      </c>
      <c r="K480" s="16">
        <f t="shared" si="566"/>
        <v>1.7764016198880002</v>
      </c>
      <c r="L480" s="16">
        <f t="shared" si="567"/>
        <v>1.9086157899665999</v>
      </c>
      <c r="M480" s="17">
        <f t="shared" si="512"/>
        <v>2.5096737789054756E-2</v>
      </c>
      <c r="N480" s="17">
        <f t="shared" si="513"/>
        <v>4.4581885662381256E-2</v>
      </c>
      <c r="O480" s="17">
        <f t="shared" si="514"/>
        <v>4.7900030020841367E-2</v>
      </c>
      <c r="P480" s="17">
        <f t="shared" si="515"/>
        <v>8.5089690921706429E-2</v>
      </c>
      <c r="Q480" s="17">
        <f t="shared" si="516"/>
        <v>3.9597666954157847E-2</v>
      </c>
      <c r="R480" s="17">
        <f t="shared" si="517"/>
        <v>4.5711376818825998E-2</v>
      </c>
      <c r="S480" s="17">
        <f t="shared" si="518"/>
        <v>7.2123472401153743E-2</v>
      </c>
      <c r="T480" s="17">
        <f t="shared" si="519"/>
        <v>7.5576732394544294E-2</v>
      </c>
      <c r="U480" s="17">
        <f t="shared" si="520"/>
        <v>8.120176382827328E-2</v>
      </c>
      <c r="V480" s="17">
        <f t="shared" si="521"/>
        <v>2.7170259809140354E-2</v>
      </c>
      <c r="W480" s="17">
        <f t="shared" si="522"/>
        <v>2.344711990705051E-2</v>
      </c>
      <c r="X480" s="17">
        <f t="shared" si="523"/>
        <v>4.4751543283836799E-2</v>
      </c>
      <c r="Y480" s="17">
        <f t="shared" si="524"/>
        <v>4.2706751068452335E-2</v>
      </c>
      <c r="Z480" s="17">
        <f t="shared" si="525"/>
        <v>2.9081818525841494E-2</v>
      </c>
      <c r="AA480" s="17">
        <f t="shared" si="526"/>
        <v>5.1660989538593681E-2</v>
      </c>
      <c r="AB480" s="17">
        <f t="shared" si="527"/>
        <v>4.588533275068743E-2</v>
      </c>
      <c r="AC480" s="17">
        <f t="shared" si="528"/>
        <v>5.7574938345933378E-3</v>
      </c>
      <c r="AD480" s="17">
        <f t="shared" si="529"/>
        <v>1.0412875446148169E-2</v>
      </c>
      <c r="AE480" s="17">
        <f t="shared" si="530"/>
        <v>1.9874178495473897E-2</v>
      </c>
      <c r="AF480" s="17">
        <f t="shared" si="531"/>
        <v>1.8966085444538063E-2</v>
      </c>
      <c r="AG480" s="17">
        <f t="shared" si="532"/>
        <v>1.206632338443368E-2</v>
      </c>
      <c r="AH480" s="17">
        <f t="shared" si="533"/>
        <v>1.387650450984107E-2</v>
      </c>
      <c r="AI480" s="17">
        <f t="shared" si="534"/>
        <v>2.4650245089664811E-2</v>
      </c>
      <c r="AJ480" s="17">
        <f t="shared" si="535"/>
        <v>2.1894367653958403E-2</v>
      </c>
      <c r="AK480" s="17">
        <f t="shared" si="536"/>
        <v>1.2964396722305047E-2</v>
      </c>
      <c r="AL480" s="17">
        <f t="shared" si="537"/>
        <v>7.8082398594901908E-4</v>
      </c>
      <c r="AM480" s="17">
        <f t="shared" si="538"/>
        <v>3.6994897620459175E-3</v>
      </c>
      <c r="AN480" s="17">
        <f t="shared" si="539"/>
        <v>7.0609045746606175E-3</v>
      </c>
      <c r="AO480" s="17">
        <f t="shared" si="540"/>
        <v>6.7382769813223277E-3</v>
      </c>
      <c r="AP480" s="17">
        <f t="shared" si="541"/>
        <v>4.2869272812400888E-3</v>
      </c>
      <c r="AQ480" s="17">
        <f t="shared" si="542"/>
        <v>2.0455242748533557E-3</v>
      </c>
      <c r="AR480" s="17">
        <f t="shared" si="543"/>
        <v>5.2969831234050821E-3</v>
      </c>
      <c r="AS480" s="17">
        <f t="shared" si="544"/>
        <v>9.4095694009361849E-3</v>
      </c>
      <c r="AT480" s="17">
        <f t="shared" si="545"/>
        <v>8.3575871631358014E-3</v>
      </c>
      <c r="AU480" s="17">
        <f t="shared" si="546"/>
        <v>4.9488104583165311E-3</v>
      </c>
      <c r="AV480" s="17">
        <f t="shared" si="547"/>
        <v>2.1977687286680392E-3</v>
      </c>
      <c r="AW480" s="17">
        <f t="shared" si="548"/>
        <v>7.3537746648704125E-5</v>
      </c>
      <c r="AX480" s="17">
        <f t="shared" si="549"/>
        <v>1.0952966010095732E-3</v>
      </c>
      <c r="AY480" s="17">
        <f t="shared" si="550"/>
        <v>2.0905003873836181E-3</v>
      </c>
      <c r="AZ480" s="17">
        <f t="shared" si="551"/>
        <v>1.994981024145834E-3</v>
      </c>
      <c r="BA480" s="17">
        <f t="shared" si="552"/>
        <v>1.2692174277894922E-3</v>
      </c>
      <c r="BB480" s="17">
        <f t="shared" si="553"/>
        <v>6.0561210589495454E-4</v>
      </c>
      <c r="BC480" s="17">
        <f t="shared" si="554"/>
        <v>2.3117616558120707E-4</v>
      </c>
      <c r="BD480" s="17">
        <f t="shared" si="555"/>
        <v>1.6849842714195889E-3</v>
      </c>
      <c r="BE480" s="17">
        <f t="shared" si="556"/>
        <v>2.9932087892355591E-3</v>
      </c>
      <c r="BF480" s="17">
        <f t="shared" si="557"/>
        <v>2.658570470930524E-3</v>
      </c>
      <c r="BG480" s="17">
        <f t="shared" si="558"/>
        <v>1.5742296303824621E-3</v>
      </c>
      <c r="BH480" s="17">
        <f t="shared" si="559"/>
        <v>6.9911601637177292E-4</v>
      </c>
      <c r="BI480" s="17">
        <f t="shared" si="560"/>
        <v>2.4838216479449257E-4</v>
      </c>
      <c r="BJ480" s="18">
        <f t="shared" si="561"/>
        <v>0.36309906862694397</v>
      </c>
      <c r="BK480" s="18">
        <f t="shared" si="562"/>
        <v>0.21810897912898125</v>
      </c>
      <c r="BL480" s="18">
        <f t="shared" si="563"/>
        <v>0.38581421715058717</v>
      </c>
      <c r="BM480" s="18">
        <f t="shared" si="564"/>
        <v>0.70610973262465149</v>
      </c>
      <c r="BN480" s="18">
        <f t="shared" si="565"/>
        <v>0.28797738816696761</v>
      </c>
    </row>
    <row r="481" spans="1:66" x14ac:dyDescent="0.25">
      <c r="A481" t="s">
        <v>69</v>
      </c>
      <c r="B481" t="s">
        <v>263</v>
      </c>
      <c r="C481" t="s">
        <v>75</v>
      </c>
      <c r="D481" t="s">
        <v>496</v>
      </c>
      <c r="E481" s="14">
        <f>VLOOKUP(A481,home!$A$2:$E$405,3,FALSE)</f>
        <v>1.3441295550000001</v>
      </c>
      <c r="F481" s="14">
        <f>VLOOKUP(B481,home!$B$2:$E$405,3,FALSE)</f>
        <v>0.87</v>
      </c>
      <c r="G481" s="14">
        <f>VLOOKUP(C481,away!$B$2:$E$405,4,FALSE)</f>
        <v>0.99</v>
      </c>
      <c r="H481" s="14">
        <f>VLOOKUP(A481,away!$A$2:$E$405,3,FALSE)</f>
        <v>1.348178138</v>
      </c>
      <c r="I481" s="14">
        <f>VLOOKUP(C481,away!$B$2:$E$405,3,FALSE)</f>
        <v>0.5</v>
      </c>
      <c r="J481" s="14">
        <f>VLOOKUP(B481,home!$B$2:$E$405,4,FALSE)</f>
        <v>1.3</v>
      </c>
      <c r="K481" s="16">
        <f t="shared" si="566"/>
        <v>1.1576987857215002</v>
      </c>
      <c r="L481" s="16">
        <f t="shared" si="567"/>
        <v>0.87631578970000001</v>
      </c>
      <c r="M481" s="17">
        <f t="shared" si="512"/>
        <v>0.13080932173366061</v>
      </c>
      <c r="N481" s="17">
        <f t="shared" si="513"/>
        <v>0.15143779293211193</v>
      </c>
      <c r="O481" s="17">
        <f t="shared" si="514"/>
        <v>0.11463027407515418</v>
      </c>
      <c r="P481" s="17">
        <f t="shared" si="515"/>
        <v>0.13270732910372876</v>
      </c>
      <c r="Q481" s="17">
        <f t="shared" si="516"/>
        <v>8.7659674494924997E-2</v>
      </c>
      <c r="R481" s="17">
        <f t="shared" si="517"/>
        <v>5.0226159574848078E-2</v>
      </c>
      <c r="S481" s="17">
        <f t="shared" si="518"/>
        <v>3.365821901000185E-2</v>
      </c>
      <c r="T481" s="17">
        <f t="shared" si="519"/>
        <v>7.6817556879865148E-2</v>
      </c>
      <c r="U481" s="17">
        <f t="shared" si="520"/>
        <v>5.8146763951255925E-2</v>
      </c>
      <c r="V481" s="17">
        <f t="shared" si="521"/>
        <v>3.7940656148346265E-3</v>
      </c>
      <c r="W481" s="17">
        <f t="shared" si="522"/>
        <v>3.3827832906505532E-2</v>
      </c>
      <c r="X481" s="17">
        <f t="shared" si="523"/>
        <v>2.9643864107304043E-2</v>
      </c>
      <c r="Y481" s="17">
        <f t="shared" si="524"/>
        <v>1.2988693092475813E-2</v>
      </c>
      <c r="Z481" s="17">
        <f t="shared" si="525"/>
        <v>1.4671325563810405E-2</v>
      </c>
      <c r="AA481" s="17">
        <f t="shared" si="526"/>
        <v>1.698497579014811E-2</v>
      </c>
      <c r="AB481" s="17">
        <f t="shared" si="527"/>
        <v>9.8317429238817741E-3</v>
      </c>
      <c r="AC481" s="17">
        <f t="shared" si="528"/>
        <v>2.4056977912388918E-4</v>
      </c>
      <c r="AD481" s="17">
        <f t="shared" si="529"/>
        <v>9.7906102698628195E-3</v>
      </c>
      <c r="AE481" s="17">
        <f t="shared" si="530"/>
        <v>8.5796663702797683E-3</v>
      </c>
      <c r="AF481" s="17">
        <f t="shared" si="531"/>
        <v>3.7592485553171232E-3</v>
      </c>
      <c r="AG481" s="17">
        <f t="shared" si="532"/>
        <v>1.0980962888104365E-3</v>
      </c>
      <c r="AH481" s="17">
        <f t="shared" si="533"/>
        <v>3.2141785618490775E-3</v>
      </c>
      <c r="AI481" s="17">
        <f t="shared" si="534"/>
        <v>3.7210506181447551E-3</v>
      </c>
      <c r="AJ481" s="17">
        <f t="shared" si="535"/>
        <v>2.1539278911172108E-3</v>
      </c>
      <c r="AK481" s="17">
        <f t="shared" si="536"/>
        <v>8.3119990135935523E-4</v>
      </c>
      <c r="AL481" s="17">
        <f t="shared" si="537"/>
        <v>9.7624152246911586E-6</v>
      </c>
      <c r="AM481" s="17">
        <f t="shared" si="538"/>
        <v>2.266915524178527E-3</v>
      </c>
      <c r="AN481" s="17">
        <f t="shared" si="539"/>
        <v>1.9865338677536957E-3</v>
      </c>
      <c r="AO481" s="17">
        <f t="shared" si="540"/>
        <v>8.7041549754318757E-4</v>
      </c>
      <c r="AP481" s="17">
        <f t="shared" si="541"/>
        <v>2.5425294803222564E-4</v>
      </c>
      <c r="AQ481" s="17">
        <f t="shared" si="542"/>
        <v>5.5701468234603204E-5</v>
      </c>
      <c r="AR481" s="17">
        <f t="shared" si="543"/>
        <v>5.6332708493271719E-4</v>
      </c>
      <c r="AS481" s="17">
        <f t="shared" si="544"/>
        <v>6.5216308219063915E-4</v>
      </c>
      <c r="AT481" s="17">
        <f t="shared" si="545"/>
        <v>3.77504204172247E-4</v>
      </c>
      <c r="AU481" s="17">
        <f t="shared" si="546"/>
        <v>1.4567871959165717E-4</v>
      </c>
      <c r="AV481" s="17">
        <f t="shared" si="547"/>
        <v>4.2163019194181125E-5</v>
      </c>
      <c r="AW481" s="17">
        <f t="shared" si="548"/>
        <v>2.7511292197852326E-7</v>
      </c>
      <c r="AX481" s="17">
        <f t="shared" si="549"/>
        <v>4.3740089161244957E-4</v>
      </c>
      <c r="AY481" s="17">
        <f t="shared" si="550"/>
        <v>3.833013077488479E-4</v>
      </c>
      <c r="AZ481" s="17">
        <f t="shared" si="551"/>
        <v>1.6794649409648718E-4</v>
      </c>
      <c r="BA481" s="17">
        <f t="shared" si="552"/>
        <v>4.9058054867169859E-5</v>
      </c>
      <c r="BB481" s="17">
        <f t="shared" si="553"/>
        <v>1.0747587023017468E-5</v>
      </c>
      <c r="BC481" s="17">
        <f t="shared" si="554"/>
        <v>1.8836560418890057E-6</v>
      </c>
      <c r="BD481" s="17">
        <f t="shared" si="555"/>
        <v>8.2275403215368816E-5</v>
      </c>
      <c r="BE481" s="17">
        <f t="shared" si="556"/>
        <v>9.5250134397179283E-5</v>
      </c>
      <c r="BF481" s="17">
        <f t="shared" si="557"/>
        <v>5.5135482465712089E-5</v>
      </c>
      <c r="BG481" s="17">
        <f t="shared" si="558"/>
        <v>2.1276760366907974E-5</v>
      </c>
      <c r="BH481" s="17">
        <f t="shared" si="559"/>
        <v>6.1580199102141788E-6</v>
      </c>
      <c r="BI481" s="17">
        <f t="shared" si="560"/>
        <v>1.4258264345007554E-6</v>
      </c>
      <c r="BJ481" s="18">
        <f t="shared" si="561"/>
        <v>0.42208719319458954</v>
      </c>
      <c r="BK481" s="18">
        <f t="shared" si="562"/>
        <v>0.30160256896432336</v>
      </c>
      <c r="BL481" s="18">
        <f t="shared" si="563"/>
        <v>0.26178263102462984</v>
      </c>
      <c r="BM481" s="18">
        <f t="shared" si="564"/>
        <v>0.33229014063809775</v>
      </c>
      <c r="BN481" s="18">
        <f t="shared" si="565"/>
        <v>0.66747055191442861</v>
      </c>
    </row>
    <row r="482" spans="1:66" x14ac:dyDescent="0.25">
      <c r="A482" t="s">
        <v>69</v>
      </c>
      <c r="B482" t="s">
        <v>262</v>
      </c>
      <c r="C482" t="s">
        <v>259</v>
      </c>
      <c r="D482" t="s">
        <v>496</v>
      </c>
      <c r="E482" s="14">
        <f>VLOOKUP(A482,home!$A$2:$E$405,3,FALSE)</f>
        <v>1.3441295550000001</v>
      </c>
      <c r="F482" s="14">
        <f>VLOOKUP(B482,home!$B$2:$E$405,3,FALSE)</f>
        <v>1.55</v>
      </c>
      <c r="G482" s="14">
        <f>VLOOKUP(C482,away!$B$2:$E$405,4,FALSE)</f>
        <v>0.87</v>
      </c>
      <c r="H482" s="14">
        <f>VLOOKUP(A482,away!$A$2:$E$405,3,FALSE)</f>
        <v>1.348178138</v>
      </c>
      <c r="I482" s="14">
        <f>VLOOKUP(C482,away!$B$2:$E$405,3,FALSE)</f>
        <v>1.24</v>
      </c>
      <c r="J482" s="14">
        <f>VLOOKUP(B482,home!$B$2:$E$405,4,FALSE)</f>
        <v>0.43</v>
      </c>
      <c r="K482" s="16">
        <f t="shared" si="566"/>
        <v>1.8125587049175</v>
      </c>
      <c r="L482" s="16">
        <f t="shared" si="567"/>
        <v>0.71884858318159994</v>
      </c>
      <c r="M482" s="17">
        <f t="shared" si="512"/>
        <v>7.9546995938417533E-2</v>
      </c>
      <c r="N482" s="17">
        <f t="shared" si="513"/>
        <v>0.1441835999382157</v>
      </c>
      <c r="O482" s="17">
        <f t="shared" si="514"/>
        <v>5.7182245326683936E-2</v>
      </c>
      <c r="P482" s="17">
        <f t="shared" si="515"/>
        <v>0.103646176533609</v>
      </c>
      <c r="Q482" s="17">
        <f t="shared" si="516"/>
        <v>0.13067061958717766</v>
      </c>
      <c r="R482" s="17">
        <f t="shared" si="517"/>
        <v>2.05526880181147E-2</v>
      </c>
      <c r="S482" s="17">
        <f t="shared" si="518"/>
        <v>3.3761582644656139E-2</v>
      </c>
      <c r="T482" s="17">
        <f t="shared" si="519"/>
        <v>9.3932389753704479E-2</v>
      </c>
      <c r="U482" s="17">
        <f t="shared" si="520"/>
        <v>3.7252953576687398E-2</v>
      </c>
      <c r="V482" s="17">
        <f t="shared" si="521"/>
        <v>4.8877590655844114E-3</v>
      </c>
      <c r="W482" s="17">
        <f t="shared" si="522"/>
        <v>7.8949389669900644E-2</v>
      </c>
      <c r="X482" s="17">
        <f t="shared" si="523"/>
        <v>5.6752656907260127E-2</v>
      </c>
      <c r="Y482" s="17">
        <f t="shared" si="524"/>
        <v>2.0398283504787687E-2</v>
      </c>
      <c r="Z482" s="17">
        <f t="shared" si="525"/>
        <v>4.9247568874650673E-3</v>
      </c>
      <c r="AA482" s="17">
        <f t="shared" si="526"/>
        <v>8.9264109659772193E-3</v>
      </c>
      <c r="AB482" s="17">
        <f t="shared" si="527"/>
        <v>8.0898219500265232E-3</v>
      </c>
      <c r="AC482" s="17">
        <f t="shared" si="528"/>
        <v>3.9803321057961402E-4</v>
      </c>
      <c r="AD482" s="17">
        <f t="shared" si="529"/>
        <v>3.5775100873525555E-2</v>
      </c>
      <c r="AE482" s="17">
        <f t="shared" si="530"/>
        <v>2.5716880576112666E-2</v>
      </c>
      <c r="AF482" s="17">
        <f t="shared" si="531"/>
        <v>9.2432715829944972E-3</v>
      </c>
      <c r="AG482" s="17">
        <f t="shared" si="532"/>
        <v>2.2148375604661135E-3</v>
      </c>
      <c r="AH482" s="17">
        <f t="shared" si="533"/>
        <v>8.8503862776702195E-4</v>
      </c>
      <c r="AI482" s="17">
        <f t="shared" si="534"/>
        <v>1.6041844689473545E-3</v>
      </c>
      <c r="AJ482" s="17">
        <f t="shared" si="535"/>
        <v>1.4538392617419928E-3</v>
      </c>
      <c r="AK482" s="17">
        <f t="shared" si="536"/>
        <v>8.7838966980709329E-4</v>
      </c>
      <c r="AL482" s="17">
        <f t="shared" si="537"/>
        <v>2.0744778566829456E-5</v>
      </c>
      <c r="AM482" s="17">
        <f t="shared" si="538"/>
        <v>1.2968894101522081E-2</v>
      </c>
      <c r="AN482" s="17">
        <f t="shared" si="539"/>
        <v>9.3226711503113565E-3</v>
      </c>
      <c r="AO482" s="17">
        <f t="shared" si="540"/>
        <v>3.3507944739346466E-3</v>
      </c>
      <c r="AP482" s="17">
        <f t="shared" si="541"/>
        <v>8.0290462004021861E-4</v>
      </c>
      <c r="AQ482" s="17">
        <f t="shared" si="542"/>
        <v>1.4429171213646794E-4</v>
      </c>
      <c r="AR482" s="17">
        <f t="shared" si="543"/>
        <v>1.2724175272626229E-4</v>
      </c>
      <c r="AS482" s="17">
        <f t="shared" si="544"/>
        <v>2.3063314653294669E-4</v>
      </c>
      <c r="AT482" s="17">
        <f t="shared" si="545"/>
        <v>2.0901805869540303E-4</v>
      </c>
      <c r="AU482" s="17">
        <f t="shared" si="546"/>
        <v>1.2628583392443652E-4</v>
      </c>
      <c r="AV482" s="17">
        <f t="shared" si="547"/>
        <v>5.7225121896875808E-5</v>
      </c>
      <c r="AW482" s="17">
        <f t="shared" si="548"/>
        <v>7.5081995244979274E-7</v>
      </c>
      <c r="AX482" s="17">
        <f t="shared" si="549"/>
        <v>3.9178136494778457E-3</v>
      </c>
      <c r="AY482" s="17">
        <f t="shared" si="550"/>
        <v>2.8163147910966833E-3</v>
      </c>
      <c r="AZ482" s="17">
        <f t="shared" si="551"/>
        <v>1.0122519486866169E-3</v>
      </c>
      <c r="BA482" s="17">
        <f t="shared" si="552"/>
        <v>2.4255195971206278E-4</v>
      </c>
      <c r="BB482" s="17">
        <f t="shared" si="553"/>
        <v>4.3589533146734191E-5</v>
      </c>
      <c r="BC482" s="17">
        <f t="shared" si="554"/>
        <v>6.266854828815454E-6</v>
      </c>
      <c r="BD482" s="17">
        <f t="shared" si="555"/>
        <v>1.5244592278136183E-5</v>
      </c>
      <c r="BE482" s="17">
        <f t="shared" si="556"/>
        <v>2.7631718436653837E-5</v>
      </c>
      <c r="BF482" s="17">
        <f t="shared" si="557"/>
        <v>2.5042055892093154E-5</v>
      </c>
      <c r="BG482" s="17">
        <f t="shared" si="558"/>
        <v>1.5130065465414667E-5</v>
      </c>
      <c r="BH482" s="17">
        <f t="shared" si="559"/>
        <v>6.8560329663272533E-6</v>
      </c>
      <c r="BI482" s="17">
        <f t="shared" si="560"/>
        <v>2.4853924468635622E-6</v>
      </c>
      <c r="BJ482" s="18">
        <f t="shared" si="561"/>
        <v>0.63246537474903874</v>
      </c>
      <c r="BK482" s="18">
        <f t="shared" si="562"/>
        <v>0.22507760696251022</v>
      </c>
      <c r="BL482" s="18">
        <f t="shared" si="563"/>
        <v>0.13766836563701471</v>
      </c>
      <c r="BM482" s="18">
        <f t="shared" si="564"/>
        <v>0.46153821492266578</v>
      </c>
      <c r="BN482" s="18">
        <f t="shared" si="565"/>
        <v>0.53578232534221848</v>
      </c>
    </row>
    <row r="483" spans="1:66" x14ac:dyDescent="0.25">
      <c r="A483" t="s">
        <v>69</v>
      </c>
      <c r="B483" t="s">
        <v>73</v>
      </c>
      <c r="C483" t="s">
        <v>351</v>
      </c>
      <c r="D483" t="s">
        <v>496</v>
      </c>
      <c r="E483" s="14">
        <f>VLOOKUP(A483,home!$A$2:$E$405,3,FALSE)</f>
        <v>1.3441295550000001</v>
      </c>
      <c r="F483" s="14">
        <f>VLOOKUP(B483,home!$B$2:$E$405,3,FALSE)</f>
        <v>0.69</v>
      </c>
      <c r="G483" s="14">
        <f>VLOOKUP(C483,away!$B$2:$E$405,4,FALSE)</f>
        <v>0.62</v>
      </c>
      <c r="H483" s="14">
        <f>VLOOKUP(A483,away!$A$2:$E$405,3,FALSE)</f>
        <v>1.348178138</v>
      </c>
      <c r="I483" s="14">
        <f>VLOOKUP(C483,away!$B$2:$E$405,3,FALSE)</f>
        <v>1.05</v>
      </c>
      <c r="J483" s="14">
        <f>VLOOKUP(B483,home!$B$2:$E$405,4,FALSE)</f>
        <v>0.97</v>
      </c>
      <c r="K483" s="16">
        <f t="shared" si="566"/>
        <v>0.57501862362899991</v>
      </c>
      <c r="L483" s="16">
        <f t="shared" si="567"/>
        <v>1.3731194335530001</v>
      </c>
      <c r="M483" s="17">
        <f t="shared" si="512"/>
        <v>0.14253922454551216</v>
      </c>
      <c r="N483" s="17">
        <f t="shared" si="513"/>
        <v>8.1962708711305343E-2</v>
      </c>
      <c r="O483" s="17">
        <f t="shared" si="514"/>
        <v>0.19572337926701755</v>
      </c>
      <c r="P483" s="17">
        <f t="shared" si="515"/>
        <v>0.11254458815813714</v>
      </c>
      <c r="Q483" s="17">
        <f t="shared" si="516"/>
        <v>2.356504197603972E-2</v>
      </c>
      <c r="R483" s="17">
        <f t="shared" si="517"/>
        <v>0.13437578783610307</v>
      </c>
      <c r="S483" s="17">
        <f t="shared" si="518"/>
        <v>2.2215436424730263E-2</v>
      </c>
      <c r="T483" s="17">
        <f t="shared" si="519"/>
        <v>3.2357617089792332E-2</v>
      </c>
      <c r="U483" s="17">
        <f t="shared" si="520"/>
        <v>7.7268580570578491E-2</v>
      </c>
      <c r="V483" s="17">
        <f t="shared" si="521"/>
        <v>1.9489583782573601E-3</v>
      </c>
      <c r="W483" s="17">
        <f t="shared" si="522"/>
        <v>4.5167793342739898E-3</v>
      </c>
      <c r="X483" s="17">
        <f t="shared" si="523"/>
        <v>6.2020774809621974E-3</v>
      </c>
      <c r="Y483" s="17">
        <f t="shared" si="524"/>
        <v>4.2580965587553157E-3</v>
      </c>
      <c r="Z483" s="17">
        <f t="shared" si="525"/>
        <v>6.1504668558916016E-2</v>
      </c>
      <c r="AA483" s="17">
        <f t="shared" si="526"/>
        <v>3.5366329861505709E-2</v>
      </c>
      <c r="AB483" s="17">
        <f t="shared" si="527"/>
        <v>1.0168149159886106E-2</v>
      </c>
      <c r="AC483" s="17">
        <f t="shared" si="528"/>
        <v>9.6177349917938549E-5</v>
      </c>
      <c r="AD483" s="17">
        <f t="shared" si="529"/>
        <v>6.4930805900753489E-4</v>
      </c>
      <c r="AE483" s="17">
        <f t="shared" si="530"/>
        <v>8.9157751418582429E-4</v>
      </c>
      <c r="AF483" s="17">
        <f t="shared" si="531"/>
        <v>6.1212120562371562E-4</v>
      </c>
      <c r="AG483" s="17">
        <f t="shared" si="532"/>
        <v>2.8017184104393871E-4</v>
      </c>
      <c r="AH483" s="17">
        <f t="shared" si="533"/>
        <v>2.1113313913120938E-2</v>
      </c>
      <c r="AI483" s="17">
        <f t="shared" si="534"/>
        <v>1.2140548706569814E-2</v>
      </c>
      <c r="AJ483" s="17">
        <f t="shared" si="535"/>
        <v>3.4905208036763048E-3</v>
      </c>
      <c r="AK483" s="17">
        <f t="shared" si="536"/>
        <v>6.6903815609277992E-4</v>
      </c>
      <c r="AL483" s="17">
        <f t="shared" si="537"/>
        <v>3.0375471092027198E-6</v>
      </c>
      <c r="AM483" s="17">
        <f t="shared" si="538"/>
        <v>7.4672845280346036E-5</v>
      </c>
      <c r="AN483" s="17">
        <f t="shared" si="539"/>
        <v>1.0253473501313958E-4</v>
      </c>
      <c r="AO483" s="17">
        <f t="shared" si="540"/>
        <v>7.0396218630374609E-5</v>
      </c>
      <c r="AP483" s="17">
        <f t="shared" si="541"/>
        <v>3.222080528333772E-5</v>
      </c>
      <c r="AQ483" s="17">
        <f t="shared" si="542"/>
        <v>1.1060753474819549E-5</v>
      </c>
      <c r="AR483" s="17">
        <f t="shared" si="543"/>
        <v>5.798220328162261E-3</v>
      </c>
      <c r="AS483" s="17">
        <f t="shared" si="544"/>
        <v>3.3340846725975512E-3</v>
      </c>
      <c r="AT483" s="17">
        <f t="shared" si="545"/>
        <v>9.5858038974979429E-4</v>
      </c>
      <c r="AU483" s="17">
        <f t="shared" si="546"/>
        <v>1.8373385878389236E-4</v>
      </c>
      <c r="AV483" s="17">
        <f t="shared" si="547"/>
        <v>2.6412597647989698E-5</v>
      </c>
      <c r="AW483" s="17">
        <f t="shared" si="548"/>
        <v>6.6620938416967584E-8</v>
      </c>
      <c r="AX483" s="17">
        <f t="shared" si="549"/>
        <v>7.1563794525943048E-6</v>
      </c>
      <c r="AY483" s="17">
        <f t="shared" si="550"/>
        <v>9.8265637002366205E-6</v>
      </c>
      <c r="AZ483" s="17">
        <f t="shared" si="551"/>
        <v>6.7465227909206913E-6</v>
      </c>
      <c r="BA483" s="17">
        <f t="shared" si="552"/>
        <v>3.0879271843738097E-6</v>
      </c>
      <c r="BB483" s="17">
        <f t="shared" si="553"/>
        <v>1.0600232065650687E-6</v>
      </c>
      <c r="BC483" s="17">
        <f t="shared" si="554"/>
        <v>2.9110769299033246E-7</v>
      </c>
      <c r="BD483" s="17">
        <f t="shared" si="555"/>
        <v>1.3269415021036075E-3</v>
      </c>
      <c r="BE483" s="17">
        <f t="shared" si="556"/>
        <v>7.6301607617581385E-4</v>
      </c>
      <c r="BF483" s="17">
        <f t="shared" si="557"/>
        <v>2.1937422696470833E-4</v>
      </c>
      <c r="BG483" s="17">
        <f t="shared" si="558"/>
        <v>4.2048088682974146E-5</v>
      </c>
      <c r="BH483" s="17">
        <f t="shared" si="559"/>
        <v>6.0446085201784793E-6</v>
      </c>
      <c r="BI483" s="17">
        <f t="shared" si="560"/>
        <v>6.951524943298311E-7</v>
      </c>
      <c r="BJ483" s="18">
        <f t="shared" si="561"/>
        <v>0.15561455365269961</v>
      </c>
      <c r="BK483" s="18">
        <f t="shared" si="562"/>
        <v>0.27935724896736441</v>
      </c>
      <c r="BL483" s="18">
        <f t="shared" si="563"/>
        <v>0.502974799776434</v>
      </c>
      <c r="BM483" s="18">
        <f t="shared" si="564"/>
        <v>0.30873078051853697</v>
      </c>
      <c r="BN483" s="18">
        <f t="shared" si="565"/>
        <v>0.69071073049411491</v>
      </c>
    </row>
    <row r="484" spans="1:66" x14ac:dyDescent="0.25">
      <c r="A484" t="s">
        <v>80</v>
      </c>
      <c r="B484" t="s">
        <v>93</v>
      </c>
      <c r="C484" t="s">
        <v>85</v>
      </c>
      <c r="D484" t="s">
        <v>496</v>
      </c>
      <c r="E484" s="14">
        <f>VLOOKUP(A484,home!$A$2:$E$405,3,FALSE)</f>
        <v>1.2158469949999999</v>
      </c>
      <c r="F484" s="14">
        <f>VLOOKUP(B484,home!$B$2:$E$405,3,FALSE)</f>
        <v>0.77</v>
      </c>
      <c r="G484" s="14">
        <f>VLOOKUP(C484,away!$B$2:$E$405,4,FALSE)</f>
        <v>0.82</v>
      </c>
      <c r="H484" s="14">
        <f>VLOOKUP(A484,away!$A$2:$E$405,3,FALSE)</f>
        <v>1.021857923</v>
      </c>
      <c r="I484" s="14">
        <f>VLOOKUP(C484,away!$B$2:$E$405,3,FALSE)</f>
        <v>0.98</v>
      </c>
      <c r="J484" s="14">
        <f>VLOOKUP(B484,home!$B$2:$E$405,4,FALSE)</f>
        <v>0.86</v>
      </c>
      <c r="K484" s="16">
        <f t="shared" si="566"/>
        <v>0.76768579264299996</v>
      </c>
      <c r="L484" s="16">
        <f t="shared" si="567"/>
        <v>0.86122185750439995</v>
      </c>
      <c r="M484" s="17">
        <f t="shared" si="512"/>
        <v>0.19614371470524827</v>
      </c>
      <c r="N484" s="17">
        <f t="shared" si="513"/>
        <v>0.15057674309544097</v>
      </c>
      <c r="O484" s="17">
        <f t="shared" si="514"/>
        <v>0.16892325431626698</v>
      </c>
      <c r="P484" s="17">
        <f t="shared" si="515"/>
        <v>0.12967998238561848</v>
      </c>
      <c r="Q484" s="17">
        <f t="shared" si="516"/>
        <v>5.779781318841247E-2</v>
      </c>
      <c r="R484" s="17">
        <f t="shared" si="517"/>
        <v>7.2740199428971808E-2</v>
      </c>
      <c r="S484" s="17">
        <f t="shared" si="518"/>
        <v>2.1434408256218708E-2</v>
      </c>
      <c r="T484" s="17">
        <f t="shared" si="519"/>
        <v>4.9776740033816887E-2</v>
      </c>
      <c r="U484" s="17">
        <f t="shared" si="520"/>
        <v>5.5841617655640115E-2</v>
      </c>
      <c r="V484" s="17">
        <f t="shared" si="521"/>
        <v>1.5745901696448653E-3</v>
      </c>
      <c r="W484" s="17">
        <f t="shared" si="522"/>
        <v>1.4790186676859491E-2</v>
      </c>
      <c r="X484" s="17">
        <f t="shared" si="523"/>
        <v>1.2737632042681758E-2</v>
      </c>
      <c r="Y484" s="17">
        <f t="shared" si="524"/>
        <v>5.4849635640029743E-3</v>
      </c>
      <c r="Z484" s="17">
        <f t="shared" si="525"/>
        <v>2.0881816555819863E-2</v>
      </c>
      <c r="AA484" s="17">
        <f t="shared" si="526"/>
        <v>1.6030673894480294E-2</v>
      </c>
      <c r="AB484" s="17">
        <f t="shared" si="527"/>
        <v>6.1532602976427739E-3</v>
      </c>
      <c r="AC484" s="17">
        <f t="shared" si="528"/>
        <v>6.5064800117021817E-5</v>
      </c>
      <c r="AD484" s="17">
        <f t="shared" si="529"/>
        <v>2.8385540455907032E-3</v>
      </c>
      <c r="AE484" s="17">
        <f t="shared" si="530"/>
        <v>2.4446247877702547E-3</v>
      </c>
      <c r="AF484" s="17">
        <f t="shared" si="531"/>
        <v>1.0526821503123991E-3</v>
      </c>
      <c r="AG484" s="17">
        <f t="shared" si="532"/>
        <v>3.0219762561792344E-4</v>
      </c>
      <c r="AH484" s="17">
        <f t="shared" si="533"/>
        <v>4.4959692105673282E-3</v>
      </c>
      <c r="AI484" s="17">
        <f t="shared" si="534"/>
        <v>3.4514916871129023E-3</v>
      </c>
      <c r="AJ484" s="17">
        <f t="shared" si="535"/>
        <v>1.3248305658109965E-3</v>
      </c>
      <c r="AK484" s="17">
        <f t="shared" si="536"/>
        <v>3.3901786767742974E-4</v>
      </c>
      <c r="AL484" s="17">
        <f t="shared" si="537"/>
        <v>1.7206979373830356E-6</v>
      </c>
      <c r="AM484" s="17">
        <f t="shared" si="538"/>
        <v>4.3582352248985878E-4</v>
      </c>
      <c r="AN484" s="17">
        <f t="shared" si="539"/>
        <v>3.7534074358282676E-4</v>
      </c>
      <c r="AO484" s="17">
        <f t="shared" si="540"/>
        <v>1.6162582619274238E-4</v>
      </c>
      <c r="AP484" s="17">
        <f t="shared" si="541"/>
        <v>4.6398564751465637E-5</v>
      </c>
      <c r="AQ484" s="17">
        <f t="shared" si="542"/>
        <v>9.9898645301988526E-6</v>
      </c>
      <c r="AR484" s="17">
        <f t="shared" si="543"/>
        <v>7.7440539096147731E-4</v>
      </c>
      <c r="AS484" s="17">
        <f t="shared" si="544"/>
        <v>5.94500016387274E-4</v>
      </c>
      <c r="AT484" s="17">
        <f t="shared" si="545"/>
        <v>2.281946081532704E-4</v>
      </c>
      <c r="AU484" s="17">
        <f t="shared" si="546"/>
        <v>5.8393919545667402E-5</v>
      </c>
      <c r="AV484" s="17">
        <f t="shared" si="547"/>
        <v>1.1207045602986808E-5</v>
      </c>
      <c r="AW484" s="17">
        <f t="shared" si="548"/>
        <v>3.1600989688453986E-8</v>
      </c>
      <c r="AX484" s="17">
        <f t="shared" si="549"/>
        <v>5.5762587719181921E-5</v>
      </c>
      <c r="AY484" s="17">
        <f t="shared" si="550"/>
        <v>4.8023959374765893E-5</v>
      </c>
      <c r="AZ484" s="17">
        <f t="shared" si="551"/>
        <v>2.0679641748725863E-5</v>
      </c>
      <c r="BA484" s="17">
        <f t="shared" si="552"/>
        <v>5.936586493121075E-6</v>
      </c>
      <c r="BB484" s="17">
        <f t="shared" si="553"/>
        <v>1.2781795117103159E-6</v>
      </c>
      <c r="BC484" s="17">
        <f t="shared" si="554"/>
        <v>2.201592266598451E-7</v>
      </c>
      <c r="BD484" s="17">
        <f t="shared" si="555"/>
        <v>1.1115580821087736E-4</v>
      </c>
      <c r="BE484" s="17">
        <f t="shared" si="556"/>
        <v>8.5332734733240681E-5</v>
      </c>
      <c r="BF484" s="17">
        <f t="shared" si="557"/>
        <v>3.2754364051041352E-5</v>
      </c>
      <c r="BG484" s="17">
        <f t="shared" si="558"/>
        <v>8.3816866430136894E-6</v>
      </c>
      <c r="BH484" s="17">
        <f t="shared" si="559"/>
        <v>1.6086254385568021E-6</v>
      </c>
      <c r="BI484" s="17">
        <f t="shared" si="560"/>
        <v>2.4698377897283449E-7</v>
      </c>
      <c r="BJ484" s="18">
        <f t="shared" si="561"/>
        <v>0.29896321684612709</v>
      </c>
      <c r="BK484" s="18">
        <f t="shared" si="562"/>
        <v>0.34894750497415949</v>
      </c>
      <c r="BL484" s="18">
        <f t="shared" si="563"/>
        <v>0.33120649610767705</v>
      </c>
      <c r="BM484" s="18">
        <f t="shared" si="564"/>
        <v>0.22408933500543937</v>
      </c>
      <c r="BN484" s="18">
        <f t="shared" si="565"/>
        <v>0.77586170711995905</v>
      </c>
    </row>
    <row r="485" spans="1:66" x14ac:dyDescent="0.25">
      <c r="A485" t="s">
        <v>80</v>
      </c>
      <c r="B485" t="s">
        <v>82</v>
      </c>
      <c r="C485" t="s">
        <v>86</v>
      </c>
      <c r="D485" t="s">
        <v>496</v>
      </c>
      <c r="E485" s="14">
        <f>VLOOKUP(A485,home!$A$2:$E$405,3,FALSE)</f>
        <v>1.2158469949999999</v>
      </c>
      <c r="F485" s="14">
        <f>VLOOKUP(B485,home!$B$2:$E$405,3,FALSE)</f>
        <v>0.49</v>
      </c>
      <c r="G485" s="14">
        <f>VLOOKUP(C485,away!$B$2:$E$405,4,FALSE)</f>
        <v>0.93</v>
      </c>
      <c r="H485" s="14">
        <f>VLOOKUP(A485,away!$A$2:$E$405,3,FALSE)</f>
        <v>1.021857923</v>
      </c>
      <c r="I485" s="14">
        <f>VLOOKUP(C485,away!$B$2:$E$405,3,FALSE)</f>
        <v>0.36</v>
      </c>
      <c r="J485" s="14">
        <f>VLOOKUP(B485,home!$B$2:$E$405,4,FALSE)</f>
        <v>1.57</v>
      </c>
      <c r="K485" s="16">
        <f t="shared" si="566"/>
        <v>0.55406147562149999</v>
      </c>
      <c r="L485" s="16">
        <f t="shared" si="567"/>
        <v>0.57755409807960001</v>
      </c>
      <c r="M485" s="17">
        <f t="shared" si="512"/>
        <v>0.3225117937327216</v>
      </c>
      <c r="N485" s="17">
        <f t="shared" si="513"/>
        <v>0.17869136034088856</v>
      </c>
      <c r="O485" s="17">
        <f t="shared" si="514"/>
        <v>0.18626800814933603</v>
      </c>
      <c r="P485" s="17">
        <f t="shared" si="515"/>
        <v>0.10320392745629871</v>
      </c>
      <c r="Q485" s="17">
        <f t="shared" si="516"/>
        <v>4.9502999395642948E-2</v>
      </c>
      <c r="R485" s="17">
        <f t="shared" si="517"/>
        <v>5.3789925723886668E-2</v>
      </c>
      <c r="S485" s="17">
        <f t="shared" si="518"/>
        <v>8.2563264734683735E-3</v>
      </c>
      <c r="T485" s="17">
        <f t="shared" si="519"/>
        <v>2.8590660168185549E-2</v>
      </c>
      <c r="U485" s="17">
        <f t="shared" si="520"/>
        <v>2.9802925620147528E-2</v>
      </c>
      <c r="V485" s="17">
        <f t="shared" si="521"/>
        <v>2.9355871112715052E-4</v>
      </c>
      <c r="W485" s="17">
        <f t="shared" si="522"/>
        <v>9.1425682976133855E-3</v>
      </c>
      <c r="X485" s="17">
        <f t="shared" si="523"/>
        <v>5.2803277872592426E-3</v>
      </c>
      <c r="Y485" s="17">
        <f t="shared" si="524"/>
        <v>1.5248374763675808E-3</v>
      </c>
      <c r="Z485" s="17">
        <f t="shared" si="525"/>
        <v>1.0355530679076014E-2</v>
      </c>
      <c r="AA485" s="17">
        <f t="shared" si="526"/>
        <v>5.7376006088925699E-3</v>
      </c>
      <c r="AB485" s="17">
        <f t="shared" si="527"/>
        <v>1.589491729944917E-3</v>
      </c>
      <c r="AC485" s="17">
        <f t="shared" si="528"/>
        <v>5.8711829528548237E-6</v>
      </c>
      <c r="AD485" s="17">
        <f t="shared" si="529"/>
        <v>1.2663862204865045E-3</v>
      </c>
      <c r="AE485" s="17">
        <f t="shared" si="530"/>
        <v>7.3140655139351644E-4</v>
      </c>
      <c r="AF485" s="17">
        <f t="shared" si="531"/>
        <v>2.1121342555979647E-4</v>
      </c>
      <c r="AG485" s="17">
        <f t="shared" si="532"/>
        <v>4.0662393167163666E-5</v>
      </c>
      <c r="AH485" s="17">
        <f t="shared" si="533"/>
        <v>1.4952197953723434E-3</v>
      </c>
      <c r="AI485" s="17">
        <f t="shared" si="534"/>
        <v>8.2844368620247787E-4</v>
      </c>
      <c r="AJ485" s="17">
        <f t="shared" si="535"/>
        <v>2.2950436562332987E-4</v>
      </c>
      <c r="AK485" s="17">
        <f t="shared" si="536"/>
        <v>4.2386509159612804E-5</v>
      </c>
      <c r="AL485" s="17">
        <f t="shared" si="537"/>
        <v>7.5151253544699188E-8</v>
      </c>
      <c r="AM485" s="17">
        <f t="shared" si="538"/>
        <v>1.4033116360589741E-4</v>
      </c>
      <c r="AN485" s="17">
        <f t="shared" si="539"/>
        <v>8.1048838628864866E-5</v>
      </c>
      <c r="AO485" s="17">
        <f t="shared" si="540"/>
        <v>2.340504444734654E-5</v>
      </c>
      <c r="AP485" s="17">
        <f t="shared" si="541"/>
        <v>4.5058931121000608E-6</v>
      </c>
      <c r="AQ485" s="17">
        <f t="shared" si="542"/>
        <v>6.50599258100508E-7</v>
      </c>
      <c r="AR485" s="17">
        <f t="shared" si="543"/>
        <v>1.7271406406940766E-4</v>
      </c>
      <c r="AS485" s="17">
        <f t="shared" si="544"/>
        <v>9.5694209198882293E-5</v>
      </c>
      <c r="AT485" s="17">
        <f t="shared" si="545"/>
        <v>2.6510237378582619E-5</v>
      </c>
      <c r="AU485" s="17">
        <f t="shared" si="546"/>
        <v>4.8961004136845781E-6</v>
      </c>
      <c r="AV485" s="17">
        <f t="shared" si="547"/>
        <v>6.7818515499927839E-7</v>
      </c>
      <c r="AW485" s="17">
        <f t="shared" si="548"/>
        <v>6.6801213593797944E-10</v>
      </c>
      <c r="AX485" s="17">
        <f t="shared" si="549"/>
        <v>1.2958681930527607E-5</v>
      </c>
      <c r="AY485" s="17">
        <f t="shared" si="550"/>
        <v>7.4843398546862818E-6</v>
      </c>
      <c r="AZ485" s="17">
        <f t="shared" si="551"/>
        <v>2.1613055772472698E-6</v>
      </c>
      <c r="BA485" s="17">
        <f t="shared" si="552"/>
        <v>4.1609029778048536E-7</v>
      </c>
      <c r="BB485" s="17">
        <f t="shared" si="553"/>
        <v>6.0078664163570099E-8</v>
      </c>
      <c r="BC485" s="17">
        <f t="shared" si="554"/>
        <v>6.9397357389635856E-9</v>
      </c>
      <c r="BD485" s="17">
        <f t="shared" si="555"/>
        <v>1.6625285916544815E-5</v>
      </c>
      <c r="BE485" s="17">
        <f t="shared" si="556"/>
        <v>9.2114304475501628E-6</v>
      </c>
      <c r="BF485" s="17">
        <f t="shared" si="557"/>
        <v>2.5518493731772286E-6</v>
      </c>
      <c r="BG485" s="17">
        <f t="shared" si="558"/>
        <v>4.712938097554584E-7</v>
      </c>
      <c r="BH485" s="17">
        <f t="shared" si="559"/>
        <v>6.5281435921096943E-8</v>
      </c>
      <c r="BI485" s="17">
        <f t="shared" si="560"/>
        <v>7.2339857434266745E-9</v>
      </c>
      <c r="BJ485" s="18">
        <f t="shared" si="561"/>
        <v>0.27525545103167676</v>
      </c>
      <c r="BK485" s="18">
        <f t="shared" si="562"/>
        <v>0.4342790370476769</v>
      </c>
      <c r="BL485" s="18">
        <f t="shared" si="563"/>
        <v>0.28011293135974985</v>
      </c>
      <c r="BM485" s="18">
        <f t="shared" si="564"/>
        <v>0.10602745164756232</v>
      </c>
      <c r="BN485" s="18">
        <f t="shared" si="565"/>
        <v>0.89396801479877441</v>
      </c>
    </row>
    <row r="486" spans="1:66" x14ac:dyDescent="0.25">
      <c r="A486" t="s">
        <v>80</v>
      </c>
      <c r="B486" t="s">
        <v>89</v>
      </c>
      <c r="C486" t="s">
        <v>369</v>
      </c>
      <c r="D486" t="s">
        <v>496</v>
      </c>
      <c r="E486" s="14">
        <f>VLOOKUP(A486,home!$A$2:$E$405,3,FALSE)</f>
        <v>1.2158469949999999</v>
      </c>
      <c r="F486" s="14">
        <f>VLOOKUP(B486,home!$B$2:$E$405,3,FALSE)</f>
        <v>1.39</v>
      </c>
      <c r="G486" s="14">
        <f>VLOOKUP(C486,away!$B$2:$E$405,4,FALSE)</f>
        <v>1.37</v>
      </c>
      <c r="H486" s="14">
        <f>VLOOKUP(A486,away!$A$2:$E$405,3,FALSE)</f>
        <v>1.021857923</v>
      </c>
      <c r="I486" s="14">
        <f>VLOOKUP(C486,away!$B$2:$E$405,3,FALSE)</f>
        <v>0.66</v>
      </c>
      <c r="J486" s="14">
        <f>VLOOKUP(B486,home!$B$2:$E$405,4,FALSE)</f>
        <v>1.1599999999999999</v>
      </c>
      <c r="K486" s="16">
        <f t="shared" si="566"/>
        <v>2.3153374325785001</v>
      </c>
      <c r="L486" s="16">
        <f t="shared" si="567"/>
        <v>0.78233442584879997</v>
      </c>
      <c r="M486" s="17">
        <f t="shared" si="512"/>
        <v>4.5154205498085145E-2</v>
      </c>
      <c r="N486" s="17">
        <f t="shared" si="513"/>
        <v>0.10454722222805847</v>
      </c>
      <c r="O486" s="17">
        <f t="shared" si="514"/>
        <v>3.5325689433003168E-2</v>
      </c>
      <c r="P486" s="17">
        <f t="shared" si="515"/>
        <v>8.1790891075875005E-2</v>
      </c>
      <c r="Q486" s="17">
        <f t="shared" si="516"/>
        <v>0.1210310485483634</v>
      </c>
      <c r="R486" s="17">
        <f t="shared" si="517"/>
        <v>1.3818251480140778E-2</v>
      </c>
      <c r="S486" s="17">
        <f t="shared" si="518"/>
        <v>3.7038354396853157E-2</v>
      </c>
      <c r="T486" s="17">
        <f t="shared" si="519"/>
        <v>9.4686755875962106E-2</v>
      </c>
      <c r="U486" s="17">
        <f t="shared" si="520"/>
        <v>3.1993914904753208E-2</v>
      </c>
      <c r="V486" s="17">
        <f t="shared" si="521"/>
        <v>7.4544551810748474E-3</v>
      </c>
      <c r="W486" s="17">
        <f t="shared" si="522"/>
        <v>9.3409239069417185E-2</v>
      </c>
      <c r="X486" s="17">
        <f t="shared" si="523"/>
        <v>7.3077263416345781E-2</v>
      </c>
      <c r="Y486" s="17">
        <f t="shared" si="524"/>
        <v>2.8585429458714198E-2</v>
      </c>
      <c r="Z486" s="17">
        <f t="shared" si="525"/>
        <v>3.6034979459834211E-3</v>
      </c>
      <c r="AA486" s="17">
        <f t="shared" si="526"/>
        <v>8.3433136825551545E-3</v>
      </c>
      <c r="AB486" s="17">
        <f t="shared" si="527"/>
        <v>9.6587932404821608E-3</v>
      </c>
      <c r="AC486" s="17">
        <f t="shared" si="528"/>
        <v>8.4392268258814322E-4</v>
      </c>
      <c r="AD486" s="17">
        <f t="shared" si="529"/>
        <v>5.4068476941523919E-2</v>
      </c>
      <c r="AE486" s="17">
        <f t="shared" si="530"/>
        <v>4.2299630864566194E-2</v>
      </c>
      <c r="AF486" s="17">
        <f t="shared" si="531"/>
        <v>1.6546228713023286E-2</v>
      </c>
      <c r="AG486" s="17">
        <f t="shared" si="532"/>
        <v>4.3148947800553334E-3</v>
      </c>
      <c r="AH486" s="17">
        <f t="shared" si="533"/>
        <v>7.0478512415456747E-4</v>
      </c>
      <c r="AI486" s="17">
        <f t="shared" si="534"/>
        <v>1.6318153798795558E-3</v>
      </c>
      <c r="AJ486" s="17">
        <f t="shared" si="535"/>
        <v>1.8891016160462203E-3</v>
      </c>
      <c r="AK486" s="17">
        <f t="shared" si="536"/>
        <v>1.4579692285254507E-3</v>
      </c>
      <c r="AL486" s="17">
        <f t="shared" si="537"/>
        <v>6.1146187777308351E-5</v>
      </c>
      <c r="AM486" s="17">
        <f t="shared" si="538"/>
        <v>2.5037353717043562E-2</v>
      </c>
      <c r="AN486" s="17">
        <f t="shared" si="539"/>
        <v>1.9587583744996591E-2</v>
      </c>
      <c r="AO486" s="17">
        <f t="shared" si="540"/>
        <v>7.6620205414535984E-3</v>
      </c>
      <c r="AP486" s="17">
        <f t="shared" si="541"/>
        <v>1.9980874803799372E-3</v>
      </c>
      <c r="AQ486" s="17">
        <f t="shared" si="542"/>
        <v>3.9079315543967834E-4</v>
      </c>
      <c r="AR486" s="17">
        <f t="shared" si="543"/>
        <v>1.1027553309044779E-4</v>
      </c>
      <c r="AS486" s="17">
        <f t="shared" si="544"/>
        <v>2.5532506966186285E-4</v>
      </c>
      <c r="AT486" s="17">
        <f t="shared" si="545"/>
        <v>2.955818456319121E-4</v>
      </c>
      <c r="AU486" s="17">
        <f t="shared" si="546"/>
        <v>2.2812390386073533E-4</v>
      </c>
      <c r="AV486" s="17">
        <f t="shared" si="547"/>
        <v>1.3204595346867488E-4</v>
      </c>
      <c r="AW486" s="17">
        <f t="shared" si="548"/>
        <v>3.076618303527128E-6</v>
      </c>
      <c r="AX486" s="17">
        <f t="shared" si="549"/>
        <v>9.6616537122965699E-3</v>
      </c>
      <c r="AY486" s="17">
        <f t="shared" si="550"/>
        <v>7.5586443097594644E-3</v>
      </c>
      <c r="AZ486" s="17">
        <f t="shared" si="551"/>
        <v>2.9566938281354849E-3</v>
      </c>
      <c r="BA486" s="17">
        <f t="shared" si="552"/>
        <v>7.7104112281502159E-4</v>
      </c>
      <c r="BB486" s="17">
        <f t="shared" si="553"/>
        <v>1.5080300353082597E-4</v>
      </c>
      <c r="BC486" s="17">
        <f t="shared" si="554"/>
        <v>2.3595676236712667E-5</v>
      </c>
      <c r="BD486" s="17">
        <f t="shared" si="555"/>
        <v>1.4378724310914295E-5</v>
      </c>
      <c r="BE486" s="17">
        <f t="shared" si="556"/>
        <v>3.329159862978637E-5</v>
      </c>
      <c r="BF486" s="17">
        <f t="shared" si="557"/>
        <v>3.8540642248961743E-5</v>
      </c>
      <c r="BG486" s="17">
        <f t="shared" si="558"/>
        <v>2.9744863891545853E-5</v>
      </c>
      <c r="BH486" s="17">
        <f t="shared" si="559"/>
        <v>1.7217349198762176E-5</v>
      </c>
      <c r="BI486" s="17">
        <f t="shared" si="560"/>
        <v>7.9727946179339008E-6</v>
      </c>
      <c r="BJ486" s="18">
        <f t="shared" si="561"/>
        <v>0.70836446018811716</v>
      </c>
      <c r="BK486" s="18">
        <f t="shared" si="562"/>
        <v>0.17990161933201307</v>
      </c>
      <c r="BL486" s="18">
        <f t="shared" si="563"/>
        <v>0.1059861323681518</v>
      </c>
      <c r="BM486" s="18">
        <f t="shared" si="564"/>
        <v>0.58863283387928367</v>
      </c>
      <c r="BN486" s="18">
        <f t="shared" si="565"/>
        <v>0.40166730826352592</v>
      </c>
    </row>
    <row r="487" spans="1:66" x14ac:dyDescent="0.25">
      <c r="A487" t="s">
        <v>80</v>
      </c>
      <c r="B487" t="s">
        <v>91</v>
      </c>
      <c r="C487" t="s">
        <v>81</v>
      </c>
      <c r="D487" t="s">
        <v>496</v>
      </c>
      <c r="E487" s="14">
        <f>VLOOKUP(A487,home!$A$2:$E$405,3,FALSE)</f>
        <v>1.2158469949999999</v>
      </c>
      <c r="F487" s="14">
        <f>VLOOKUP(B487,home!$B$2:$E$405,3,FALSE)</f>
        <v>0.49</v>
      </c>
      <c r="G487" s="14">
        <f>VLOOKUP(C487,away!$B$2:$E$405,4,FALSE)</f>
        <v>0.87</v>
      </c>
      <c r="H487" s="14">
        <f>VLOOKUP(A487,away!$A$2:$E$405,3,FALSE)</f>
        <v>1.021857923</v>
      </c>
      <c r="I487" s="14">
        <f>VLOOKUP(C487,away!$B$2:$E$405,3,FALSE)</f>
        <v>0.93</v>
      </c>
      <c r="J487" s="14">
        <f>VLOOKUP(B487,home!$B$2:$E$405,4,FALSE)</f>
        <v>1.04</v>
      </c>
      <c r="K487" s="16">
        <f t="shared" si="566"/>
        <v>0.51831557396849992</v>
      </c>
      <c r="L487" s="16">
        <f t="shared" si="567"/>
        <v>0.98834098312560004</v>
      </c>
      <c r="M487" s="17">
        <f t="shared" si="512"/>
        <v>0.22164981396856248</v>
      </c>
      <c r="N487" s="17">
        <f t="shared" si="513"/>
        <v>0.11488455054712671</v>
      </c>
      <c r="O487" s="17">
        <f t="shared" si="514"/>
        <v>0.21906559504729539</v>
      </c>
      <c r="P487" s="17">
        <f t="shared" si="515"/>
        <v>0.1135451096336899</v>
      </c>
      <c r="Q487" s="17">
        <f t="shared" si="516"/>
        <v>2.9773225878473558E-2</v>
      </c>
      <c r="R487" s="17">
        <f t="shared" si="517"/>
        <v>0.10825575278901925</v>
      </c>
      <c r="S487" s="17">
        <f t="shared" si="518"/>
        <v>1.4541509973425074E-2</v>
      </c>
      <c r="T487" s="17">
        <f t="shared" si="519"/>
        <v>2.9426099335551112E-2</v>
      </c>
      <c r="U487" s="17">
        <f t="shared" si="520"/>
        <v>5.6110642642232554E-2</v>
      </c>
      <c r="V487" s="17">
        <f t="shared" si="521"/>
        <v>8.2769066845141701E-4</v>
      </c>
      <c r="W487" s="17">
        <f t="shared" si="522"/>
        <v>5.1439755533649401E-3</v>
      </c>
      <c r="X487" s="17">
        <f t="shared" si="523"/>
        <v>5.0840018555867571E-3</v>
      </c>
      <c r="Y487" s="17">
        <f t="shared" si="524"/>
        <v>2.5123636960814951E-3</v>
      </c>
      <c r="Z487" s="17">
        <f t="shared" si="525"/>
        <v>3.566453238016707E-2</v>
      </c>
      <c r="AA487" s="17">
        <f t="shared" si="526"/>
        <v>1.8485482570944445E-2</v>
      </c>
      <c r="AB487" s="17">
        <f t="shared" si="527"/>
        <v>4.790656754421886E-3</v>
      </c>
      <c r="AC487" s="17">
        <f t="shared" si="528"/>
        <v>2.6500199235850644E-5</v>
      </c>
      <c r="AD487" s="17">
        <f t="shared" si="529"/>
        <v>6.6655066035557016E-4</v>
      </c>
      <c r="AE487" s="17">
        <f t="shared" si="530"/>
        <v>6.5877933495884209E-4</v>
      </c>
      <c r="AF487" s="17">
        <f t="shared" si="531"/>
        <v>3.2554930778802544E-4</v>
      </c>
      <c r="AG487" s="17">
        <f t="shared" si="532"/>
        <v>1.0725124097169188E-4</v>
      </c>
      <c r="AH487" s="17">
        <f t="shared" si="533"/>
        <v>8.8121797488322773E-3</v>
      </c>
      <c r="AI487" s="17">
        <f t="shared" si="534"/>
        <v>4.5674900044295943E-3</v>
      </c>
      <c r="AJ487" s="17">
        <f t="shared" si="535"/>
        <v>1.1837006016206556E-3</v>
      </c>
      <c r="AK487" s="17">
        <f t="shared" si="536"/>
        <v>2.0451015224528962E-4</v>
      </c>
      <c r="AL487" s="17">
        <f t="shared" si="537"/>
        <v>5.4301295790414014E-7</v>
      </c>
      <c r="AM487" s="17">
        <f t="shared" si="538"/>
        <v>6.9096717620256002E-5</v>
      </c>
      <c r="AN487" s="17">
        <f t="shared" si="539"/>
        <v>6.829111782355579E-5</v>
      </c>
      <c r="AO487" s="17">
        <f t="shared" si="540"/>
        <v>3.3747455264239658E-5</v>
      </c>
      <c r="AP487" s="17">
        <f t="shared" si="541"/>
        <v>1.1117997704615277E-5</v>
      </c>
      <c r="AQ487" s="17">
        <f t="shared" si="542"/>
        <v>2.7470931954419063E-6</v>
      </c>
      <c r="AR487" s="17">
        <f t="shared" si="543"/>
        <v>1.7418876792880799E-3</v>
      </c>
      <c r="AS487" s="17">
        <f t="shared" si="544"/>
        <v>9.0284751227885955E-4</v>
      </c>
      <c r="AT487" s="17">
        <f t="shared" si="545"/>
        <v>2.3397996326642468E-4</v>
      </c>
      <c r="AU487" s="17">
        <f t="shared" si="546"/>
        <v>4.0425152985855151E-5</v>
      </c>
      <c r="AV487" s="17">
        <f t="shared" si="547"/>
        <v>5.2382465931569815E-6</v>
      </c>
      <c r="AW487" s="17">
        <f t="shared" si="548"/>
        <v>7.7269616244604632E-9</v>
      </c>
      <c r="AX487" s="17">
        <f t="shared" si="549"/>
        <v>5.9689841421137254E-6</v>
      </c>
      <c r="AY487" s="17">
        <f t="shared" si="550"/>
        <v>5.8993916552777952E-6</v>
      </c>
      <c r="AZ487" s="17">
        <f t="shared" si="551"/>
        <v>2.9153052742101084E-6</v>
      </c>
      <c r="BA487" s="17">
        <f t="shared" si="552"/>
        <v>9.6043856027468861E-7</v>
      </c>
      <c r="BB487" s="17">
        <f t="shared" si="553"/>
        <v>2.3731019772340534E-7</v>
      </c>
      <c r="BC487" s="17">
        <f t="shared" si="554"/>
        <v>4.6908678824736211E-8</v>
      </c>
      <c r="BD487" s="17">
        <f t="shared" si="555"/>
        <v>2.8692983024032501E-4</v>
      </c>
      <c r="BE487" s="17">
        <f t="shared" si="556"/>
        <v>1.4872019964969833E-4</v>
      </c>
      <c r="BF487" s="17">
        <f t="shared" si="557"/>
        <v>3.8541997821071641E-5</v>
      </c>
      <c r="BG487" s="17">
        <f t="shared" si="558"/>
        <v>6.6589725741738077E-6</v>
      </c>
      <c r="BH487" s="17">
        <f t="shared" si="559"/>
        <v>8.62862297955849E-7</v>
      </c>
      <c r="BI487" s="17">
        <f t="shared" si="560"/>
        <v>8.9446993444152944E-8</v>
      </c>
      <c r="BJ487" s="18">
        <f t="shared" si="561"/>
        <v>0.18878337613037519</v>
      </c>
      <c r="BK487" s="18">
        <f t="shared" si="562"/>
        <v>0.35059706684797787</v>
      </c>
      <c r="BL487" s="18">
        <f t="shared" si="563"/>
        <v>0.4248821921750302</v>
      </c>
      <c r="BM487" s="18">
        <f t="shared" si="564"/>
        <v>0.19274722800468969</v>
      </c>
      <c r="BN487" s="18">
        <f t="shared" si="565"/>
        <v>0.80717404786416724</v>
      </c>
    </row>
    <row r="488" spans="1:66" x14ac:dyDescent="0.25">
      <c r="A488" t="s">
        <v>80</v>
      </c>
      <c r="B488" t="s">
        <v>96</v>
      </c>
      <c r="C488" t="s">
        <v>435</v>
      </c>
      <c r="D488" t="s">
        <v>496</v>
      </c>
      <c r="E488" s="14">
        <f>VLOOKUP(A488,home!$A$2:$E$405,3,FALSE)</f>
        <v>1.2158469949999999</v>
      </c>
      <c r="F488" s="14">
        <f>VLOOKUP(B488,home!$B$2:$E$405,3,FALSE)</f>
        <v>1.23</v>
      </c>
      <c r="G488" s="14">
        <f>VLOOKUP(C488,away!$B$2:$E$405,4,FALSE)</f>
        <v>1.75</v>
      </c>
      <c r="H488" s="14">
        <f>VLOOKUP(A488,away!$A$2:$E$405,3,FALSE)</f>
        <v>1.021857923</v>
      </c>
      <c r="I488" s="14">
        <f>VLOOKUP(C488,away!$B$2:$E$405,3,FALSE)</f>
        <v>0.71</v>
      </c>
      <c r="J488" s="14">
        <f>VLOOKUP(B488,home!$B$2:$E$405,4,FALSE)</f>
        <v>1.04</v>
      </c>
      <c r="K488" s="16">
        <f t="shared" si="566"/>
        <v>2.6171106567374998</v>
      </c>
      <c r="L488" s="16">
        <f t="shared" si="567"/>
        <v>0.75453989034320001</v>
      </c>
      <c r="M488" s="17">
        <f t="shared" si="512"/>
        <v>3.4332922446128976E-2</v>
      </c>
      <c r="N488" s="17">
        <f t="shared" si="513"/>
        <v>8.9853057210706216E-2</v>
      </c>
      <c r="O488" s="17">
        <f t="shared" si="514"/>
        <v>2.5905559537663745E-2</v>
      </c>
      <c r="P488" s="17">
        <f t="shared" si="515"/>
        <v>6.779771593476755E-2</v>
      </c>
      <c r="Q488" s="17">
        <f t="shared" si="516"/>
        <v>0.11757769678329177</v>
      </c>
      <c r="R488" s="17">
        <f t="shared" si="517"/>
        <v>9.7733890264140189E-3</v>
      </c>
      <c r="S488" s="17">
        <f t="shared" si="518"/>
        <v>3.3470281281645545E-2</v>
      </c>
      <c r="T488" s="17">
        <f t="shared" si="519"/>
        <v>8.8717062437670996E-2</v>
      </c>
      <c r="U488" s="17">
        <f t="shared" si="520"/>
        <v>2.5578040573469459E-2</v>
      </c>
      <c r="V488" s="17">
        <f t="shared" si="521"/>
        <v>7.3438051128470634E-3</v>
      </c>
      <c r="W488" s="17">
        <f t="shared" si="522"/>
        <v>0.10257128108206778</v>
      </c>
      <c r="X488" s="17">
        <f t="shared" si="523"/>
        <v>7.7394123180024976E-2</v>
      </c>
      <c r="Y488" s="17">
        <f t="shared" si="524"/>
        <v>2.9198476608732069E-2</v>
      </c>
      <c r="Z488" s="17">
        <f t="shared" si="525"/>
        <v>2.4581372947572893E-3</v>
      </c>
      <c r="AA488" s="17">
        <f t="shared" si="526"/>
        <v>6.4332173098331892E-3</v>
      </c>
      <c r="AB488" s="17">
        <f t="shared" si="527"/>
        <v>8.4182207893362965E-3</v>
      </c>
      <c r="AC488" s="17">
        <f t="shared" si="528"/>
        <v>9.0636985116532829E-4</v>
      </c>
      <c r="AD488" s="17">
        <f t="shared" si="529"/>
        <v>6.7110098198774282E-2</v>
      </c>
      <c r="AE488" s="17">
        <f t="shared" si="530"/>
        <v>5.0637246135824536E-2</v>
      </c>
      <c r="AF488" s="17">
        <f t="shared" si="531"/>
        <v>1.9103911073303333E-2</v>
      </c>
      <c r="AG488" s="17">
        <f t="shared" si="532"/>
        <v>4.8048876554588477E-3</v>
      </c>
      <c r="AH488" s="17">
        <f t="shared" si="533"/>
        <v>4.6369066120867375E-4</v>
      </c>
      <c r="AI488" s="17">
        <f t="shared" si="534"/>
        <v>1.2135297708788775E-3</v>
      </c>
      <c r="AJ488" s="17">
        <f t="shared" si="535"/>
        <v>1.5879708478176637E-3</v>
      </c>
      <c r="AK488" s="17">
        <f t="shared" si="536"/>
        <v>1.3852984761373633E-3</v>
      </c>
      <c r="AL488" s="17">
        <f t="shared" si="537"/>
        <v>7.1592863436037554E-5</v>
      </c>
      <c r="AM488" s="17">
        <f t="shared" si="538"/>
        <v>3.5126910634142451E-2</v>
      </c>
      <c r="AN488" s="17">
        <f t="shared" si="539"/>
        <v>2.6504655297981232E-2</v>
      </c>
      <c r="AO488" s="17">
        <f t="shared" si="540"/>
        <v>9.9994098510615345E-3</v>
      </c>
      <c r="AP488" s="17">
        <f t="shared" si="541"/>
        <v>2.5149845375055614E-3</v>
      </c>
      <c r="AQ488" s="17">
        <f t="shared" si="542"/>
        <v>4.7441403928607238E-4</v>
      </c>
      <c r="AR488" s="17">
        <f t="shared" si="543"/>
        <v>6.9974620132311744E-5</v>
      </c>
      <c r="AS488" s="17">
        <f t="shared" si="544"/>
        <v>1.8313132404943142E-4</v>
      </c>
      <c r="AT488" s="17">
        <f t="shared" si="545"/>
        <v>2.3963746987610773E-4</v>
      </c>
      <c r="AU488" s="17">
        <f t="shared" si="546"/>
        <v>2.0905259205545771E-4</v>
      </c>
      <c r="AV488" s="17">
        <f t="shared" si="547"/>
        <v>1.3677844162173392E-4</v>
      </c>
      <c r="AW488" s="17">
        <f t="shared" si="548"/>
        <v>3.9270960417148717E-6</v>
      </c>
      <c r="AX488" s="17">
        <f t="shared" si="549"/>
        <v>1.5321835359813345E-2</v>
      </c>
      <c r="AY488" s="17">
        <f t="shared" si="550"/>
        <v>1.1560935972250126E-2</v>
      </c>
      <c r="AZ488" s="17">
        <f t="shared" si="551"/>
        <v>4.3615936803831816E-3</v>
      </c>
      <c r="BA488" s="17">
        <f t="shared" si="552"/>
        <v>1.0969988057726403E-3</v>
      </c>
      <c r="BB488" s="17">
        <f t="shared" si="553"/>
        <v>2.0693233965357727E-4</v>
      </c>
      <c r="BC488" s="17">
        <f t="shared" si="554"/>
        <v>3.122774097413441E-5</v>
      </c>
      <c r="BD488" s="17">
        <f t="shared" si="555"/>
        <v>8.7997737002402616E-6</v>
      </c>
      <c r="BE488" s="17">
        <f t="shared" si="556"/>
        <v>2.3029981527777166E-5</v>
      </c>
      <c r="BF488" s="17">
        <f t="shared" si="557"/>
        <v>3.0136005040406698E-5</v>
      </c>
      <c r="BG488" s="17">
        <f t="shared" si="558"/>
        <v>2.6289753314247792E-5</v>
      </c>
      <c r="BH488" s="17">
        <f t="shared" si="559"/>
        <v>1.720079839042948E-5</v>
      </c>
      <c r="BI488" s="17">
        <f t="shared" si="560"/>
        <v>9.0032785543972438E-6</v>
      </c>
      <c r="BJ488" s="18">
        <f t="shared" si="561"/>
        <v>0.75416773862467845</v>
      </c>
      <c r="BK488" s="18">
        <f t="shared" si="562"/>
        <v>0.15548362346224062</v>
      </c>
      <c r="BL488" s="18">
        <f t="shared" si="563"/>
        <v>8.1711951031021829E-2</v>
      </c>
      <c r="BM488" s="18">
        <f t="shared" si="564"/>
        <v>0.63702410059751757</v>
      </c>
      <c r="BN488" s="18">
        <f t="shared" si="565"/>
        <v>0.34524034093897227</v>
      </c>
    </row>
    <row r="489" spans="1:66" x14ac:dyDescent="0.25">
      <c r="A489" t="s">
        <v>80</v>
      </c>
      <c r="B489" t="s">
        <v>90</v>
      </c>
      <c r="C489" t="s">
        <v>84</v>
      </c>
      <c r="D489" t="s">
        <v>496</v>
      </c>
      <c r="E489" s="14">
        <f>VLOOKUP(A489,home!$A$2:$E$405,3,FALSE)</f>
        <v>1.2158469949999999</v>
      </c>
      <c r="F489" s="14">
        <f>VLOOKUP(B489,home!$B$2:$E$405,3,FALSE)</f>
        <v>1.1299999999999999</v>
      </c>
      <c r="G489" s="14">
        <f>VLOOKUP(C489,away!$B$2:$E$405,4,FALSE)</f>
        <v>0.77</v>
      </c>
      <c r="H489" s="14">
        <f>VLOOKUP(A489,away!$A$2:$E$405,3,FALSE)</f>
        <v>1.021857923</v>
      </c>
      <c r="I489" s="14">
        <f>VLOOKUP(C489,away!$B$2:$E$405,3,FALSE)</f>
        <v>0.82</v>
      </c>
      <c r="J489" s="14">
        <f>VLOOKUP(B489,home!$B$2:$E$405,4,FALSE)</f>
        <v>0.55000000000000004</v>
      </c>
      <c r="K489" s="16">
        <f t="shared" si="566"/>
        <v>1.0579084703494999</v>
      </c>
      <c r="L489" s="16">
        <f t="shared" si="567"/>
        <v>0.46085792327300001</v>
      </c>
      <c r="M489" s="17">
        <f t="shared" si="512"/>
        <v>0.21898185781544696</v>
      </c>
      <c r="N489" s="17">
        <f t="shared" si="513"/>
        <v>0.23166276223583113</v>
      </c>
      <c r="O489" s="17">
        <f t="shared" si="514"/>
        <v>0.10091952422729025</v>
      </c>
      <c r="P489" s="17">
        <f t="shared" si="515"/>
        <v>0.10676361950369191</v>
      </c>
      <c r="Q489" s="17">
        <f t="shared" si="516"/>
        <v>0.12253899921692397</v>
      </c>
      <c r="R489" s="17">
        <f t="shared" si="517"/>
        <v>2.3254781176544094E-2</v>
      </c>
      <c r="S489" s="17">
        <f t="shared" si="518"/>
        <v>1.3013030580751898E-2</v>
      </c>
      <c r="T489" s="17">
        <f t="shared" si="519"/>
        <v>5.6473068699063357E-2</v>
      </c>
      <c r="U489" s="17">
        <f t="shared" si="520"/>
        <v>2.4601429982790104E-2</v>
      </c>
      <c r="V489" s="17">
        <f t="shared" si="521"/>
        <v>7.0493827884144202E-4</v>
      </c>
      <c r="W489" s="17">
        <f t="shared" si="522"/>
        <v>4.3211681739911537E-2</v>
      </c>
      <c r="X489" s="17">
        <f t="shared" si="523"/>
        <v>1.9914445907789447E-2</v>
      </c>
      <c r="Y489" s="17">
        <f t="shared" si="524"/>
        <v>4.5888650920981686E-3</v>
      </c>
      <c r="Z489" s="17">
        <f t="shared" si="525"/>
        <v>3.5723833863967212E-3</v>
      </c>
      <c r="AA489" s="17">
        <f t="shared" si="526"/>
        <v>3.7792546438049214E-3</v>
      </c>
      <c r="AB489" s="17">
        <f t="shared" si="527"/>
        <v>1.999052749644454E-3</v>
      </c>
      <c r="AC489" s="17">
        <f t="shared" si="528"/>
        <v>2.1480592880679444E-5</v>
      </c>
      <c r="AD489" s="17">
        <f t="shared" si="529"/>
        <v>1.1428501032674806E-2</v>
      </c>
      <c r="AE489" s="17">
        <f t="shared" si="530"/>
        <v>5.2669152520418471E-3</v>
      </c>
      <c r="AF489" s="17">
        <f t="shared" si="531"/>
        <v>1.2136498125554474E-3</v>
      </c>
      <c r="AG489" s="17">
        <f t="shared" si="532"/>
        <v>1.8644004406498976E-4</v>
      </c>
      <c r="AH489" s="17">
        <f t="shared" si="533"/>
        <v>4.1159029714743999E-4</v>
      </c>
      <c r="AI489" s="17">
        <f t="shared" si="534"/>
        <v>4.3542486166594428E-4</v>
      </c>
      <c r="AJ489" s="17">
        <f t="shared" si="535"/>
        <v>2.3031982467858081E-4</v>
      </c>
      <c r="AK489" s="17">
        <f t="shared" si="536"/>
        <v>8.1219097805627485E-5</v>
      </c>
      <c r="AL489" s="17">
        <f t="shared" si="537"/>
        <v>4.1891065641782196E-7</v>
      </c>
      <c r="AM489" s="17">
        <f t="shared" si="538"/>
        <v>2.4180616091729378E-3</v>
      </c>
      <c r="AN489" s="17">
        <f t="shared" si="539"/>
        <v>1.1143828515496087E-3</v>
      </c>
      <c r="AO489" s="17">
        <f t="shared" si="540"/>
        <v>2.5678608334809823E-4</v>
      </c>
      <c r="AP489" s="17">
        <f t="shared" si="541"/>
        <v>3.9447300365737352E-5</v>
      </c>
      <c r="AQ489" s="17">
        <f t="shared" si="542"/>
        <v>4.5449002313199912E-6</v>
      </c>
      <c r="AR489" s="17">
        <f t="shared" si="543"/>
        <v>3.7936929916537258E-5</v>
      </c>
      <c r="AS489" s="17">
        <f t="shared" si="544"/>
        <v>4.0133799497760107E-5</v>
      </c>
      <c r="AT489" s="17">
        <f t="shared" si="545"/>
        <v>2.1228943217994456E-5</v>
      </c>
      <c r="AU489" s="17">
        <f t="shared" si="546"/>
        <v>7.4860929489616353E-6</v>
      </c>
      <c r="AV489" s="17">
        <f t="shared" si="547"/>
        <v>1.9799002851325445E-6</v>
      </c>
      <c r="AW489" s="17">
        <f t="shared" si="548"/>
        <v>5.6732779365076765E-9</v>
      </c>
      <c r="AX489" s="17">
        <f t="shared" si="549"/>
        <v>4.2634797636183198E-4</v>
      </c>
      <c r="AY489" s="17">
        <f t="shared" si="550"/>
        <v>1.9648584297775998E-4</v>
      </c>
      <c r="AZ489" s="17">
        <f t="shared" si="551"/>
        <v>4.5276028773637612E-5</v>
      </c>
      <c r="BA489" s="17">
        <f t="shared" si="552"/>
        <v>6.9552721982224083E-6</v>
      </c>
      <c r="BB489" s="17">
        <f t="shared" si="553"/>
        <v>8.0134807526780309E-7</v>
      </c>
      <c r="BC489" s="17">
        <f t="shared" si="554"/>
        <v>7.386152195734713E-8</v>
      </c>
      <c r="BD489" s="17">
        <f t="shared" si="555"/>
        <v>2.9139224561147818E-6</v>
      </c>
      <c r="BE489" s="17">
        <f t="shared" si="556"/>
        <v>3.082663248265446E-6</v>
      </c>
      <c r="BF489" s="17">
        <f t="shared" si="557"/>
        <v>1.630587780787559E-6</v>
      </c>
      <c r="BG489" s="17">
        <f t="shared" si="558"/>
        <v>5.7500420831451743E-7</v>
      </c>
      <c r="BH489" s="17">
        <f t="shared" si="559"/>
        <v>1.5207545561563405E-7</v>
      </c>
      <c r="BI489" s="17">
        <f t="shared" si="560"/>
        <v>3.2176382525607752E-8</v>
      </c>
      <c r="BJ489" s="18">
        <f t="shared" si="561"/>
        <v>0.50099449210753111</v>
      </c>
      <c r="BK489" s="18">
        <f t="shared" si="562"/>
        <v>0.33968183152524711</v>
      </c>
      <c r="BL489" s="18">
        <f t="shared" si="563"/>
        <v>0.15582974895676943</v>
      </c>
      <c r="BM489" s="18">
        <f t="shared" si="564"/>
        <v>0.19576043163051612</v>
      </c>
      <c r="BN489" s="18">
        <f t="shared" si="565"/>
        <v>0.80412154417572845</v>
      </c>
    </row>
    <row r="490" spans="1:66" x14ac:dyDescent="0.25">
      <c r="A490" t="s">
        <v>80</v>
      </c>
      <c r="B490" t="s">
        <v>412</v>
      </c>
      <c r="C490" t="s">
        <v>94</v>
      </c>
      <c r="D490" t="s">
        <v>496</v>
      </c>
      <c r="E490" s="14">
        <f>VLOOKUP(A490,home!$A$2:$E$405,3,FALSE)</f>
        <v>1.2158469949999999</v>
      </c>
      <c r="F490" s="14">
        <f>VLOOKUP(B490,home!$B$2:$E$405,3,FALSE)</f>
        <v>1.23</v>
      </c>
      <c r="G490" s="14">
        <f>VLOOKUP(C490,away!$B$2:$E$405,4,FALSE)</f>
        <v>0.77</v>
      </c>
      <c r="H490" s="14">
        <f>VLOOKUP(A490,away!$A$2:$E$405,3,FALSE)</f>
        <v>1.021857923</v>
      </c>
      <c r="I490" s="14">
        <f>VLOOKUP(C490,away!$B$2:$E$405,3,FALSE)</f>
        <v>0.82</v>
      </c>
      <c r="J490" s="14">
        <f>VLOOKUP(B490,home!$B$2:$E$405,4,FALSE)</f>
        <v>1.22</v>
      </c>
      <c r="K490" s="16">
        <f t="shared" si="566"/>
        <v>1.1515286889644998</v>
      </c>
      <c r="L490" s="16">
        <f t="shared" si="567"/>
        <v>1.0222666661691999</v>
      </c>
      <c r="M490" s="17">
        <f t="shared" si="512"/>
        <v>0.11374509361529342</v>
      </c>
      <c r="N490" s="17">
        <f t="shared" si="513"/>
        <v>0.13098073852696313</v>
      </c>
      <c r="O490" s="17">
        <f t="shared" si="514"/>
        <v>0.11627781764320953</v>
      </c>
      <c r="P490" s="17">
        <f t="shared" si="515"/>
        <v>0.13389724290633825</v>
      </c>
      <c r="Q490" s="17">
        <f t="shared" si="516"/>
        <v>7.541403905777791E-2</v>
      </c>
      <c r="R490" s="17">
        <f t="shared" si="517"/>
        <v>5.9433468495776978E-2</v>
      </c>
      <c r="S490" s="17">
        <f t="shared" si="518"/>
        <v>3.9404934068093311E-2</v>
      </c>
      <c r="T490" s="17">
        <f t="shared" si="519"/>
        <v>7.7093258289948452E-2</v>
      </c>
      <c r="U490" s="17">
        <f t="shared" si="520"/>
        <v>6.8439344057554974E-2</v>
      </c>
      <c r="V490" s="17">
        <f t="shared" si="521"/>
        <v>5.1540313724738112E-3</v>
      </c>
      <c r="W490" s="17">
        <f t="shared" si="522"/>
        <v>2.8947143175240192E-2</v>
      </c>
      <c r="X490" s="17">
        <f t="shared" si="523"/>
        <v>2.9591699548875295E-2</v>
      </c>
      <c r="Y490" s="17">
        <f t="shared" si="524"/>
        <v>1.512530402205468E-2</v>
      </c>
      <c r="Z490" s="17">
        <f t="shared" si="525"/>
        <v>2.0252284566016708E-2</v>
      </c>
      <c r="AA490" s="17">
        <f t="shared" si="526"/>
        <v>2.3321086694841196E-2</v>
      </c>
      <c r="AB490" s="17">
        <f t="shared" si="527"/>
        <v>1.3427450193468964E-2</v>
      </c>
      <c r="AC490" s="17">
        <f t="shared" si="528"/>
        <v>3.7919799916881096E-4</v>
      </c>
      <c r="AD490" s="17">
        <f t="shared" si="529"/>
        <v>8.3333664574630015E-3</v>
      </c>
      <c r="AE490" s="17">
        <f t="shared" si="530"/>
        <v>8.5189227464369383E-3</v>
      </c>
      <c r="AF490" s="17">
        <f t="shared" si="531"/>
        <v>4.3543053776765256E-3</v>
      </c>
      <c r="AG490" s="17">
        <f t="shared" si="532"/>
        <v>1.4837537473066675E-3</v>
      </c>
      <c r="AH490" s="17">
        <f t="shared" si="533"/>
        <v>5.1758088564029595E-3</v>
      </c>
      <c r="AI490" s="17">
        <f t="shared" si="534"/>
        <v>5.9600923867445471E-3</v>
      </c>
      <c r="AJ490" s="17">
        <f t="shared" si="535"/>
        <v>3.431608686107623E-3</v>
      </c>
      <c r="AK490" s="17">
        <f t="shared" si="536"/>
        <v>1.3171986171175668E-3</v>
      </c>
      <c r="AL490" s="17">
        <f t="shared" si="537"/>
        <v>1.785521115346889E-5</v>
      </c>
      <c r="AM490" s="17">
        <f t="shared" si="538"/>
        <v>1.9192221102846217E-3</v>
      </c>
      <c r="AN490" s="17">
        <f t="shared" si="539"/>
        <v>1.9619567883188767E-3</v>
      </c>
      <c r="AO490" s="17">
        <f t="shared" si="540"/>
        <v>1.0028215125813841E-3</v>
      </c>
      <c r="AP490" s="17">
        <f t="shared" si="541"/>
        <v>3.4171700147644208E-4</v>
      </c>
      <c r="AQ490" s="17">
        <f t="shared" si="542"/>
        <v>8.7331474968164471E-5</v>
      </c>
      <c r="AR490" s="17">
        <f t="shared" si="543"/>
        <v>1.0582113728728147E-3</v>
      </c>
      <c r="AS490" s="17">
        <f t="shared" si="544"/>
        <v>1.2185607548515559E-3</v>
      </c>
      <c r="AT490" s="17">
        <f t="shared" si="545"/>
        <v>7.0160383422890175E-4</v>
      </c>
      <c r="AU490" s="17">
        <f t="shared" si="546"/>
        <v>2.6930564780069114E-4</v>
      </c>
      <c r="AV490" s="17">
        <f t="shared" si="547"/>
        <v>7.7528294885666308E-5</v>
      </c>
      <c r="AW490" s="17">
        <f t="shared" si="548"/>
        <v>5.8385022474658775E-7</v>
      </c>
      <c r="AX490" s="17">
        <f t="shared" si="549"/>
        <v>3.6833988674795547E-4</v>
      </c>
      <c r="AY490" s="17">
        <f t="shared" si="550"/>
        <v>3.7654158804297308E-4</v>
      </c>
      <c r="AZ490" s="17">
        <f t="shared" si="551"/>
        <v>1.9246295694137314E-4</v>
      </c>
      <c r="BA490" s="17">
        <f t="shared" si="552"/>
        <v>6.5582821784507952E-5</v>
      </c>
      <c r="BB490" s="17">
        <f t="shared" si="553"/>
        <v>1.6760783145904424E-5</v>
      </c>
      <c r="BC490" s="17">
        <f t="shared" si="554"/>
        <v>3.4267979817897271E-6</v>
      </c>
      <c r="BD490" s="17">
        <f t="shared" si="555"/>
        <v>1.8029570204150405E-4</v>
      </c>
      <c r="BE490" s="17">
        <f t="shared" si="556"/>
        <v>2.0761567339778726E-4</v>
      </c>
      <c r="BF490" s="17">
        <f t="shared" si="557"/>
        <v>1.1953770209811789E-4</v>
      </c>
      <c r="BG490" s="17">
        <f t="shared" si="558"/>
        <v>4.5883697792958202E-5</v>
      </c>
      <c r="BH490" s="17">
        <f t="shared" si="559"/>
        <v>1.3209098591092118E-5</v>
      </c>
      <c r="BI490" s="17">
        <f t="shared" si="560"/>
        <v>3.0421311966006257E-6</v>
      </c>
      <c r="BJ490" s="18">
        <f t="shared" si="561"/>
        <v>0.38617869467201676</v>
      </c>
      <c r="BK490" s="18">
        <f t="shared" si="562"/>
        <v>0.2929748967605641</v>
      </c>
      <c r="BL490" s="18">
        <f t="shared" si="563"/>
        <v>0.30067866954098199</v>
      </c>
      <c r="BM490" s="18">
        <f t="shared" si="564"/>
        <v>0.36996018755640203</v>
      </c>
      <c r="BN490" s="18">
        <f t="shared" si="565"/>
        <v>0.62974840024535927</v>
      </c>
    </row>
    <row r="491" spans="1:66" x14ac:dyDescent="0.25">
      <c r="A491" t="s">
        <v>80</v>
      </c>
      <c r="B491" t="s">
        <v>92</v>
      </c>
      <c r="C491" t="s">
        <v>410</v>
      </c>
      <c r="D491" t="s">
        <v>496</v>
      </c>
      <c r="E491" s="14">
        <f>VLOOKUP(A491,home!$A$2:$E$405,3,FALSE)</f>
        <v>1.2158469949999999</v>
      </c>
      <c r="F491" s="14">
        <f>VLOOKUP(B491,home!$B$2:$E$405,3,FALSE)</f>
        <v>1.17</v>
      </c>
      <c r="G491" s="14">
        <f>VLOOKUP(C491,away!$B$2:$E$405,4,FALSE)</f>
        <v>1.06</v>
      </c>
      <c r="H491" s="14">
        <f>VLOOKUP(A491,away!$A$2:$E$405,3,FALSE)</f>
        <v>1.021857923</v>
      </c>
      <c r="I491" s="14">
        <f>VLOOKUP(C491,away!$B$2:$E$405,3,FALSE)</f>
        <v>0.82</v>
      </c>
      <c r="J491" s="14">
        <f>VLOOKUP(B491,home!$B$2:$E$405,4,FALSE)</f>
        <v>1.4</v>
      </c>
      <c r="K491" s="16">
        <f t="shared" si="566"/>
        <v>1.5078934431989999</v>
      </c>
      <c r="L491" s="16">
        <f t="shared" si="567"/>
        <v>1.1730928956039999</v>
      </c>
      <c r="M491" s="17">
        <f t="shared" si="512"/>
        <v>6.8495560995237209E-2</v>
      </c>
      <c r="N491" s="17">
        <f t="shared" si="513"/>
        <v>0.10328400731295533</v>
      </c>
      <c r="O491" s="17">
        <f t="shared" si="514"/>
        <v>8.0351655983923215E-2</v>
      </c>
      <c r="P491" s="17">
        <f t="shared" si="515"/>
        <v>0.12116173520833946</v>
      </c>
      <c r="Q491" s="17">
        <f t="shared" si="516"/>
        <v>7.7870638707261478E-2</v>
      </c>
      <c r="R491" s="17">
        <f t="shared" si="517"/>
        <v>4.712997839237848E-2</v>
      </c>
      <c r="S491" s="17">
        <f t="shared" si="518"/>
        <v>5.3580720653257197E-2</v>
      </c>
      <c r="T491" s="17">
        <f t="shared" si="519"/>
        <v>9.1349493043634267E-2</v>
      </c>
      <c r="U491" s="17">
        <f t="shared" si="520"/>
        <v>7.1066985395978041E-2</v>
      </c>
      <c r="V491" s="17">
        <f t="shared" si="521"/>
        <v>1.0530987529596364E-2</v>
      </c>
      <c r="W491" s="17">
        <f t="shared" si="522"/>
        <v>3.9140208508132601E-2</v>
      </c>
      <c r="X491" s="17">
        <f t="shared" si="523"/>
        <v>4.5915100533349587E-2</v>
      </c>
      <c r="Y491" s="17">
        <f t="shared" si="524"/>
        <v>2.6931339118307918E-2</v>
      </c>
      <c r="Z491" s="17">
        <f t="shared" si="525"/>
        <v>1.8429280940689727E-2</v>
      </c>
      <c r="AA491" s="17">
        <f t="shared" si="526"/>
        <v>2.778939189333833E-2</v>
      </c>
      <c r="AB491" s="17">
        <f t="shared" si="527"/>
        <v>2.0951720913226161E-2</v>
      </c>
      <c r="AC491" s="17">
        <f t="shared" si="528"/>
        <v>1.164265888186538E-3</v>
      </c>
      <c r="AD491" s="17">
        <f t="shared" si="529"/>
        <v>1.4754815943713714E-2</v>
      </c>
      <c r="AE491" s="17">
        <f t="shared" si="530"/>
        <v>1.7308769759515185E-2</v>
      </c>
      <c r="AF491" s="17">
        <f t="shared" si="531"/>
        <v>1.0152397418266311E-2</v>
      </c>
      <c r="AG491" s="17">
        <f t="shared" si="532"/>
        <v>3.9699017615721973E-3</v>
      </c>
      <c r="AH491" s="17">
        <f t="shared" si="533"/>
        <v>5.4048146356533346E-3</v>
      </c>
      <c r="AI491" s="17">
        <f t="shared" si="534"/>
        <v>8.1498845508076526E-3</v>
      </c>
      <c r="AJ491" s="17">
        <f t="shared" si="535"/>
        <v>6.1445787384958447E-3</v>
      </c>
      <c r="AK491" s="17">
        <f t="shared" si="536"/>
        <v>3.0884566636659554E-3</v>
      </c>
      <c r="AL491" s="17">
        <f t="shared" si="537"/>
        <v>8.2378754597757574E-5</v>
      </c>
      <c r="AM491" s="17">
        <f t="shared" si="538"/>
        <v>4.4497380434267942E-3</v>
      </c>
      <c r="AN491" s="17">
        <f t="shared" si="539"/>
        <v>5.2199560860428148E-3</v>
      </c>
      <c r="AO491" s="17">
        <f t="shared" si="540"/>
        <v>3.0617466999508444E-3</v>
      </c>
      <c r="AP491" s="17">
        <f t="shared" si="541"/>
        <v>1.1972377672837748E-3</v>
      </c>
      <c r="AQ491" s="17">
        <f t="shared" si="542"/>
        <v>3.511177797873481E-4</v>
      </c>
      <c r="AR491" s="17">
        <f t="shared" si="543"/>
        <v>1.2680699302282899E-3</v>
      </c>
      <c r="AS491" s="17">
        <f t="shared" si="544"/>
        <v>1.9121143333090511E-3</v>
      </c>
      <c r="AT491" s="17">
        <f t="shared" si="545"/>
        <v>1.441632332921773E-3</v>
      </c>
      <c r="AU491" s="17">
        <f t="shared" si="546"/>
        <v>7.2460931410547305E-4</v>
      </c>
      <c r="AV491" s="17">
        <f t="shared" si="547"/>
        <v>2.7315840840514181E-4</v>
      </c>
      <c r="AW491" s="17">
        <f t="shared" si="548"/>
        <v>4.047769546563226E-6</v>
      </c>
      <c r="AX491" s="17">
        <f t="shared" si="549"/>
        <v>1.1182884699394008E-3</v>
      </c>
      <c r="AY491" s="17">
        <f t="shared" si="550"/>
        <v>1.3118562593217782E-3</v>
      </c>
      <c r="AZ491" s="17">
        <f t="shared" si="551"/>
        <v>7.6946462893200845E-4</v>
      </c>
      <c r="BA491" s="17">
        <f t="shared" si="552"/>
        <v>3.0088449653956881E-4</v>
      </c>
      <c r="BB491" s="17">
        <f t="shared" si="553"/>
        <v>8.8241366321988691E-5</v>
      </c>
      <c r="BC491" s="17">
        <f t="shared" si="554"/>
        <v>2.0703063986143002E-5</v>
      </c>
      <c r="BD491" s="17">
        <f t="shared" si="555"/>
        <v>2.4792730437997744E-4</v>
      </c>
      <c r="BE491" s="17">
        <f t="shared" si="556"/>
        <v>3.738479566645706E-4</v>
      </c>
      <c r="BF491" s="17">
        <f t="shared" si="557"/>
        <v>2.8186144130392505E-4</v>
      </c>
      <c r="BG491" s="17">
        <f t="shared" si="558"/>
        <v>1.4167233974426944E-4</v>
      </c>
      <c r="BH491" s="17">
        <f t="shared" si="559"/>
        <v>5.3406698045761232E-5</v>
      </c>
      <c r="BI491" s="17">
        <f t="shared" si="560"/>
        <v>1.6106321961222437E-5</v>
      </c>
      <c r="BJ491" s="18">
        <f t="shared" si="561"/>
        <v>0.44856590676824099</v>
      </c>
      <c r="BK491" s="18">
        <f t="shared" si="562"/>
        <v>0.25632750528853632</v>
      </c>
      <c r="BL491" s="18">
        <f t="shared" si="563"/>
        <v>0.27681187354853648</v>
      </c>
      <c r="BM491" s="18">
        <f t="shared" si="564"/>
        <v>0.50053318145613324</v>
      </c>
      <c r="BN491" s="18">
        <f t="shared" si="565"/>
        <v>0.49829357660009516</v>
      </c>
    </row>
    <row r="492" spans="1:66" x14ac:dyDescent="0.25">
      <c r="A492" t="s">
        <v>80</v>
      </c>
      <c r="B492" t="s">
        <v>95</v>
      </c>
      <c r="C492" t="s">
        <v>87</v>
      </c>
      <c r="D492" t="s">
        <v>496</v>
      </c>
      <c r="E492" s="14">
        <f>VLOOKUP(A492,home!$A$2:$E$405,3,FALSE)</f>
        <v>1.2158469949999999</v>
      </c>
      <c r="F492" s="14">
        <f>VLOOKUP(B492,home!$B$2:$E$405,3,FALSE)</f>
        <v>1.64</v>
      </c>
      <c r="G492" s="14">
        <f>VLOOKUP(C492,away!$B$2:$E$405,4,FALSE)</f>
        <v>1.43</v>
      </c>
      <c r="H492" s="14">
        <f>VLOOKUP(A492,away!$A$2:$E$405,3,FALSE)</f>
        <v>1.021857923</v>
      </c>
      <c r="I492" s="14">
        <f>VLOOKUP(C492,away!$B$2:$E$405,3,FALSE)</f>
        <v>0.82</v>
      </c>
      <c r="J492" s="14">
        <f>VLOOKUP(B492,home!$B$2:$E$405,4,FALSE)</f>
        <v>0.73</v>
      </c>
      <c r="K492" s="16">
        <f t="shared" si="566"/>
        <v>2.8514043726739997</v>
      </c>
      <c r="L492" s="16">
        <f t="shared" si="567"/>
        <v>0.61168415270779997</v>
      </c>
      <c r="M492" s="17">
        <f t="shared" si="512"/>
        <v>3.1332840150499239E-2</v>
      </c>
      <c r="N492" s="17">
        <f t="shared" si="513"/>
        <v>8.9342597413428995E-2</v>
      </c>
      <c r="O492" s="17">
        <f t="shared" si="514"/>
        <v>1.9165801779387065E-2</v>
      </c>
      <c r="P492" s="17">
        <f t="shared" si="515"/>
        <v>5.4649450999547405E-2</v>
      </c>
      <c r="Q492" s="17">
        <f t="shared" si="516"/>
        <v>0.12737593646535214</v>
      </c>
      <c r="R492" s="17">
        <f t="shared" si="517"/>
        <v>5.8617086111950097E-3</v>
      </c>
      <c r="S492" s="17">
        <f t="shared" si="518"/>
        <v>2.3829331144310149E-2</v>
      </c>
      <c r="T492" s="17">
        <f t="shared" si="519"/>
        <v>7.7913841772171491E-2</v>
      </c>
      <c r="U492" s="17">
        <f t="shared" si="520"/>
        <v>1.671410156530229E-2</v>
      </c>
      <c r="V492" s="17">
        <f t="shared" si="521"/>
        <v>4.6180154697041901E-3</v>
      </c>
      <c r="W492" s="17">
        <f t="shared" si="522"/>
        <v>0.12106676740358355</v>
      </c>
      <c r="X492" s="17">
        <f t="shared" si="523"/>
        <v>7.4054623040333306E-2</v>
      </c>
      <c r="Y492" s="17">
        <f t="shared" si="524"/>
        <v>2.2649019674260893E-2</v>
      </c>
      <c r="Z492" s="17">
        <f t="shared" si="525"/>
        <v>1.1951714217529451E-3</v>
      </c>
      <c r="AA492" s="17">
        <f t="shared" si="526"/>
        <v>3.4079170180813488E-3</v>
      </c>
      <c r="AB492" s="17">
        <f t="shared" si="527"/>
        <v>4.8586747435336482E-3</v>
      </c>
      <c r="AC492" s="17">
        <f t="shared" si="528"/>
        <v>5.034095395488944E-4</v>
      </c>
      <c r="AD492" s="17">
        <f t="shared" si="529"/>
        <v>8.6302577490021043E-2</v>
      </c>
      <c r="AE492" s="17">
        <f t="shared" si="530"/>
        <v>5.278991898848278E-2</v>
      </c>
      <c r="AF492" s="17">
        <f t="shared" si="531"/>
        <v>1.614537843399174E-2</v>
      </c>
      <c r="AG492" s="17">
        <f t="shared" si="532"/>
        <v>3.2919573758476753E-3</v>
      </c>
      <c r="AH492" s="17">
        <f t="shared" si="533"/>
        <v>1.8276685461388167E-4</v>
      </c>
      <c r="AI492" s="17">
        <f t="shared" si="534"/>
        <v>5.211422084258954E-4</v>
      </c>
      <c r="AJ492" s="17">
        <f t="shared" si="535"/>
        <v>7.4299358594529159E-4</v>
      </c>
      <c r="AK492" s="17">
        <f t="shared" si="536"/>
        <v>7.0619171994437994E-4</v>
      </c>
      <c r="AL492" s="17">
        <f t="shared" si="537"/>
        <v>3.5121048500090958E-5</v>
      </c>
      <c r="AM492" s="17">
        <f t="shared" si="538"/>
        <v>4.9216709365616555E-2</v>
      </c>
      <c r="AN492" s="17">
        <f t="shared" si="539"/>
        <v>3.0105081167373208E-2</v>
      </c>
      <c r="AO492" s="17">
        <f t="shared" si="540"/>
        <v>9.2074005330321108E-3</v>
      </c>
      <c r="AP492" s="17">
        <f t="shared" si="541"/>
        <v>1.8773403312296979E-3</v>
      </c>
      <c r="AQ492" s="17">
        <f t="shared" si="542"/>
        <v>2.8708483246310453E-4</v>
      </c>
      <c r="AR492" s="17">
        <f t="shared" si="543"/>
        <v>2.2359117721512375E-5</v>
      </c>
      <c r="AS492" s="17">
        <f t="shared" si="544"/>
        <v>6.3754886040253103E-5</v>
      </c>
      <c r="AT492" s="17">
        <f t="shared" si="545"/>
        <v>9.0895480417255134E-5</v>
      </c>
      <c r="AU492" s="17">
        <f t="shared" si="546"/>
        <v>8.6393256772688396E-5</v>
      </c>
      <c r="AV492" s="17">
        <f t="shared" si="547"/>
        <v>6.1585527532797828E-5</v>
      </c>
      <c r="AW492" s="17">
        <f t="shared" si="548"/>
        <v>1.7015746718134164E-6</v>
      </c>
      <c r="AX492" s="17">
        <f t="shared" si="549"/>
        <v>2.3389456715624063E-2</v>
      </c>
      <c r="AY492" s="17">
        <f t="shared" si="550"/>
        <v>1.4306960013392269E-2</v>
      </c>
      <c r="AZ492" s="17">
        <f t="shared" si="551"/>
        <v>4.3756703568081107E-3</v>
      </c>
      <c r="BA492" s="17">
        <f t="shared" si="552"/>
        <v>8.9217607157760219E-4</v>
      </c>
      <c r="BB492" s="17">
        <f t="shared" si="553"/>
        <v>1.3643249110227974E-4</v>
      </c>
      <c r="BC492" s="17">
        <f t="shared" si="554"/>
        <v>1.669071854434249E-5</v>
      </c>
      <c r="BD492" s="17">
        <f t="shared" si="555"/>
        <v>2.2794529964628748E-6</v>
      </c>
      <c r="BE492" s="17">
        <f t="shared" si="556"/>
        <v>6.4996422414190931E-6</v>
      </c>
      <c r="BF492" s="17">
        <f t="shared" si="557"/>
        <v>9.2665541539995204E-6</v>
      </c>
      <c r="BG492" s="17">
        <f t="shared" si="558"/>
        <v>8.807564344778217E-6</v>
      </c>
      <c r="BH492" s="17">
        <f t="shared" si="559"/>
        <v>6.2784818713270539E-6</v>
      </c>
      <c r="BI492" s="17">
        <f t="shared" si="560"/>
        <v>3.5804981323312808E-6</v>
      </c>
      <c r="BJ492" s="18">
        <f t="shared" si="561"/>
        <v>0.80474362065423688</v>
      </c>
      <c r="BK492" s="18">
        <f t="shared" si="562"/>
        <v>0.12927512836550223</v>
      </c>
      <c r="BL492" s="18">
        <f t="shared" si="563"/>
        <v>5.2522998548653638E-2</v>
      </c>
      <c r="BM492" s="18">
        <f t="shared" si="564"/>
        <v>0.64570332513201556</v>
      </c>
      <c r="BN492" s="18">
        <f t="shared" si="565"/>
        <v>0.32772833541940988</v>
      </c>
    </row>
    <row r="493" spans="1:66" x14ac:dyDescent="0.25">
      <c r="A493" t="s">
        <v>99</v>
      </c>
      <c r="B493" t="s">
        <v>100</v>
      </c>
      <c r="C493" t="s">
        <v>118</v>
      </c>
      <c r="D493" t="s">
        <v>496</v>
      </c>
      <c r="E493" s="14">
        <f>VLOOKUP(A493,home!$A$2:$E$405,3,FALSE)</f>
        <v>1.3382789319999999</v>
      </c>
      <c r="F493" s="14">
        <f>VLOOKUP(B493,home!$B$2:$E$405,3,FALSE)</f>
        <v>0.95</v>
      </c>
      <c r="G493" s="14">
        <f>VLOOKUP(C493,away!$B$2:$E$405,4,FALSE)</f>
        <v>1.28</v>
      </c>
      <c r="H493" s="14">
        <f>VLOOKUP(A493,away!$A$2:$E$405,3,FALSE)</f>
        <v>1.2937685459999999</v>
      </c>
      <c r="I493" s="14">
        <f>VLOOKUP(C493,away!$B$2:$E$405,3,FALSE)</f>
        <v>1.28</v>
      </c>
      <c r="J493" s="14">
        <f>VLOOKUP(B493,home!$B$2:$E$405,4,FALSE)</f>
        <v>1.62</v>
      </c>
      <c r="K493" s="16">
        <f t="shared" si="566"/>
        <v>1.6273471813119997</v>
      </c>
      <c r="L493" s="16">
        <f t="shared" si="567"/>
        <v>2.6827584569855998</v>
      </c>
      <c r="M493" s="17">
        <f t="shared" si="512"/>
        <v>1.3432130571888325E-2</v>
      </c>
      <c r="N493" s="17">
        <f t="shared" si="513"/>
        <v>2.1858739825177206E-2</v>
      </c>
      <c r="O493" s="17">
        <f t="shared" si="514"/>
        <v>3.6035161887068227E-2</v>
      </c>
      <c r="P493" s="17">
        <f t="shared" si="515"/>
        <v>5.8641719125042083E-2</v>
      </c>
      <c r="Q493" s="17">
        <f t="shared" si="516"/>
        <v>1.778587932076724E-2</v>
      </c>
      <c r="R493" s="17">
        <f t="shared" si="517"/>
        <v>4.8336817650688729E-2</v>
      </c>
      <c r="S493" s="17">
        <f t="shared" si="518"/>
        <v>6.4004202526466422E-2</v>
      </c>
      <c r="T493" s="17">
        <f t="shared" si="519"/>
        <v>4.771521816271361E-2</v>
      </c>
      <c r="U493" s="17">
        <f t="shared" si="520"/>
        <v>7.8660783957440417E-2</v>
      </c>
      <c r="V493" s="17">
        <f t="shared" si="521"/>
        <v>3.1047581082553649E-2</v>
      </c>
      <c r="W493" s="17">
        <f t="shared" si="522"/>
        <v>9.6479335266019886E-3</v>
      </c>
      <c r="X493" s="17">
        <f t="shared" si="523"/>
        <v>2.5883075260926387E-2</v>
      </c>
      <c r="Y493" s="17">
        <f t="shared" si="524"/>
        <v>3.4719019524522512E-2</v>
      </c>
      <c r="Z493" s="17">
        <f t="shared" si="525"/>
        <v>4.3225335445385336E-2</v>
      </c>
      <c r="AA493" s="17">
        <f t="shared" si="526"/>
        <v>7.0342627798313503E-2</v>
      </c>
      <c r="AB493" s="17">
        <f t="shared" si="527"/>
        <v>5.7235938536832294E-2</v>
      </c>
      <c r="AC493" s="17">
        <f t="shared" si="528"/>
        <v>8.4716806448297665E-3</v>
      </c>
      <c r="AD493" s="17">
        <f t="shared" si="529"/>
        <v>3.9251343575003195E-3</v>
      </c>
      <c r="AE493" s="17">
        <f t="shared" si="530"/>
        <v>1.0530187392388722E-2</v>
      </c>
      <c r="AF493" s="17">
        <f t="shared" si="531"/>
        <v>1.4124974640286992E-2</v>
      </c>
      <c r="AG493" s="17">
        <f t="shared" si="532"/>
        <v>1.2631298390312354E-2</v>
      </c>
      <c r="AH493" s="17">
        <f t="shared" si="533"/>
        <v>2.8990783555536734E-2</v>
      </c>
      <c r="AI493" s="17">
        <f t="shared" si="534"/>
        <v>4.7178069903128977E-2</v>
      </c>
      <c r="AJ493" s="17">
        <f t="shared" si="535"/>
        <v>3.8387549538298718E-2</v>
      </c>
      <c r="AK493" s="17">
        <f t="shared" si="536"/>
        <v>2.0823290179541733E-2</v>
      </c>
      <c r="AL493" s="17">
        <f t="shared" si="537"/>
        <v>1.4794195581477939E-3</v>
      </c>
      <c r="AM493" s="17">
        <f t="shared" si="538"/>
        <v>1.2775112665898065E-3</v>
      </c>
      <c r="AN493" s="17">
        <f t="shared" si="539"/>
        <v>3.4272541543381883E-3</v>
      </c>
      <c r="AO493" s="17">
        <f t="shared" si="540"/>
        <v>4.5972475333949025E-3</v>
      </c>
      <c r="AP493" s="17">
        <f t="shared" si="541"/>
        <v>4.1111015663571216E-3</v>
      </c>
      <c r="AQ493" s="17">
        <f t="shared" si="542"/>
        <v>2.7572731236678288E-3</v>
      </c>
      <c r="AR493" s="17">
        <f t="shared" si="543"/>
        <v>1.5555053951651045E-2</v>
      </c>
      <c r="AS493" s="17">
        <f t="shared" si="544"/>
        <v>2.5313473203375413E-2</v>
      </c>
      <c r="AT493" s="17">
        <f t="shared" si="545"/>
        <v>2.0596904633364908E-2</v>
      </c>
      <c r="AU493" s="17">
        <f t="shared" si="546"/>
        <v>1.1172771566286155E-2</v>
      </c>
      <c r="AV493" s="17">
        <f t="shared" si="547"/>
        <v>4.5454945789596551E-3</v>
      </c>
      <c r="AW493" s="17">
        <f t="shared" si="548"/>
        <v>1.7941165139787423E-4</v>
      </c>
      <c r="AX493" s="17">
        <f t="shared" si="549"/>
        <v>3.4649239312987458E-4</v>
      </c>
      <c r="AY493" s="17">
        <f t="shared" si="550"/>
        <v>9.2955539795035007E-4</v>
      </c>
      <c r="AZ493" s="17">
        <f t="shared" si="551"/>
        <v>1.2468863025439582E-3</v>
      </c>
      <c r="BA493" s="17">
        <f t="shared" si="552"/>
        <v>1.1150315910164366E-3</v>
      </c>
      <c r="BB493" s="17">
        <f t="shared" si="553"/>
        <v>7.4784010765136346E-4</v>
      </c>
      <c r="BC493" s="17">
        <f t="shared" si="554"/>
        <v>4.0125487465494339E-4</v>
      </c>
      <c r="BD493" s="17">
        <f t="shared" si="555"/>
        <v>6.955075422943182E-3</v>
      </c>
      <c r="BE493" s="17">
        <f t="shared" si="556"/>
        <v>1.1318322385338952E-2</v>
      </c>
      <c r="BF493" s="17">
        <f t="shared" si="557"/>
        <v>9.2094200154809267E-3</v>
      </c>
      <c r="BG493" s="17">
        <f t="shared" si="558"/>
        <v>4.9956412345704016E-3</v>
      </c>
      <c r="BH493" s="17">
        <f t="shared" si="559"/>
        <v>2.0324106704810345E-3</v>
      </c>
      <c r="BI493" s="17">
        <f t="shared" si="560"/>
        <v>6.6148755517514857E-4</v>
      </c>
      <c r="BJ493" s="18">
        <f t="shared" si="561"/>
        <v>0.21977890871249217</v>
      </c>
      <c r="BK493" s="18">
        <f t="shared" si="562"/>
        <v>0.17800628890687836</v>
      </c>
      <c r="BL493" s="18">
        <f t="shared" si="563"/>
        <v>0.53834707822447603</v>
      </c>
      <c r="BM493" s="18">
        <f t="shared" si="564"/>
        <v>0.78251701916204774</v>
      </c>
      <c r="BN493" s="18">
        <f t="shared" si="565"/>
        <v>0.1960904483806318</v>
      </c>
    </row>
    <row r="494" spans="1:66" x14ac:dyDescent="0.25">
      <c r="A494" t="s">
        <v>99</v>
      </c>
      <c r="B494" t="s">
        <v>111</v>
      </c>
      <c r="C494" t="s">
        <v>114</v>
      </c>
      <c r="D494" t="s">
        <v>496</v>
      </c>
      <c r="E494" s="14">
        <f>VLOOKUP(A494,home!$A$2:$E$405,3,FALSE)</f>
        <v>1.3382789319999999</v>
      </c>
      <c r="F494" s="14">
        <f>VLOOKUP(B494,home!$B$2:$E$405,3,FALSE)</f>
        <v>0.95</v>
      </c>
      <c r="G494" s="14">
        <f>VLOOKUP(C494,away!$B$2:$E$405,4,FALSE)</f>
        <v>0.8</v>
      </c>
      <c r="H494" s="14">
        <f>VLOOKUP(A494,away!$A$2:$E$405,3,FALSE)</f>
        <v>1.2937685459999999</v>
      </c>
      <c r="I494" s="14">
        <f>VLOOKUP(C494,away!$B$2:$E$405,3,FALSE)</f>
        <v>0.75</v>
      </c>
      <c r="J494" s="14">
        <f>VLOOKUP(B494,home!$B$2:$E$405,4,FALSE)</f>
        <v>0.7</v>
      </c>
      <c r="K494" s="16">
        <f t="shared" si="566"/>
        <v>1.0170919883199998</v>
      </c>
      <c r="L494" s="16">
        <f t="shared" si="567"/>
        <v>0.67922848664999991</v>
      </c>
      <c r="M494" s="17">
        <f t="shared" si="512"/>
        <v>0.18335695083762252</v>
      </c>
      <c r="N494" s="17">
        <f t="shared" si="513"/>
        <v>0.18649088569972996</v>
      </c>
      <c r="O494" s="17">
        <f t="shared" si="514"/>
        <v>0.12454126423419679</v>
      </c>
      <c r="P494" s="17">
        <f t="shared" si="515"/>
        <v>0.12666992206784569</v>
      </c>
      <c r="Q494" s="17">
        <f t="shared" si="516"/>
        <v>9.4839192869948061E-2</v>
      </c>
      <c r="R494" s="17">
        <f t="shared" si="517"/>
        <v>4.2295987215635621E-2</v>
      </c>
      <c r="S494" s="17">
        <f t="shared" si="518"/>
        <v>2.1877094218919858E-2</v>
      </c>
      <c r="T494" s="17">
        <f t="shared" si="519"/>
        <v>6.4417481448162298E-2</v>
      </c>
      <c r="U494" s="17">
        <f t="shared" si="520"/>
        <v>4.3018909735108128E-2</v>
      </c>
      <c r="V494" s="17">
        <f t="shared" si="521"/>
        <v>1.6792805309364949E-3</v>
      </c>
      <c r="W494" s="17">
        <f t="shared" si="522"/>
        <v>3.2153394415586477E-2</v>
      </c>
      <c r="X494" s="17">
        <f t="shared" si="523"/>
        <v>2.1839501429559365E-2</v>
      </c>
      <c r="Y494" s="17">
        <f t="shared" si="524"/>
        <v>7.4170057525950583E-3</v>
      </c>
      <c r="Z494" s="17">
        <f t="shared" si="525"/>
        <v>9.576213129281308E-3</v>
      </c>
      <c r="AA494" s="17">
        <f t="shared" si="526"/>
        <v>9.739889652236813E-3</v>
      </c>
      <c r="AB494" s="17">
        <f t="shared" si="527"/>
        <v>4.9531818662054651E-3</v>
      </c>
      <c r="AC494" s="17">
        <f t="shared" si="528"/>
        <v>7.2506909682194196E-5</v>
      </c>
      <c r="AD494" s="17">
        <f t="shared" si="529"/>
        <v>8.1757399643465067E-3</v>
      </c>
      <c r="AE494" s="17">
        <f t="shared" si="530"/>
        <v>5.553195483227003E-3</v>
      </c>
      <c r="AF494" s="17">
        <f t="shared" si="531"/>
        <v>1.885944282071946E-3</v>
      </c>
      <c r="AG494" s="17">
        <f t="shared" si="532"/>
        <v>4.2699569353931609E-4</v>
      </c>
      <c r="AH494" s="17">
        <f t="shared" si="533"/>
        <v>1.6261091879099005E-3</v>
      </c>
      <c r="AI494" s="17">
        <f t="shared" si="534"/>
        <v>1.653902627156701E-3</v>
      </c>
      <c r="AJ494" s="17">
        <f t="shared" si="535"/>
        <v>8.4108555577124E-4</v>
      </c>
      <c r="AK494" s="17">
        <f t="shared" si="536"/>
        <v>2.8515379342220094E-4</v>
      </c>
      <c r="AL494" s="17">
        <f t="shared" si="537"/>
        <v>2.0036207096304613E-6</v>
      </c>
      <c r="AM494" s="17">
        <f t="shared" si="538"/>
        <v>1.6630959232648952E-3</v>
      </c>
      <c r="AN494" s="17">
        <f t="shared" si="539"/>
        <v>1.1296221271129992E-3</v>
      </c>
      <c r="AO494" s="17">
        <f t="shared" si="540"/>
        <v>3.8363576394265811E-4</v>
      </c>
      <c r="AP494" s="17">
        <f t="shared" si="541"/>
        <v>8.6858779789196079E-5</v>
      </c>
      <c r="AQ494" s="17">
        <f t="shared" si="542"/>
        <v>1.4749239387120313E-5</v>
      </c>
      <c r="AR494" s="17">
        <f t="shared" si="543"/>
        <v>2.208999365663405E-4</v>
      </c>
      <c r="AS494" s="17">
        <f t="shared" si="544"/>
        <v>2.246755557020211E-4</v>
      </c>
      <c r="AT494" s="17">
        <f t="shared" si="545"/>
        <v>1.1425785383793474E-4</v>
      </c>
      <c r="AU494" s="17">
        <f t="shared" si="546"/>
        <v>3.8736915913733661E-5</v>
      </c>
      <c r="AV494" s="17">
        <f t="shared" si="547"/>
        <v>9.8497517070210026E-6</v>
      </c>
      <c r="AW494" s="17">
        <f t="shared" si="548"/>
        <v>3.8449361869020144E-8</v>
      </c>
      <c r="AX494" s="17">
        <f t="shared" si="549"/>
        <v>2.8192025656006287E-4</v>
      </c>
      <c r="AY494" s="17">
        <f t="shared" si="550"/>
        <v>1.9148826921927122E-4</v>
      </c>
      <c r="AZ494" s="17">
        <f t="shared" si="551"/>
        <v>6.5032143656516665E-5</v>
      </c>
      <c r="BA494" s="17">
        <f t="shared" si="552"/>
        <v>1.4723894839807068E-5</v>
      </c>
      <c r="BB494" s="17">
        <f t="shared" si="553"/>
        <v>2.5002222024089743E-6</v>
      </c>
      <c r="BC494" s="17">
        <f t="shared" si="554"/>
        <v>3.3964442856619564E-7</v>
      </c>
      <c r="BD494" s="17">
        <f t="shared" si="555"/>
        <v>2.5006921602506055E-5</v>
      </c>
      <c r="BE494" s="17">
        <f t="shared" si="556"/>
        <v>2.5434339614455238E-5</v>
      </c>
      <c r="BF494" s="17">
        <f t="shared" si="557"/>
        <v>1.2934531525036206E-5</v>
      </c>
      <c r="BG494" s="17">
        <f t="shared" si="558"/>
        <v>4.3852027955955989E-6</v>
      </c>
      <c r="BH494" s="17">
        <f t="shared" si="559"/>
        <v>1.1150386576396874E-6</v>
      </c>
      <c r="BI494" s="17">
        <f t="shared" si="560"/>
        <v>2.2681937707048268E-7</v>
      </c>
      <c r="BJ494" s="18">
        <f t="shared" si="561"/>
        <v>0.42703330330316946</v>
      </c>
      <c r="BK494" s="18">
        <f t="shared" si="562"/>
        <v>0.33384924645493569</v>
      </c>
      <c r="BL494" s="18">
        <f t="shared" si="563"/>
        <v>0.22963300673494225</v>
      </c>
      <c r="BM494" s="18">
        <f t="shared" si="564"/>
        <v>0.24170611687749266</v>
      </c>
      <c r="BN494" s="18">
        <f t="shared" si="565"/>
        <v>0.75819420292497863</v>
      </c>
    </row>
    <row r="495" spans="1:66" x14ac:dyDescent="0.25">
      <c r="A495" t="s">
        <v>99</v>
      </c>
      <c r="B495" t="s">
        <v>104</v>
      </c>
      <c r="C495" t="s">
        <v>120</v>
      </c>
      <c r="D495" t="s">
        <v>496</v>
      </c>
      <c r="E495" s="14">
        <f>VLOOKUP(A495,home!$A$2:$E$405,3,FALSE)</f>
        <v>1.3382789319999999</v>
      </c>
      <c r="F495" s="14">
        <f>VLOOKUP(B495,home!$B$2:$E$405,3,FALSE)</f>
        <v>0.8</v>
      </c>
      <c r="G495" s="14">
        <f>VLOOKUP(C495,away!$B$2:$E$405,4,FALSE)</f>
        <v>1.72</v>
      </c>
      <c r="H495" s="14">
        <f>VLOOKUP(A495,away!$A$2:$E$405,3,FALSE)</f>
        <v>1.2937685459999999</v>
      </c>
      <c r="I495" s="14">
        <f>VLOOKUP(C495,away!$B$2:$E$405,3,FALSE)</f>
        <v>0.98</v>
      </c>
      <c r="J495" s="14">
        <f>VLOOKUP(B495,home!$B$2:$E$405,4,FALSE)</f>
        <v>1.25</v>
      </c>
      <c r="K495" s="16">
        <f t="shared" si="566"/>
        <v>1.8414718104319998</v>
      </c>
      <c r="L495" s="16">
        <f t="shared" si="567"/>
        <v>1.58486646885</v>
      </c>
      <c r="M495" s="17">
        <f t="shared" si="512"/>
        <v>3.2505750095455213E-2</v>
      </c>
      <c r="N495" s="17">
        <f t="shared" si="513"/>
        <v>5.985842247772806E-2</v>
      </c>
      <c r="O495" s="17">
        <f t="shared" si="514"/>
        <v>5.1517273371104663E-2</v>
      </c>
      <c r="P495" s="17">
        <f t="shared" si="515"/>
        <v>9.4867606663208343E-2</v>
      </c>
      <c r="Q495" s="17">
        <f t="shared" si="516"/>
        <v>5.511379880483272E-2</v>
      </c>
      <c r="R495" s="17">
        <f t="shared" si="517"/>
        <v>4.0823999566221396E-2</v>
      </c>
      <c r="S495" s="17">
        <f t="shared" si="518"/>
        <v>6.9217467429428206E-2</v>
      </c>
      <c r="T495" s="17">
        <f t="shared" si="519"/>
        <v>8.7348011696724584E-2</v>
      </c>
      <c r="U495" s="17">
        <f t="shared" si="520"/>
        <v>7.5176244390284891E-2</v>
      </c>
      <c r="V495" s="17">
        <f t="shared" si="521"/>
        <v>2.2445585969099475E-2</v>
      </c>
      <c r="W495" s="17">
        <f t="shared" si="522"/>
        <v>3.3830168954973427E-2</v>
      </c>
      <c r="X495" s="17">
        <f t="shared" si="523"/>
        <v>5.3616300412267628E-2</v>
      </c>
      <c r="Y495" s="17">
        <f t="shared" si="524"/>
        <v>4.2487338353595708E-2</v>
      </c>
      <c r="Z495" s="17">
        <f t="shared" si="525"/>
        <v>2.1566862678950419E-2</v>
      </c>
      <c r="AA495" s="17">
        <f t="shared" si="526"/>
        <v>3.9714769662745154E-2</v>
      </c>
      <c r="AB495" s="17">
        <f t="shared" si="527"/>
        <v>3.6566814395872602E-2</v>
      </c>
      <c r="AC495" s="17">
        <f t="shared" si="528"/>
        <v>4.0941968243863765E-3</v>
      </c>
      <c r="AD495" s="17">
        <f t="shared" si="529"/>
        <v>1.5574325618183844E-2</v>
      </c>
      <c r="AE495" s="17">
        <f t="shared" si="530"/>
        <v>2.4683226447211125E-2</v>
      </c>
      <c r="AF495" s="17">
        <f t="shared" si="531"/>
        <v>1.9559808969608218E-2</v>
      </c>
      <c r="AG495" s="17">
        <f t="shared" si="532"/>
        <v>1.0333228457681181E-2</v>
      </c>
      <c r="AH495" s="17">
        <f t="shared" si="533"/>
        <v>8.5451493745402531E-3</v>
      </c>
      <c r="AI495" s="17">
        <f t="shared" si="534"/>
        <v>1.5735651689146507E-2</v>
      </c>
      <c r="AJ495" s="17">
        <f t="shared" si="535"/>
        <v>1.4488379502169992E-2</v>
      </c>
      <c r="AK495" s="17">
        <f t="shared" si="536"/>
        <v>8.8933141440289496E-3</v>
      </c>
      <c r="AL495" s="17">
        <f t="shared" si="537"/>
        <v>4.7795439612630016E-4</v>
      </c>
      <c r="AM495" s="17">
        <f t="shared" si="538"/>
        <v>5.7359363184748945E-3</v>
      </c>
      <c r="AN495" s="17">
        <f t="shared" si="539"/>
        <v>9.0906931386097751E-3</v>
      </c>
      <c r="AO495" s="17">
        <f t="shared" si="540"/>
        <v>7.2037673669937009E-3</v>
      </c>
      <c r="AP495" s="17">
        <f t="shared" si="541"/>
        <v>3.8056697831147239E-3</v>
      </c>
      <c r="AQ495" s="17">
        <f t="shared" si="542"/>
        <v>1.5078696076935448E-3</v>
      </c>
      <c r="AR495" s="17">
        <f t="shared" si="543"/>
        <v>2.7085841430046762E-3</v>
      </c>
      <c r="AS495" s="17">
        <f t="shared" si="544"/>
        <v>4.9877813455262276E-3</v>
      </c>
      <c r="AT495" s="17">
        <f t="shared" si="545"/>
        <v>4.5924293721925705E-3</v>
      </c>
      <c r="AU495" s="17">
        <f t="shared" si="546"/>
        <v>2.8189430767641814E-3</v>
      </c>
      <c r="AV495" s="17">
        <f t="shared" si="547"/>
        <v>1.2977510527684229E-3</v>
      </c>
      <c r="AW495" s="17">
        <f t="shared" si="548"/>
        <v>3.8747323782467783E-5</v>
      </c>
      <c r="AX495" s="17">
        <f t="shared" si="549"/>
        <v>1.7604275061507688E-3</v>
      </c>
      <c r="AY495" s="17">
        <f t="shared" si="550"/>
        <v>2.7900425253395808E-3</v>
      </c>
      <c r="AZ495" s="17">
        <f t="shared" si="551"/>
        <v>2.2109224225381396E-3</v>
      </c>
      <c r="BA495" s="17">
        <f t="shared" si="552"/>
        <v>1.1680056042364367E-3</v>
      </c>
      <c r="BB495" s="17">
        <f t="shared" si="553"/>
        <v>4.6278322939580306E-4</v>
      </c>
      <c r="BC495" s="17">
        <f t="shared" si="554"/>
        <v>1.4668992452310505E-4</v>
      </c>
      <c r="BD495" s="17">
        <f t="shared" si="555"/>
        <v>7.1545736438448815E-4</v>
      </c>
      <c r="BE495" s="17">
        <f t="shared" si="556"/>
        <v>1.3174945680800101E-3</v>
      </c>
      <c r="BF495" s="17">
        <f t="shared" si="557"/>
        <v>1.2130645537583114E-3</v>
      </c>
      <c r="BG495" s="17">
        <f t="shared" si="558"/>
        <v>7.446080599934011E-4</v>
      </c>
      <c r="BH495" s="17">
        <f t="shared" si="559"/>
        <v>3.4279368807457701E-4</v>
      </c>
      <c r="BI495" s="17">
        <f t="shared" si="560"/>
        <v>1.262489826766707E-4</v>
      </c>
      <c r="BJ495" s="18">
        <f t="shared" si="561"/>
        <v>0.43828743761987693</v>
      </c>
      <c r="BK495" s="18">
        <f t="shared" si="562"/>
        <v>0.2263986039030435</v>
      </c>
      <c r="BL495" s="18">
        <f t="shared" si="563"/>
        <v>0.31232675230333778</v>
      </c>
      <c r="BM495" s="18">
        <f t="shared" si="564"/>
        <v>0.66114151032510149</v>
      </c>
      <c r="BN495" s="18">
        <f t="shared" si="565"/>
        <v>0.33468685097855039</v>
      </c>
    </row>
    <row r="496" spans="1:66" x14ac:dyDescent="0.25">
      <c r="A496" t="s">
        <v>99</v>
      </c>
      <c r="B496" t="s">
        <v>105</v>
      </c>
      <c r="C496" t="s">
        <v>103</v>
      </c>
      <c r="D496" t="s">
        <v>496</v>
      </c>
      <c r="E496" s="14">
        <f>VLOOKUP(A496,home!$A$2:$E$405,3,FALSE)</f>
        <v>1.3382789319999999</v>
      </c>
      <c r="F496" s="14">
        <f>VLOOKUP(B496,home!$B$2:$E$405,3,FALSE)</f>
        <v>1.32</v>
      </c>
      <c r="G496" s="14">
        <f>VLOOKUP(C496,away!$B$2:$E$405,4,FALSE)</f>
        <v>0.98</v>
      </c>
      <c r="H496" s="14">
        <f>VLOOKUP(A496,away!$A$2:$E$405,3,FALSE)</f>
        <v>1.2937685459999999</v>
      </c>
      <c r="I496" s="14">
        <f>VLOOKUP(C496,away!$B$2:$E$405,3,FALSE)</f>
        <v>1.0900000000000001</v>
      </c>
      <c r="J496" s="14">
        <f>VLOOKUP(B496,home!$B$2:$E$405,4,FALSE)</f>
        <v>1.43</v>
      </c>
      <c r="K496" s="16">
        <f t="shared" si="566"/>
        <v>1.7311976264352</v>
      </c>
      <c r="L496" s="16">
        <f t="shared" si="567"/>
        <v>2.0165970326501998</v>
      </c>
      <c r="M496" s="17">
        <f t="shared" si="512"/>
        <v>2.3569667734842783E-2</v>
      </c>
      <c r="N496" s="17">
        <f t="shared" si="513"/>
        <v>4.080375283842614E-2</v>
      </c>
      <c r="O496" s="17">
        <f t="shared" si="514"/>
        <v>4.7530522014635111E-2</v>
      </c>
      <c r="P496" s="17">
        <f t="shared" si="515"/>
        <v>8.2284726894962315E-2</v>
      </c>
      <c r="Q496" s="17">
        <f t="shared" si="516"/>
        <v>3.531968003176595E-2</v>
      </c>
      <c r="R496" s="17">
        <f t="shared" si="517"/>
        <v>4.7924954827514098E-2</v>
      </c>
      <c r="S496" s="17">
        <f t="shared" si="518"/>
        <v>7.1816628434788823E-2</v>
      </c>
      <c r="T496" s="17">
        <f t="shared" si="519"/>
        <v>7.1225561946213739E-2</v>
      </c>
      <c r="U496" s="17">
        <f t="shared" si="520"/>
        <v>8.2967568044406581E-2</v>
      </c>
      <c r="V496" s="17">
        <f t="shared" si="521"/>
        <v>2.7857893570640967E-2</v>
      </c>
      <c r="W496" s="17">
        <f t="shared" si="522"/>
        <v>2.0381782079147984E-2</v>
      </c>
      <c r="X496" s="17">
        <f t="shared" si="523"/>
        <v>4.1101841260932852E-2</v>
      </c>
      <c r="Y496" s="17">
        <f t="shared" si="524"/>
        <v>4.1442925561628381E-2</v>
      </c>
      <c r="Z496" s="17">
        <f t="shared" si="525"/>
        <v>3.22151072316866E-2</v>
      </c>
      <c r="AA496" s="17">
        <f t="shared" si="526"/>
        <v>5.5770717174851277E-2</v>
      </c>
      <c r="AB496" s="17">
        <f t="shared" si="527"/>
        <v>4.8275066598845701E-2</v>
      </c>
      <c r="AC496" s="17">
        <f t="shared" si="528"/>
        <v>6.0784670103252777E-3</v>
      </c>
      <c r="AD496" s="17">
        <f t="shared" si="529"/>
        <v>8.8212231894851216E-3</v>
      </c>
      <c r="AE496" s="17">
        <f t="shared" si="530"/>
        <v>1.778885250826083E-2</v>
      </c>
      <c r="AF496" s="17">
        <f t="shared" si="531"/>
        <v>1.7936473591205433E-2</v>
      </c>
      <c r="AG496" s="17">
        <f t="shared" si="532"/>
        <v>1.2056879806744514E-2</v>
      </c>
      <c r="AH496" s="17">
        <f t="shared" si="533"/>
        <v>1.6241222412481802E-2</v>
      </c>
      <c r="AI496" s="17">
        <f t="shared" si="534"/>
        <v>2.8116765690894663E-2</v>
      </c>
      <c r="AJ496" s="17">
        <f t="shared" si="535"/>
        <v>2.4337839013555761E-2</v>
      </c>
      <c r="AK496" s="17">
        <f t="shared" si="536"/>
        <v>1.4044536377609917E-2</v>
      </c>
      <c r="AL496" s="17">
        <f t="shared" si="537"/>
        <v>8.4882825419768551E-4</v>
      </c>
      <c r="AM496" s="17">
        <f t="shared" si="538"/>
        <v>3.0542561295783545E-3</v>
      </c>
      <c r="AN496" s="17">
        <f t="shared" si="539"/>
        <v>6.1592038478613942E-3</v>
      </c>
      <c r="AO496" s="17">
        <f t="shared" si="540"/>
        <v>6.2103161015424919E-3</v>
      </c>
      <c r="AP496" s="17">
        <f t="shared" si="541"/>
        <v>4.1745683407301152E-3</v>
      </c>
      <c r="AQ496" s="17">
        <f t="shared" si="542"/>
        <v>2.1046055321279553E-3</v>
      </c>
      <c r="AR496" s="17">
        <f t="shared" si="543"/>
        <v>6.5504001847245408E-3</v>
      </c>
      <c r="AS496" s="17">
        <f t="shared" si="544"/>
        <v>1.1340037251995819E-2</v>
      </c>
      <c r="AT496" s="17">
        <f t="shared" si="545"/>
        <v>9.8159227871709581E-3</v>
      </c>
      <c r="AU496" s="17">
        <f t="shared" si="546"/>
        <v>5.6644340768071859E-3</v>
      </c>
      <c r="AV496" s="17">
        <f t="shared" si="547"/>
        <v>2.4515637072168158E-3</v>
      </c>
      <c r="AW496" s="17">
        <f t="shared" si="548"/>
        <v>8.2315780065698045E-5</v>
      </c>
      <c r="AX496" s="17">
        <f t="shared" si="549"/>
        <v>8.8125349367520242E-4</v>
      </c>
      <c r="AY496" s="17">
        <f t="shared" si="550"/>
        <v>1.7771331803580347E-3</v>
      </c>
      <c r="AZ496" s="17">
        <f t="shared" si="551"/>
        <v>1.7918807490671131E-3</v>
      </c>
      <c r="BA496" s="17">
        <f t="shared" si="552"/>
        <v>1.2045004671439191E-3</v>
      </c>
      <c r="BB496" s="17">
        <f t="shared" si="553"/>
        <v>6.0724801696705191E-4</v>
      </c>
      <c r="BC496" s="17">
        <f t="shared" si="554"/>
        <v>2.4491490981969489E-4</v>
      </c>
      <c r="BD496" s="17">
        <f t="shared" si="555"/>
        <v>2.2015862625311398E-3</v>
      </c>
      <c r="BE496" s="17">
        <f t="shared" si="556"/>
        <v>3.8113809120862516E-3</v>
      </c>
      <c r="BF496" s="17">
        <f t="shared" si="557"/>
        <v>3.2991267942220738E-3</v>
      </c>
      <c r="BG496" s="17">
        <f t="shared" si="558"/>
        <v>1.9038134918220088E-3</v>
      </c>
      <c r="BH496" s="17">
        <f t="shared" si="559"/>
        <v>8.2396934955439294E-4</v>
      </c>
      <c r="BI496" s="17">
        <f t="shared" si="560"/>
        <v>2.8529075644078387E-4</v>
      </c>
      <c r="BJ496" s="18">
        <f t="shared" si="561"/>
        <v>0.33508885358268231</v>
      </c>
      <c r="BK496" s="18">
        <f t="shared" si="562"/>
        <v>0.21423334508011591</v>
      </c>
      <c r="BL496" s="18">
        <f t="shared" si="563"/>
        <v>0.41335671772936694</v>
      </c>
      <c r="BM496" s="18">
        <f t="shared" si="564"/>
        <v>0.71576590188141276</v>
      </c>
      <c r="BN496" s="18">
        <f t="shared" si="565"/>
        <v>0.27743330434214636</v>
      </c>
    </row>
    <row r="497" spans="1:66" x14ac:dyDescent="0.25">
      <c r="A497" t="s">
        <v>99</v>
      </c>
      <c r="B497" t="s">
        <v>110</v>
      </c>
      <c r="C497" t="s">
        <v>115</v>
      </c>
      <c r="D497" t="s">
        <v>496</v>
      </c>
      <c r="E497" s="14">
        <f>VLOOKUP(A497,home!$A$2:$E$405,3,FALSE)</f>
        <v>1.3382789319999999</v>
      </c>
      <c r="F497" s="14">
        <f>VLOOKUP(B497,home!$B$2:$E$405,3,FALSE)</f>
        <v>0.8</v>
      </c>
      <c r="G497" s="14">
        <f>VLOOKUP(C497,away!$B$2:$E$405,4,FALSE)</f>
        <v>0.9</v>
      </c>
      <c r="H497" s="14">
        <f>VLOOKUP(A497,away!$A$2:$E$405,3,FALSE)</f>
        <v>1.2937685459999999</v>
      </c>
      <c r="I497" s="14">
        <f>VLOOKUP(C497,away!$B$2:$E$405,3,FALSE)</f>
        <v>0.95</v>
      </c>
      <c r="J497" s="14">
        <f>VLOOKUP(B497,home!$B$2:$E$405,4,FALSE)</f>
        <v>0.44</v>
      </c>
      <c r="K497" s="16">
        <f t="shared" si="566"/>
        <v>0.96356083104000001</v>
      </c>
      <c r="L497" s="16">
        <f t="shared" si="567"/>
        <v>0.54079525222799996</v>
      </c>
      <c r="M497" s="17">
        <f t="shared" si="512"/>
        <v>0.22216030051949939</v>
      </c>
      <c r="N497" s="17">
        <f t="shared" si="513"/>
        <v>0.21406496379266496</v>
      </c>
      <c r="O497" s="17">
        <f t="shared" si="514"/>
        <v>0.12014323575449096</v>
      </c>
      <c r="P497" s="17">
        <f t="shared" si="515"/>
        <v>0.11576531608743193</v>
      </c>
      <c r="Q497" s="17">
        <f t="shared" si="516"/>
        <v>0.10313230720430387</v>
      </c>
      <c r="R497" s="17">
        <f t="shared" si="517"/>
        <v>3.2486445741668993E-2</v>
      </c>
      <c r="S497" s="17">
        <f t="shared" si="518"/>
        <v>1.5081011748594055E-2</v>
      </c>
      <c r="T497" s="17">
        <f t="shared" si="519"/>
        <v>5.5773462087407098E-2</v>
      </c>
      <c r="U497" s="17">
        <f t="shared" si="520"/>
        <v>3.1302666656378444E-2</v>
      </c>
      <c r="V497" s="17">
        <f t="shared" si="521"/>
        <v>8.7317235343216046E-4</v>
      </c>
      <c r="W497" s="17">
        <f t="shared" si="522"/>
        <v>3.3124750545617213E-2</v>
      </c>
      <c r="X497" s="17">
        <f t="shared" si="523"/>
        <v>1.7913707826306639E-2</v>
      </c>
      <c r="Y497" s="17">
        <f t="shared" si="524"/>
        <v>4.8438240711330977E-3</v>
      </c>
      <c r="Z497" s="17">
        <f t="shared" si="525"/>
        <v>5.8561718729523739E-3</v>
      </c>
      <c r="AA497" s="17">
        <f t="shared" si="526"/>
        <v>5.6427778366150627E-3</v>
      </c>
      <c r="AB497" s="17">
        <f t="shared" si="527"/>
        <v>2.7185798508114513E-3</v>
      </c>
      <c r="AC497" s="17">
        <f t="shared" si="528"/>
        <v>2.8437538473769933E-5</v>
      </c>
      <c r="AD497" s="17">
        <f t="shared" si="529"/>
        <v>7.9794280409319022E-3</v>
      </c>
      <c r="AE497" s="17">
        <f t="shared" si="530"/>
        <v>4.3152368000309435E-3</v>
      </c>
      <c r="AF497" s="17">
        <f t="shared" si="531"/>
        <v>1.1668297868481405E-3</v>
      </c>
      <c r="AG497" s="17">
        <f t="shared" si="532"/>
        <v>2.1033866962856125E-4</v>
      </c>
      <c r="AH497" s="17">
        <f t="shared" si="533"/>
        <v>7.9174748628094941E-4</v>
      </c>
      <c r="AI497" s="17">
        <f t="shared" si="534"/>
        <v>7.628968658547026E-4</v>
      </c>
      <c r="AJ497" s="17">
        <f t="shared" si="535"/>
        <v>3.6754876903038428E-4</v>
      </c>
      <c r="AK497" s="17">
        <f t="shared" si="536"/>
        <v>1.1805186577821538E-4</v>
      </c>
      <c r="AL497" s="17">
        <f t="shared" si="537"/>
        <v>5.9273967895547254E-7</v>
      </c>
      <c r="AM497" s="17">
        <f t="shared" si="538"/>
        <v>1.5377328628688449E-3</v>
      </c>
      <c r="AN497" s="17">
        <f t="shared" si="539"/>
        <v>8.3159863143444153E-4</v>
      </c>
      <c r="AO497" s="17">
        <f t="shared" si="540"/>
        <v>2.2486229581952417E-4</v>
      </c>
      <c r="AP497" s="17">
        <f t="shared" si="541"/>
        <v>4.0534820661428911E-5</v>
      </c>
      <c r="AQ497" s="17">
        <f t="shared" si="542"/>
        <v>5.480259640903547E-6</v>
      </c>
      <c r="AR497" s="17">
        <f t="shared" si="543"/>
        <v>8.5634656308838209E-5</v>
      </c>
      <c r="AS497" s="17">
        <f t="shared" si="544"/>
        <v>8.2514200598768909E-5</v>
      </c>
      <c r="AT497" s="17">
        <f t="shared" si="545"/>
        <v>3.9753725850775519E-5</v>
      </c>
      <c r="AU497" s="17">
        <f t="shared" si="546"/>
        <v>1.2768377705903198E-5</v>
      </c>
      <c r="AV497" s="17">
        <f t="shared" si="547"/>
        <v>3.075777158333173E-6</v>
      </c>
      <c r="AW497" s="17">
        <f t="shared" si="548"/>
        <v>8.5797277575628046E-9</v>
      </c>
      <c r="AX497" s="17">
        <f t="shared" si="549"/>
        <v>2.4694985921057031E-4</v>
      </c>
      <c r="AY497" s="17">
        <f t="shared" si="550"/>
        <v>1.3354931139944947E-4</v>
      </c>
      <c r="AZ497" s="17">
        <f t="shared" si="551"/>
        <v>3.6111416771570489E-5</v>
      </c>
      <c r="BA497" s="17">
        <f t="shared" si="552"/>
        <v>6.5096275804306307E-6</v>
      </c>
      <c r="BB497" s="17">
        <f t="shared" si="553"/>
        <v>8.8009392231733192E-7</v>
      </c>
      <c r="BC497" s="17">
        <f t="shared" si="554"/>
        <v>9.5190122940786273E-8</v>
      </c>
      <c r="BD497" s="17">
        <f t="shared" si="555"/>
        <v>7.7184692596660401E-6</v>
      </c>
      <c r="BE497" s="17">
        <f t="shared" si="556"/>
        <v>7.4372146542005017E-6</v>
      </c>
      <c r="BF497" s="17">
        <f t="shared" si="557"/>
        <v>3.5831043664121506E-6</v>
      </c>
      <c r="BG497" s="17">
        <f t="shared" si="558"/>
        <v>1.1508463403343815E-6</v>
      </c>
      <c r="BH497" s="17">
        <f t="shared" si="559"/>
        <v>2.772276140229848E-7</v>
      </c>
      <c r="BI497" s="17">
        <f t="shared" si="560"/>
        <v>5.3425134031044737E-8</v>
      </c>
      <c r="BJ497" s="18">
        <f t="shared" si="561"/>
        <v>0.44558915319430475</v>
      </c>
      <c r="BK497" s="18">
        <f t="shared" si="562"/>
        <v>0.35404238029850971</v>
      </c>
      <c r="BL497" s="18">
        <f t="shared" si="563"/>
        <v>0.19457791785190046</v>
      </c>
      <c r="BM497" s="18">
        <f t="shared" si="564"/>
        <v>0.19217951338593556</v>
      </c>
      <c r="BN497" s="18">
        <f t="shared" si="565"/>
        <v>0.8077525691000601</v>
      </c>
    </row>
    <row r="498" spans="1:66" x14ac:dyDescent="0.25">
      <c r="A498" t="s">
        <v>99</v>
      </c>
      <c r="B498" t="s">
        <v>395</v>
      </c>
      <c r="C498" t="s">
        <v>102</v>
      </c>
      <c r="D498" t="s">
        <v>496</v>
      </c>
      <c r="E498" s="14">
        <f>VLOOKUP(A498,home!$A$2:$E$405,3,FALSE)</f>
        <v>1.3382789319999999</v>
      </c>
      <c r="F498" s="14">
        <f>VLOOKUP(B498,home!$B$2:$E$405,3,FALSE)</f>
        <v>1.1200000000000001</v>
      </c>
      <c r="G498" s="14">
        <f>VLOOKUP(C498,away!$B$2:$E$405,4,FALSE)</f>
        <v>1.03</v>
      </c>
      <c r="H498" s="14">
        <f>VLOOKUP(A498,away!$A$2:$E$405,3,FALSE)</f>
        <v>1.2937685459999999</v>
      </c>
      <c r="I498" s="14">
        <f>VLOOKUP(C498,away!$B$2:$E$405,3,FALSE)</f>
        <v>1.21</v>
      </c>
      <c r="J498" s="14">
        <f>VLOOKUP(B498,home!$B$2:$E$405,4,FALSE)</f>
        <v>0.94</v>
      </c>
      <c r="K498" s="16">
        <f t="shared" si="566"/>
        <v>1.5438385759552</v>
      </c>
      <c r="L498" s="16">
        <f t="shared" si="567"/>
        <v>1.4715323442203998</v>
      </c>
      <c r="M498" s="17">
        <f t="shared" si="512"/>
        <v>4.9027646770594936E-2</v>
      </c>
      <c r="N498" s="17">
        <f t="shared" si="513"/>
        <v>7.5690772372749834E-2</v>
      </c>
      <c r="O498" s="17">
        <f t="shared" si="514"/>
        <v>7.2145767983943287E-2</v>
      </c>
      <c r="P498" s="17">
        <f t="shared" si="515"/>
        <v>0.11138141970552524</v>
      </c>
      <c r="Q498" s="17">
        <f t="shared" si="516"/>
        <v>5.8427167116447659E-2</v>
      </c>
      <c r="R498" s="17">
        <f t="shared" si="517"/>
        <v>5.3082415543496568E-2</v>
      </c>
      <c r="S498" s="17">
        <f t="shared" si="518"/>
        <v>6.3259311188574863E-2</v>
      </c>
      <c r="T498" s="17">
        <f t="shared" si="519"/>
        <v>8.5977466193023294E-2</v>
      </c>
      <c r="U498" s="17">
        <f t="shared" si="520"/>
        <v>8.1950680820933902E-2</v>
      </c>
      <c r="V498" s="17">
        <f t="shared" si="521"/>
        <v>1.5968114939868272E-2</v>
      </c>
      <c r="W498" s="17">
        <f t="shared" si="522"/>
        <v>3.0067371492717692E-2</v>
      </c>
      <c r="X498" s="17">
        <f t="shared" si="523"/>
        <v>4.4245109657224488E-2</v>
      </c>
      <c r="Y498" s="17">
        <f t="shared" si="524"/>
        <v>3.2554054967092107E-2</v>
      </c>
      <c r="Z498" s="17">
        <f t="shared" si="525"/>
        <v>2.6037497127200975E-2</v>
      </c>
      <c r="AA498" s="17">
        <f t="shared" si="526"/>
        <v>4.019769248629556E-2</v>
      </c>
      <c r="AB498" s="17">
        <f t="shared" si="527"/>
        <v>3.1029374162363794E-2</v>
      </c>
      <c r="AC498" s="17">
        <f t="shared" si="528"/>
        <v>2.2672811020605739E-3</v>
      </c>
      <c r="AD498" s="17">
        <f t="shared" si="529"/>
        <v>1.1604791997008318E-2</v>
      </c>
      <c r="AE498" s="17">
        <f t="shared" si="530"/>
        <v>1.7076826771547787E-2</v>
      </c>
      <c r="AF498" s="17">
        <f t="shared" si="531"/>
        <v>1.2564551465490698E-2</v>
      </c>
      <c r="AG498" s="17">
        <f t="shared" si="532"/>
        <v>6.1630479573637981E-3</v>
      </c>
      <c r="AH498" s="17">
        <f t="shared" si="533"/>
        <v>9.5787547963054921E-3</v>
      </c>
      <c r="AI498" s="17">
        <f t="shared" si="534"/>
        <v>1.4788051164152312E-2</v>
      </c>
      <c r="AJ498" s="17">
        <f t="shared" si="535"/>
        <v>1.1415181925208772E-2</v>
      </c>
      <c r="AK498" s="17">
        <f t="shared" si="536"/>
        <v>5.8743994025612853E-3</v>
      </c>
      <c r="AL498" s="17">
        <f t="shared" si="537"/>
        <v>2.0603313000164232E-4</v>
      </c>
      <c r="AM498" s="17">
        <f t="shared" si="538"/>
        <v>3.5831851101835216E-3</v>
      </c>
      <c r="AN498" s="17">
        <f t="shared" si="539"/>
        <v>5.2727727849639899E-3</v>
      </c>
      <c r="AO498" s="17">
        <f t="shared" si="540"/>
        <v>3.8795278483997929E-3</v>
      </c>
      <c r="AP498" s="17">
        <f t="shared" si="541"/>
        <v>1.9029502364080245E-3</v>
      </c>
      <c r="AQ498" s="17">
        <f t="shared" si="542"/>
        <v>7.0006320557906593E-4</v>
      </c>
      <c r="AR498" s="17">
        <f t="shared" si="543"/>
        <v>2.8190895000239661E-3</v>
      </c>
      <c r="AS498" s="17">
        <f t="shared" si="544"/>
        <v>4.3522191192072561E-3</v>
      </c>
      <c r="AT498" s="17">
        <f t="shared" si="545"/>
        <v>3.3595618836209633E-3</v>
      </c>
      <c r="AU498" s="17">
        <f t="shared" si="546"/>
        <v>1.7288737447475864E-3</v>
      </c>
      <c r="AV498" s="17">
        <f t="shared" si="547"/>
        <v>6.6727549502436216E-4</v>
      </c>
      <c r="AW498" s="17">
        <f t="shared" si="548"/>
        <v>1.3001883198979705E-5</v>
      </c>
      <c r="AX498" s="17">
        <f t="shared" si="549"/>
        <v>9.2197656631493442E-4</v>
      </c>
      <c r="AY498" s="17">
        <f t="shared" si="550"/>
        <v>1.3567183379456906E-3</v>
      </c>
      <c r="AZ498" s="17">
        <f t="shared" si="551"/>
        <v>9.9822745814201323E-4</v>
      </c>
      <c r="BA498" s="17">
        <f t="shared" si="552"/>
        <v>4.8964133051496281E-4</v>
      </c>
      <c r="BB498" s="17">
        <f t="shared" si="553"/>
        <v>1.8013076372996967E-4</v>
      </c>
      <c r="BC498" s="17">
        <f t="shared" si="554"/>
        <v>5.3013649003554697E-5</v>
      </c>
      <c r="BD498" s="17">
        <f t="shared" si="555"/>
        <v>6.9139689675622965E-4</v>
      </c>
      <c r="BE498" s="17">
        <f t="shared" si="556"/>
        <v>1.067405200507982E-3</v>
      </c>
      <c r="BF498" s="17">
        <f t="shared" si="557"/>
        <v>8.2395066235970891E-4</v>
      </c>
      <c r="BG498" s="17">
        <f t="shared" si="558"/>
        <v>4.2401560574491909E-4</v>
      </c>
      <c r="BH498" s="17">
        <f t="shared" si="559"/>
        <v>1.6365291223900441E-4</v>
      </c>
      <c r="BI498" s="17">
        <f t="shared" si="560"/>
        <v>5.0530735796397131E-5</v>
      </c>
      <c r="BJ498" s="18">
        <f t="shared" si="561"/>
        <v>0.39370936728185119</v>
      </c>
      <c r="BK498" s="18">
        <f t="shared" si="562"/>
        <v>0.24346652517457121</v>
      </c>
      <c r="BL498" s="18">
        <f t="shared" si="563"/>
        <v>0.33621029004128938</v>
      </c>
      <c r="BM498" s="18">
        <f t="shared" si="564"/>
        <v>0.57832477367740875</v>
      </c>
      <c r="BN498" s="18">
        <f t="shared" si="565"/>
        <v>0.41975518949275759</v>
      </c>
    </row>
    <row r="499" spans="1:66" x14ac:dyDescent="0.25">
      <c r="A499" t="s">
        <v>99</v>
      </c>
      <c r="B499" t="s">
        <v>112</v>
      </c>
      <c r="C499" t="s">
        <v>106</v>
      </c>
      <c r="D499" t="s">
        <v>496</v>
      </c>
      <c r="E499" s="14">
        <f>VLOOKUP(A499,home!$A$2:$E$405,3,FALSE)</f>
        <v>1.3382789319999999</v>
      </c>
      <c r="F499" s="14">
        <f>VLOOKUP(B499,home!$B$2:$E$405,3,FALSE)</f>
        <v>0.43</v>
      </c>
      <c r="G499" s="14">
        <f>VLOOKUP(C499,away!$B$2:$E$405,4,FALSE)</f>
        <v>1.32</v>
      </c>
      <c r="H499" s="14">
        <f>VLOOKUP(A499,away!$A$2:$E$405,3,FALSE)</f>
        <v>1.2937685459999999</v>
      </c>
      <c r="I499" s="14">
        <f>VLOOKUP(C499,away!$B$2:$E$405,3,FALSE)</f>
        <v>0.8</v>
      </c>
      <c r="J499" s="14">
        <f>VLOOKUP(B499,home!$B$2:$E$405,4,FALSE)</f>
        <v>1.1000000000000001</v>
      </c>
      <c r="K499" s="16">
        <f t="shared" si="566"/>
        <v>0.7596071218032</v>
      </c>
      <c r="L499" s="16">
        <f t="shared" si="567"/>
        <v>1.1385163204800002</v>
      </c>
      <c r="M499" s="17">
        <f t="shared" si="512"/>
        <v>0.14984955688465443</v>
      </c>
      <c r="N499" s="17">
        <f t="shared" si="513"/>
        <v>0.11382679060863723</v>
      </c>
      <c r="O499" s="17">
        <f t="shared" si="514"/>
        <v>0.17060616612987523</v>
      </c>
      <c r="P499" s="17">
        <f t="shared" si="515"/>
        <v>0.1295936588157931</v>
      </c>
      <c r="Q499" s="17">
        <f t="shared" si="516"/>
        <v>4.3231820399161222E-2</v>
      </c>
      <c r="R499" s="17">
        <f t="shared" si="517"/>
        <v>9.7118952256692592E-2</v>
      </c>
      <c r="S499" s="17">
        <f t="shared" si="518"/>
        <v>2.801896240873045E-2</v>
      </c>
      <c r="T499" s="17">
        <f t="shared" si="519"/>
        <v>4.9220133088505244E-2</v>
      </c>
      <c r="U499" s="17">
        <f t="shared" si="520"/>
        <v>7.3772247796248663E-2</v>
      </c>
      <c r="V499" s="17">
        <f t="shared" si="521"/>
        <v>2.6923891240277172E-3</v>
      </c>
      <c r="W499" s="17">
        <f t="shared" si="522"/>
        <v>1.0946399554573242E-2</v>
      </c>
      <c r="X499" s="17">
        <f t="shared" si="523"/>
        <v>1.2462654543376639E-2</v>
      </c>
      <c r="Y499" s="17">
        <f t="shared" si="524"/>
        <v>7.0944677970692649E-3</v>
      </c>
      <c r="Z499" s="17">
        <f t="shared" si="525"/>
        <v>3.6857170724054152E-2</v>
      </c>
      <c r="AA499" s="17">
        <f t="shared" si="526"/>
        <v>2.7996969371507939E-2</v>
      </c>
      <c r="AB499" s="17">
        <f t="shared" si="527"/>
        <v>1.0633348661751744E-2</v>
      </c>
      <c r="AC499" s="17">
        <f t="shared" si="528"/>
        <v>1.455278567353289E-4</v>
      </c>
      <c r="AD499" s="17">
        <f t="shared" si="529"/>
        <v>2.0787407649393024E-3</v>
      </c>
      <c r="AE499" s="17">
        <f t="shared" si="530"/>
        <v>2.366680286930475E-3</v>
      </c>
      <c r="AF499" s="17">
        <f t="shared" si="531"/>
        <v>1.3472520660143181E-3</v>
      </c>
      <c r="AG499" s="17">
        <f t="shared" si="532"/>
        <v>5.112894883192332E-4</v>
      </c>
      <c r="AH499" s="17">
        <f t="shared" si="533"/>
        <v>1.0490622599013334E-2</v>
      </c>
      <c r="AI499" s="17">
        <f t="shared" si="534"/>
        <v>7.9687516383601248E-3</v>
      </c>
      <c r="AJ499" s="17">
        <f t="shared" si="535"/>
        <v>3.026560248189634E-3</v>
      </c>
      <c r="AK499" s="17">
        <f t="shared" si="536"/>
        <v>7.6633223969710222E-4</v>
      </c>
      <c r="AL499" s="17">
        <f t="shared" si="537"/>
        <v>5.0342457611586487E-6</v>
      </c>
      <c r="AM499" s="17">
        <f t="shared" si="538"/>
        <v>3.1580525788610521E-4</v>
      </c>
      <c r="AN499" s="17">
        <f t="shared" si="539"/>
        <v>3.5954944019672604E-4</v>
      </c>
      <c r="AO499" s="17">
        <f t="shared" si="540"/>
        <v>2.0467645284171022E-4</v>
      </c>
      <c r="AP499" s="17">
        <f t="shared" si="541"/>
        <v>7.7675827326080722E-5</v>
      </c>
      <c r="AQ499" s="17">
        <f t="shared" si="542"/>
        <v>2.210879927938233E-5</v>
      </c>
      <c r="AR499" s="17">
        <f t="shared" si="543"/>
        <v>2.3887490081945986E-3</v>
      </c>
      <c r="AS499" s="17">
        <f t="shared" si="544"/>
        <v>1.8145107588249478E-3</v>
      </c>
      <c r="AT499" s="17">
        <f t="shared" si="545"/>
        <v>6.8915764749597939E-4</v>
      </c>
      <c r="AU499" s="17">
        <f t="shared" si="546"/>
        <v>1.7449635236102841E-4</v>
      </c>
      <c r="AV499" s="17">
        <f t="shared" si="547"/>
        <v>3.3137167995529446E-5</v>
      </c>
      <c r="AW499" s="17">
        <f t="shared" si="548"/>
        <v>1.2093728112860841E-7</v>
      </c>
      <c r="AX499" s="17">
        <f t="shared" si="549"/>
        <v>3.9981320498863609E-5</v>
      </c>
      <c r="AY499" s="17">
        <f t="shared" si="550"/>
        <v>4.5519385902297804E-5</v>
      </c>
      <c r="AZ499" s="17">
        <f t="shared" si="551"/>
        <v>2.5912281873996646E-5</v>
      </c>
      <c r="BA499" s="17">
        <f t="shared" si="552"/>
        <v>9.8338519381410885E-6</v>
      </c>
      <c r="BB499" s="17">
        <f t="shared" si="553"/>
        <v>2.7990002311893787E-6</v>
      </c>
      <c r="BC499" s="17">
        <f t="shared" si="554"/>
        <v>6.3734148884728003E-7</v>
      </c>
      <c r="BD499" s="17">
        <f t="shared" si="555"/>
        <v>4.5327162189332741E-4</v>
      </c>
      <c r="BE499" s="17">
        <f t="shared" si="556"/>
        <v>3.4430835210145881E-4</v>
      </c>
      <c r="BF499" s="17">
        <f t="shared" si="557"/>
        <v>1.3076953817629593E-4</v>
      </c>
      <c r="BG499" s="17">
        <f t="shared" si="558"/>
        <v>3.3111157504543277E-5</v>
      </c>
      <c r="BH499" s="17">
        <f t="shared" si="559"/>
        <v>6.2878677628996347E-6</v>
      </c>
      <c r="BI499" s="17">
        <f t="shared" si="560"/>
        <v>9.5526182673106376E-7</v>
      </c>
      <c r="BJ499" s="18">
        <f t="shared" si="561"/>
        <v>0.24419072755698953</v>
      </c>
      <c r="BK499" s="18">
        <f t="shared" si="562"/>
        <v>0.31035064872160445</v>
      </c>
      <c r="BL499" s="18">
        <f t="shared" si="563"/>
        <v>0.40844870567547376</v>
      </c>
      <c r="BM499" s="18">
        <f t="shared" si="564"/>
        <v>0.29557490913468709</v>
      </c>
      <c r="BN499" s="18">
        <f t="shared" si="565"/>
        <v>0.70422694509481376</v>
      </c>
    </row>
    <row r="500" spans="1:66" x14ac:dyDescent="0.25">
      <c r="A500" t="s">
        <v>99</v>
      </c>
      <c r="B500" t="s">
        <v>116</v>
      </c>
      <c r="C500" t="s">
        <v>108</v>
      </c>
      <c r="D500" t="s">
        <v>496</v>
      </c>
      <c r="E500" s="14">
        <f>VLOOKUP(A500,home!$A$2:$E$405,3,FALSE)</f>
        <v>1.3382789319999999</v>
      </c>
      <c r="F500" s="14">
        <f>VLOOKUP(B500,home!$B$2:$E$405,3,FALSE)</f>
        <v>1.1499999999999999</v>
      </c>
      <c r="G500" s="14">
        <f>VLOOKUP(C500,away!$B$2:$E$405,4,FALSE)</f>
        <v>0.85</v>
      </c>
      <c r="H500" s="14">
        <f>VLOOKUP(A500,away!$A$2:$E$405,3,FALSE)</f>
        <v>1.2937685459999999</v>
      </c>
      <c r="I500" s="14">
        <f>VLOOKUP(C500,away!$B$2:$E$405,3,FALSE)</f>
        <v>0.69</v>
      </c>
      <c r="J500" s="14">
        <f>VLOOKUP(B500,home!$B$2:$E$405,4,FALSE)</f>
        <v>0.98</v>
      </c>
      <c r="K500" s="16">
        <f t="shared" si="566"/>
        <v>1.3081676560299997</v>
      </c>
      <c r="L500" s="16">
        <f t="shared" si="567"/>
        <v>0.87484629080519982</v>
      </c>
      <c r="M500" s="17">
        <f t="shared" si="512"/>
        <v>0.11270134238910066</v>
      </c>
      <c r="N500" s="17">
        <f t="shared" si="513"/>
        <v>0.14743225090458426</v>
      </c>
      <c r="O500" s="17">
        <f t="shared" si="514"/>
        <v>9.8596351357871551E-2</v>
      </c>
      <c r="P500" s="17">
        <f t="shared" si="515"/>
        <v>0.12898055784893711</v>
      </c>
      <c r="Q500" s="17">
        <f t="shared" si="516"/>
        <v>9.6433051044538434E-2</v>
      </c>
      <c r="R500" s="17">
        <f t="shared" si="517"/>
        <v>4.3128326136180069E-2</v>
      </c>
      <c r="S500" s="17">
        <f t="shared" si="518"/>
        <v>3.6902808676376249E-2</v>
      </c>
      <c r="T500" s="17">
        <f t="shared" si="519"/>
        <v>8.4364097017342946E-2</v>
      </c>
      <c r="U500" s="17">
        <f t="shared" si="520"/>
        <v>5.6419081310064061E-2</v>
      </c>
      <c r="V500" s="17">
        <f t="shared" si="521"/>
        <v>4.6925842017220042E-3</v>
      </c>
      <c r="W500" s="17">
        <f t="shared" si="522"/>
        <v>4.205019944958506E-2</v>
      </c>
      <c r="X500" s="17">
        <f t="shared" si="523"/>
        <v>3.6787461016088346E-2</v>
      </c>
      <c r="Y500" s="17">
        <f t="shared" si="524"/>
        <v>1.6091686909032888E-2</v>
      </c>
      <c r="Z500" s="17">
        <f t="shared" si="525"/>
        <v>1.2576885382958031E-2</v>
      </c>
      <c r="AA500" s="17">
        <f t="shared" si="526"/>
        <v>1.6452674671582172E-2</v>
      </c>
      <c r="AB500" s="17">
        <f t="shared" si="527"/>
        <v>1.0761428430273902E-2</v>
      </c>
      <c r="AC500" s="17">
        <f t="shared" si="528"/>
        <v>3.3565046523668712E-4</v>
      </c>
      <c r="AD500" s="17">
        <f t="shared" si="529"/>
        <v>1.375217771238941E-2</v>
      </c>
      <c r="AE500" s="17">
        <f t="shared" si="530"/>
        <v>1.2031041662177814E-2</v>
      </c>
      <c r="AF500" s="17">
        <f t="shared" si="531"/>
        <v>5.2626560863395433E-3</v>
      </c>
      <c r="AG500" s="17">
        <f t="shared" si="532"/>
        <v>1.5346717189725196E-3</v>
      </c>
      <c r="AH500" s="17">
        <f t="shared" si="533"/>
        <v>2.7507103817907413E-3</v>
      </c>
      <c r="AI500" s="17">
        <f t="shared" si="534"/>
        <v>3.5983903525645799E-3</v>
      </c>
      <c r="AJ500" s="17">
        <f t="shared" si="535"/>
        <v>2.3536489364976861E-3</v>
      </c>
      <c r="AK500" s="17">
        <f t="shared" si="536"/>
        <v>1.0263224707918934E-3</v>
      </c>
      <c r="AL500" s="17">
        <f t="shared" si="537"/>
        <v>1.5365348213516926E-5</v>
      </c>
      <c r="AM500" s="17">
        <f t="shared" si="538"/>
        <v>3.5980308166648914E-3</v>
      </c>
      <c r="AN500" s="17">
        <f t="shared" si="539"/>
        <v>3.1477239141620844E-3</v>
      </c>
      <c r="AO500" s="17">
        <f t="shared" si="540"/>
        <v>1.3768872953917623E-3</v>
      </c>
      <c r="AP500" s="17">
        <f t="shared" si="541"/>
        <v>4.0152158107676223E-4</v>
      </c>
      <c r="AQ500" s="17">
        <f t="shared" si="542"/>
        <v>8.7817416470811169E-5</v>
      </c>
      <c r="AR500" s="17">
        <f t="shared" si="543"/>
        <v>4.8128975491779714E-4</v>
      </c>
      <c r="AS500" s="17">
        <f t="shared" si="544"/>
        <v>6.2960769056206773E-4</v>
      </c>
      <c r="AT500" s="17">
        <f t="shared" si="545"/>
        <v>4.1181620839052089E-4</v>
      </c>
      <c r="AU500" s="17">
        <f t="shared" si="546"/>
        <v>1.7957488134846323E-4</v>
      </c>
      <c r="AV500" s="17">
        <f t="shared" si="547"/>
        <v>5.8728512903871085E-5</v>
      </c>
      <c r="AW500" s="17">
        <f t="shared" si="548"/>
        <v>4.8846681910464317E-7</v>
      </c>
      <c r="AX500" s="17">
        <f t="shared" si="549"/>
        <v>7.8447125662670298E-4</v>
      </c>
      <c r="AY500" s="17">
        <f t="shared" si="550"/>
        <v>6.8629176910316517E-4</v>
      </c>
      <c r="AZ500" s="17">
        <f t="shared" si="551"/>
        <v>3.0019990430502129E-4</v>
      </c>
      <c r="BA500" s="17">
        <f t="shared" si="552"/>
        <v>8.7542924260441277E-5</v>
      </c>
      <c r="BB500" s="17">
        <f t="shared" si="553"/>
        <v>1.9146650643871896E-5</v>
      </c>
      <c r="BC500" s="17">
        <f t="shared" si="554"/>
        <v>3.3500752594268644E-6</v>
      </c>
      <c r="BD500" s="17">
        <f t="shared" si="555"/>
        <v>7.0175759482063067E-5</v>
      </c>
      <c r="BE500" s="17">
        <f t="shared" si="556"/>
        <v>9.1801658791775483E-5</v>
      </c>
      <c r="BF500" s="17">
        <f t="shared" si="557"/>
        <v>6.0045980400651395E-5</v>
      </c>
      <c r="BG500" s="17">
        <f t="shared" si="558"/>
        <v>2.6183403144914482E-5</v>
      </c>
      <c r="BH500" s="17">
        <f t="shared" si="559"/>
        <v>8.5630702797428213E-6</v>
      </c>
      <c r="BI500" s="17">
        <f t="shared" si="560"/>
        <v>2.2403863152542638E-6</v>
      </c>
      <c r="BJ500" s="18">
        <f t="shared" si="561"/>
        <v>0.46623227712501619</v>
      </c>
      <c r="BK500" s="18">
        <f t="shared" si="562"/>
        <v>0.28431460069868941</v>
      </c>
      <c r="BL500" s="18">
        <f t="shared" si="563"/>
        <v>0.23710696135415374</v>
      </c>
      <c r="BM500" s="18">
        <f t="shared" si="564"/>
        <v>0.37227304157732133</v>
      </c>
      <c r="BN500" s="18">
        <f t="shared" si="565"/>
        <v>0.62727187968121212</v>
      </c>
    </row>
    <row r="501" spans="1:66" x14ac:dyDescent="0.25">
      <c r="A501" t="s">
        <v>99</v>
      </c>
      <c r="B501" t="s">
        <v>417</v>
      </c>
      <c r="C501" t="s">
        <v>107</v>
      </c>
      <c r="D501" t="s">
        <v>496</v>
      </c>
      <c r="E501" s="14">
        <f>VLOOKUP(A501,home!$A$2:$E$405,3,FALSE)</f>
        <v>1.3382789319999999</v>
      </c>
      <c r="F501" s="14">
        <f>VLOOKUP(B501,home!$B$2:$E$405,3,FALSE)</f>
        <v>0.93</v>
      </c>
      <c r="G501" s="14">
        <f>VLOOKUP(C501,away!$B$2:$E$405,4,FALSE)</f>
        <v>0.88</v>
      </c>
      <c r="H501" s="14">
        <f>VLOOKUP(A501,away!$A$2:$E$405,3,FALSE)</f>
        <v>1.2937685459999999</v>
      </c>
      <c r="I501" s="14">
        <f>VLOOKUP(C501,away!$B$2:$E$405,3,FALSE)</f>
        <v>0.95</v>
      </c>
      <c r="J501" s="14">
        <f>VLOOKUP(B501,home!$B$2:$E$405,4,FALSE)</f>
        <v>0.97</v>
      </c>
      <c r="K501" s="16">
        <f t="shared" si="566"/>
        <v>1.0952474779488</v>
      </c>
      <c r="L501" s="16">
        <f t="shared" si="567"/>
        <v>1.1922077151389998</v>
      </c>
      <c r="M501" s="17">
        <f t="shared" si="512"/>
        <v>0.10152449362725141</v>
      </c>
      <c r="N501" s="17">
        <f t="shared" si="513"/>
        <v>0.11119444559527611</v>
      </c>
      <c r="O501" s="17">
        <f t="shared" si="514"/>
        <v>0.12103828457798936</v>
      </c>
      <c r="P501" s="17">
        <f t="shared" si="515"/>
        <v>0.13256687591929198</v>
      </c>
      <c r="Q501" s="17">
        <f t="shared" si="516"/>
        <v>6.0892718050070613E-2</v>
      </c>
      <c r="R501" s="17">
        <f t="shared" si="517"/>
        <v>7.2151388350534376E-2</v>
      </c>
      <c r="S501" s="17">
        <f t="shared" si="518"/>
        <v>4.3275213603931023E-2</v>
      </c>
      <c r="T501" s="17">
        <f t="shared" si="519"/>
        <v>7.259676825507802E-2</v>
      </c>
      <c r="U501" s="17">
        <f t="shared" si="520"/>
        <v>7.9023626121427201E-2</v>
      </c>
      <c r="V501" s="17">
        <f t="shared" si="521"/>
        <v>6.2785723121228489E-3</v>
      </c>
      <c r="W501" s="17">
        <f t="shared" si="522"/>
        <v>2.2230865289929066E-2</v>
      </c>
      <c r="X501" s="17">
        <f t="shared" si="523"/>
        <v>2.6503809112869231E-2</v>
      </c>
      <c r="Y501" s="17">
        <f t="shared" si="524"/>
        <v>1.5799022852467016E-2</v>
      </c>
      <c r="Z501" s="17">
        <f t="shared" si="525"/>
        <v>2.8673147283165747E-2</v>
      </c>
      <c r="AA501" s="17">
        <f t="shared" si="526"/>
        <v>3.140419224674177E-2</v>
      </c>
      <c r="AB501" s="17">
        <f t="shared" si="527"/>
        <v>1.7197681177631589E-2</v>
      </c>
      <c r="AC501" s="17">
        <f t="shared" si="528"/>
        <v>5.1239526474973474E-4</v>
      </c>
      <c r="AD501" s="17">
        <f t="shared" si="529"/>
        <v>6.0870747853535821E-3</v>
      </c>
      <c r="AE501" s="17">
        <f t="shared" si="530"/>
        <v>7.2570575217266115E-3</v>
      </c>
      <c r="AF501" s="17">
        <f t="shared" si="531"/>
        <v>4.3259599833049894E-3</v>
      </c>
      <c r="AG501" s="17">
        <f t="shared" si="532"/>
        <v>1.719147622492929E-3</v>
      </c>
      <c r="AH501" s="17">
        <f t="shared" si="533"/>
        <v>8.5460868520767647E-3</v>
      </c>
      <c r="AI501" s="17">
        <f t="shared" si="534"/>
        <v>9.3600800710684755E-3</v>
      </c>
      <c r="AJ501" s="17">
        <f t="shared" si="535"/>
        <v>5.1258020456182865E-3</v>
      </c>
      <c r="AK501" s="17">
        <f t="shared" si="536"/>
        <v>1.8713405876427424E-3</v>
      </c>
      <c r="AL501" s="17">
        <f t="shared" si="537"/>
        <v>2.6762660736079865E-5</v>
      </c>
      <c r="AM501" s="17">
        <f t="shared" si="538"/>
        <v>1.3333706613488489E-3</v>
      </c>
      <c r="AN501" s="17">
        <f t="shared" si="539"/>
        <v>1.5896547896000882E-3</v>
      </c>
      <c r="AO501" s="17">
        <f t="shared" si="540"/>
        <v>9.4759935228444449E-4</v>
      </c>
      <c r="AP501" s="17">
        <f t="shared" si="541"/>
        <v>3.7657841955141127E-4</v>
      </c>
      <c r="AQ501" s="17">
        <f t="shared" si="542"/>
        <v>1.1223992428601094E-4</v>
      </c>
      <c r="AR501" s="17">
        <f t="shared" si="543"/>
        <v>2.037742135858776E-3</v>
      </c>
      <c r="AS501" s="17">
        <f t="shared" si="544"/>
        <v>2.2318319350093253E-3</v>
      </c>
      <c r="AT501" s="17">
        <f t="shared" si="545"/>
        <v>1.2222041490122769E-3</v>
      </c>
      <c r="AU501" s="17">
        <f t="shared" si="546"/>
        <v>4.4620533724808512E-4</v>
      </c>
      <c r="AV501" s="17">
        <f t="shared" si="547"/>
        <v>1.2217631756706473E-4</v>
      </c>
      <c r="AW501" s="17">
        <f t="shared" si="548"/>
        <v>9.7071329464809797E-7</v>
      </c>
      <c r="AX501" s="17">
        <f t="shared" si="549"/>
        <v>2.4339514233554161E-4</v>
      </c>
      <c r="AY501" s="17">
        <f t="shared" si="550"/>
        <v>2.901775665197877E-4</v>
      </c>
      <c r="AZ501" s="17">
        <f t="shared" si="551"/>
        <v>1.7297596678257567E-4</v>
      </c>
      <c r="BA501" s="17">
        <f t="shared" si="552"/>
        <v>6.8741094043938027E-5</v>
      </c>
      <c r="BB501" s="17">
        <f t="shared" si="553"/>
        <v>2.0488415666569616E-5</v>
      </c>
      <c r="BC501" s="17">
        <f t="shared" si="554"/>
        <v>4.885289445731807E-6</v>
      </c>
      <c r="BD501" s="17">
        <f t="shared" si="555"/>
        <v>4.0490198263910945E-4</v>
      </c>
      <c r="BE501" s="17">
        <f t="shared" si="556"/>
        <v>4.4346787530195338E-4</v>
      </c>
      <c r="BF501" s="17">
        <f t="shared" si="557"/>
        <v>2.4285353598788869E-4</v>
      </c>
      <c r="BG501" s="17">
        <f t="shared" si="558"/>
        <v>8.8661574267227735E-5</v>
      </c>
      <c r="BH501" s="17">
        <f t="shared" si="559"/>
        <v>2.4276591401787848E-5</v>
      </c>
      <c r="BI501" s="17">
        <f t="shared" si="560"/>
        <v>5.317775101200333E-6</v>
      </c>
      <c r="BJ501" s="18">
        <f t="shared" si="561"/>
        <v>0.33376697569043312</v>
      </c>
      <c r="BK501" s="18">
        <f t="shared" si="562"/>
        <v>0.28447449095460287</v>
      </c>
      <c r="BL501" s="18">
        <f t="shared" si="563"/>
        <v>0.35298812124012535</v>
      </c>
      <c r="BM501" s="18">
        <f t="shared" si="564"/>
        <v>0.40024532219468806</v>
      </c>
      <c r="BN501" s="18">
        <f t="shared" si="565"/>
        <v>0.59936820612041375</v>
      </c>
    </row>
    <row r="502" spans="1:66" x14ac:dyDescent="0.25">
      <c r="A502" t="s">
        <v>99</v>
      </c>
      <c r="B502" t="s">
        <v>101</v>
      </c>
      <c r="C502" t="s">
        <v>121</v>
      </c>
      <c r="D502" t="s">
        <v>496</v>
      </c>
      <c r="E502" s="14">
        <f>VLOOKUP(A502,home!$A$2:$E$405,3,FALSE)</f>
        <v>1.3382789319999999</v>
      </c>
      <c r="F502" s="14">
        <f>VLOOKUP(B502,home!$B$2:$E$405,3,FALSE)</f>
        <v>0.96</v>
      </c>
      <c r="G502" s="14">
        <f>VLOOKUP(C502,away!$B$2:$E$405,4,FALSE)</f>
        <v>1.06</v>
      </c>
      <c r="H502" s="14">
        <f>VLOOKUP(A502,away!$A$2:$E$405,3,FALSE)</f>
        <v>1.2937685459999999</v>
      </c>
      <c r="I502" s="14">
        <f>VLOOKUP(C502,away!$B$2:$E$405,3,FALSE)</f>
        <v>1.1200000000000001</v>
      </c>
      <c r="J502" s="14">
        <f>VLOOKUP(B502,home!$B$2:$E$405,4,FALSE)</f>
        <v>0.88</v>
      </c>
      <c r="K502" s="16">
        <f t="shared" si="566"/>
        <v>1.3618326412031998</v>
      </c>
      <c r="L502" s="16">
        <f t="shared" si="567"/>
        <v>1.2751382789376</v>
      </c>
      <c r="M502" s="17">
        <f t="shared" si="512"/>
        <v>7.1577756252944463E-2</v>
      </c>
      <c r="N502" s="17">
        <f t="shared" si="513"/>
        <v>9.7476924849346225E-2</v>
      </c>
      <c r="O502" s="17">
        <f t="shared" si="514"/>
        <v>9.1271536918594645E-2</v>
      </c>
      <c r="P502" s="17">
        <f t="shared" si="515"/>
        <v>0.12429655818852511</v>
      </c>
      <c r="Q502" s="17">
        <f t="shared" si="516"/>
        <v>6.6373629011975507E-2</v>
      </c>
      <c r="R502" s="17">
        <f t="shared" si="517"/>
        <v>5.8191915251183203E-2</v>
      </c>
      <c r="S502" s="17">
        <f t="shared" si="518"/>
        <v>5.396101801136672E-2</v>
      </c>
      <c r="T502" s="17">
        <f t="shared" si="519"/>
        <v>8.4635555065173201E-2</v>
      </c>
      <c r="U502" s="17">
        <f t="shared" si="520"/>
        <v>7.9247649643191587E-2</v>
      </c>
      <c r="V502" s="17">
        <f t="shared" si="521"/>
        <v>1.041162811570775E-2</v>
      </c>
      <c r="W502" s="17">
        <f t="shared" si="522"/>
        <v>3.0129924834539971E-2</v>
      </c>
      <c r="X502" s="17">
        <f t="shared" si="523"/>
        <v>3.8419820498034551E-2</v>
      </c>
      <c r="Y502" s="17">
        <f t="shared" si="524"/>
        <v>2.4495291893477655E-2</v>
      </c>
      <c r="Z502" s="17">
        <f t="shared" si="525"/>
        <v>2.473424622049215E-2</v>
      </c>
      <c r="AA502" s="17">
        <f t="shared" si="526"/>
        <v>3.368390385862309E-2</v>
      </c>
      <c r="AB502" s="17">
        <f t="shared" si="527"/>
        <v>2.2935919878911672E-2</v>
      </c>
      <c r="AC502" s="17">
        <f t="shared" si="528"/>
        <v>1.1300032367493678E-3</v>
      </c>
      <c r="AD502" s="17">
        <f t="shared" si="529"/>
        <v>1.0257978779168871E-2</v>
      </c>
      <c r="AE502" s="17">
        <f t="shared" si="530"/>
        <v>1.3080341405847816E-2</v>
      </c>
      <c r="AF502" s="17">
        <f t="shared" si="531"/>
        <v>8.3396220140845058E-3</v>
      </c>
      <c r="AG502" s="17">
        <f t="shared" si="532"/>
        <v>3.5447237540099474E-3</v>
      </c>
      <c r="AH502" s="17">
        <f t="shared" si="533"/>
        <v>7.8848960391042968E-3</v>
      </c>
      <c r="AI502" s="17">
        <f t="shared" si="534"/>
        <v>1.0737908798546055E-2</v>
      </c>
      <c r="AJ502" s="17">
        <f t="shared" si="535"/>
        <v>7.3116173500615269E-3</v>
      </c>
      <c r="AK502" s="17">
        <f t="shared" si="536"/>
        <v>3.3190663891004757E-3</v>
      </c>
      <c r="AL502" s="17">
        <f t="shared" si="537"/>
        <v>7.849115167762004E-5</v>
      </c>
      <c r="AM502" s="17">
        <f t="shared" si="538"/>
        <v>2.7939300668483836E-3</v>
      </c>
      <c r="AN502" s="17">
        <f t="shared" si="539"/>
        <v>3.5626471769130614E-3</v>
      </c>
      <c r="AO502" s="17">
        <f t="shared" si="540"/>
        <v>2.2714338948154104E-3</v>
      </c>
      <c r="AP502" s="17">
        <f t="shared" si="541"/>
        <v>9.6546410245181762E-4</v>
      </c>
      <c r="AQ502" s="17">
        <f t="shared" si="542"/>
        <v>3.0777505849411123E-4</v>
      </c>
      <c r="AR502" s="17">
        <f t="shared" si="543"/>
        <v>2.0108665529810703E-3</v>
      </c>
      <c r="AS502" s="17">
        <f t="shared" si="544"/>
        <v>2.7384637089533856E-3</v>
      </c>
      <c r="AT502" s="17">
        <f t="shared" si="545"/>
        <v>1.8646646328015501E-3</v>
      </c>
      <c r="AU502" s="17">
        <f t="shared" si="546"/>
        <v>8.4645372061544302E-4</v>
      </c>
      <c r="AV502" s="17">
        <f t="shared" si="547"/>
        <v>2.8818207650050125E-4</v>
      </c>
      <c r="AW502" s="17">
        <f t="shared" si="548"/>
        <v>3.7861622693480536E-6</v>
      </c>
      <c r="AX502" s="17">
        <f t="shared" si="549"/>
        <v>6.341441937121944E-4</v>
      </c>
      <c r="AY502" s="17">
        <f t="shared" si="550"/>
        <v>8.0862153576843963E-4</v>
      </c>
      <c r="AZ502" s="17">
        <f t="shared" si="551"/>
        <v>5.1555213671582352E-4</v>
      </c>
      <c r="BA502" s="17">
        <f t="shared" si="552"/>
        <v>2.1913342143813923E-4</v>
      </c>
      <c r="BB502" s="17">
        <f t="shared" si="553"/>
        <v>6.9856353467584144E-5</v>
      </c>
      <c r="BC502" s="17">
        <f t="shared" si="554"/>
        <v>1.7815302066702378E-5</v>
      </c>
      <c r="BD502" s="17">
        <f t="shared" si="555"/>
        <v>4.2735548592357739E-4</v>
      </c>
      <c r="BE502" s="17">
        <f t="shared" si="556"/>
        <v>5.8198665012798242E-4</v>
      </c>
      <c r="BF502" s="17">
        <f t="shared" si="557"/>
        <v>3.9628420844439646E-4</v>
      </c>
      <c r="BG502" s="17">
        <f t="shared" si="558"/>
        <v>1.7989092341765057E-4</v>
      </c>
      <c r="BH502" s="17">
        <f t="shared" si="559"/>
        <v>6.1245332841585443E-5</v>
      </c>
      <c r="BI502" s="17">
        <f t="shared" si="560"/>
        <v>1.6681178677005078E-5</v>
      </c>
      <c r="BJ502" s="18">
        <f t="shared" si="561"/>
        <v>0.38892018534834993</v>
      </c>
      <c r="BK502" s="18">
        <f t="shared" si="562"/>
        <v>0.26226407649273947</v>
      </c>
      <c r="BL502" s="18">
        <f t="shared" si="563"/>
        <v>0.32399648859860064</v>
      </c>
      <c r="BM502" s="18">
        <f t="shared" si="564"/>
        <v>0.48992184081411394</v>
      </c>
      <c r="BN502" s="18">
        <f t="shared" si="565"/>
        <v>0.50918832047256912</v>
      </c>
    </row>
    <row r="503" spans="1:66" x14ac:dyDescent="0.25">
      <c r="A503" t="s">
        <v>122</v>
      </c>
      <c r="B503" t="s">
        <v>125</v>
      </c>
      <c r="C503" t="s">
        <v>141</v>
      </c>
      <c r="D503" t="s">
        <v>496</v>
      </c>
      <c r="E503" s="14">
        <f>VLOOKUP(A503,home!$A$2:$E$405,3,FALSE)</f>
        <v>1.3392857140000001</v>
      </c>
      <c r="F503" s="14">
        <f>VLOOKUP(B503,home!$B$2:$E$405,3,FALSE)</f>
        <v>0.8</v>
      </c>
      <c r="G503" s="14">
        <f>VLOOKUP(C503,away!$B$2:$E$405,4,FALSE)</f>
        <v>0.95</v>
      </c>
      <c r="H503" s="14">
        <f>VLOOKUP(A503,away!$A$2:$E$405,3,FALSE)</f>
        <v>1.1726190480000001</v>
      </c>
      <c r="I503" s="14">
        <f>VLOOKUP(C503,away!$B$2:$E$405,3,FALSE)</f>
        <v>0.55000000000000004</v>
      </c>
      <c r="J503" s="14">
        <f>VLOOKUP(B503,home!$B$2:$E$405,4,FALSE)</f>
        <v>1.02</v>
      </c>
      <c r="K503" s="16">
        <f t="shared" si="566"/>
        <v>1.01785714264</v>
      </c>
      <c r="L503" s="16">
        <f t="shared" si="567"/>
        <v>0.65783928592800012</v>
      </c>
      <c r="M503" s="17">
        <f t="shared" si="512"/>
        <v>0.18717777812763045</v>
      </c>
      <c r="N503" s="17">
        <f t="shared" si="513"/>
        <v>0.19052023841069379</v>
      </c>
      <c r="O503" s="17">
        <f t="shared" si="514"/>
        <v>0.12313289590507005</v>
      </c>
      <c r="P503" s="17">
        <f t="shared" si="515"/>
        <v>0.12533169759092314</v>
      </c>
      <c r="Q503" s="17">
        <f t="shared" si="516"/>
        <v>9.6961192741900168E-2</v>
      </c>
      <c r="R503" s="17">
        <f t="shared" si="517"/>
        <v>4.0500828158219024E-2</v>
      </c>
      <c r="S503" s="17">
        <f t="shared" si="518"/>
        <v>2.0980100546860607E-2</v>
      </c>
      <c r="T503" s="17">
        <f t="shared" si="519"/>
        <v>6.3784881796058804E-2</v>
      </c>
      <c r="U503" s="17">
        <f t="shared" si="520"/>
        <v>4.1224057223678466E-2</v>
      </c>
      <c r="V503" s="17">
        <f t="shared" si="521"/>
        <v>1.5608878144672733E-3</v>
      </c>
      <c r="W503" s="17">
        <f t="shared" si="522"/>
        <v>3.2897547530412276E-2</v>
      </c>
      <c r="X503" s="17">
        <f t="shared" si="523"/>
        <v>2.1641299176188858E-2</v>
      </c>
      <c r="Y503" s="17">
        <f t="shared" si="524"/>
        <v>7.1182483983091476E-3</v>
      </c>
      <c r="Z503" s="17">
        <f t="shared" si="525"/>
        <v>8.8810119583651471E-3</v>
      </c>
      <c r="AA503" s="17">
        <f t="shared" si="526"/>
        <v>9.0396014556932188E-3</v>
      </c>
      <c r="AB503" s="17">
        <f t="shared" si="527"/>
        <v>4.6005114541481417E-3</v>
      </c>
      <c r="AC503" s="17">
        <f t="shared" si="528"/>
        <v>6.5321829831068519E-5</v>
      </c>
      <c r="AD503" s="17">
        <f t="shared" si="529"/>
        <v>8.3712509322922558E-3</v>
      </c>
      <c r="AE503" s="17">
        <f t="shared" si="530"/>
        <v>5.5069377356232428E-3</v>
      </c>
      <c r="AF503" s="17">
        <f t="shared" si="531"/>
        <v>1.8113399938261758E-3</v>
      </c>
      <c r="AG503" s="17">
        <f t="shared" si="532"/>
        <v>3.9719020270381322E-4</v>
      </c>
      <c r="AH503" s="17">
        <f t="shared" si="533"/>
        <v>1.4605696412522396E-3</v>
      </c>
      <c r="AI503" s="17">
        <f t="shared" si="534"/>
        <v>1.4866512416717341E-3</v>
      </c>
      <c r="AJ503" s="17">
        <f t="shared" si="535"/>
        <v>7.5659929247509975E-4</v>
      </c>
      <c r="AK503" s="17">
        <f t="shared" si="536"/>
        <v>2.5670333132071695E-4</v>
      </c>
      <c r="AL503" s="17">
        <f t="shared" si="537"/>
        <v>1.7495443966411125E-6</v>
      </c>
      <c r="AM503" s="17">
        <f t="shared" si="538"/>
        <v>1.7041475108530871E-3</v>
      </c>
      <c r="AN503" s="17">
        <f t="shared" si="539"/>
        <v>1.1210551816555735E-3</v>
      </c>
      <c r="AO503" s="17">
        <f t="shared" si="540"/>
        <v>3.687370700930935E-4</v>
      </c>
      <c r="AP503" s="17">
        <f t="shared" si="541"/>
        <v>8.0856576961741187E-5</v>
      </c>
      <c r="AQ503" s="17">
        <f t="shared" si="542"/>
        <v>1.329765821277355E-5</v>
      </c>
      <c r="AR503" s="17">
        <f t="shared" si="543"/>
        <v>1.921640179698978E-4</v>
      </c>
      <c r="AS503" s="17">
        <f t="shared" si="544"/>
        <v>1.9559551824906176E-4</v>
      </c>
      <c r="AT503" s="17">
        <f t="shared" si="545"/>
        <v>9.9544147659089987E-5</v>
      </c>
      <c r="AU503" s="17">
        <f t="shared" si="546"/>
        <v>3.3773907234271869E-5</v>
      </c>
      <c r="AV503" s="17">
        <f t="shared" si="547"/>
        <v>8.5942531783160951E-6</v>
      </c>
      <c r="AW503" s="17">
        <f t="shared" si="548"/>
        <v>3.2540865610809024E-8</v>
      </c>
      <c r="AX503" s="17">
        <f t="shared" si="549"/>
        <v>2.8909645267233188E-4</v>
      </c>
      <c r="AY503" s="17">
        <f t="shared" si="550"/>
        <v>1.9017900399028468E-4</v>
      </c>
      <c r="AZ503" s="17">
        <f t="shared" si="551"/>
        <v>6.2553610091733571E-5</v>
      </c>
      <c r="BA503" s="17">
        <f t="shared" si="552"/>
        <v>1.3716740731654852E-5</v>
      </c>
      <c r="BB503" s="17">
        <f t="shared" si="553"/>
        <v>2.2558527320428352E-6</v>
      </c>
      <c r="BC503" s="17">
        <f t="shared" si="554"/>
        <v>2.9679771008115752E-7</v>
      </c>
      <c r="BD503" s="17">
        <f t="shared" si="555"/>
        <v>2.1068840060395479E-5</v>
      </c>
      <c r="BE503" s="17">
        <f t="shared" si="556"/>
        <v>2.1445069342613305E-5</v>
      </c>
      <c r="BF503" s="17">
        <f t="shared" si="557"/>
        <v>1.0914008502394521E-5</v>
      </c>
      <c r="BG503" s="17">
        <f t="shared" si="558"/>
        <v>3.7029671696653183E-6</v>
      </c>
      <c r="BH503" s="17">
        <f t="shared" si="559"/>
        <v>9.4227289565131698E-7</v>
      </c>
      <c r="BI503" s="17">
        <f t="shared" si="560"/>
        <v>1.9181983943095375E-7</v>
      </c>
      <c r="BJ503" s="18">
        <f t="shared" si="561"/>
        <v>0.43285631937371277</v>
      </c>
      <c r="BK503" s="18">
        <f t="shared" si="562"/>
        <v>0.33530771445809943</v>
      </c>
      <c r="BL503" s="18">
        <f t="shared" si="563"/>
        <v>0.22304635452562951</v>
      </c>
      <c r="BM503" s="18">
        <f t="shared" si="564"/>
        <v>0.2362766229182458</v>
      </c>
      <c r="BN503" s="18">
        <f t="shared" si="565"/>
        <v>0.76362463093443655</v>
      </c>
    </row>
    <row r="504" spans="1:66" x14ac:dyDescent="0.25">
      <c r="A504" t="s">
        <v>122</v>
      </c>
      <c r="B504" t="s">
        <v>127</v>
      </c>
      <c r="C504" t="s">
        <v>140</v>
      </c>
      <c r="D504" t="s">
        <v>496</v>
      </c>
      <c r="E504" s="14">
        <f>VLOOKUP(A504,home!$A$2:$E$405,3,FALSE)</f>
        <v>1.3392857140000001</v>
      </c>
      <c r="F504" s="14">
        <f>VLOOKUP(B504,home!$B$2:$E$405,3,FALSE)</f>
        <v>0.8</v>
      </c>
      <c r="G504" s="14">
        <f>VLOOKUP(C504,away!$B$2:$E$405,4,FALSE)</f>
        <v>0.69</v>
      </c>
      <c r="H504" s="14">
        <f>VLOOKUP(A504,away!$A$2:$E$405,3,FALSE)</f>
        <v>1.1726190480000001</v>
      </c>
      <c r="I504" s="14">
        <f>VLOOKUP(C504,away!$B$2:$E$405,3,FALSE)</f>
        <v>0.69</v>
      </c>
      <c r="J504" s="14">
        <f>VLOOKUP(B504,home!$B$2:$E$405,4,FALSE)</f>
        <v>0.85</v>
      </c>
      <c r="K504" s="16">
        <f t="shared" si="566"/>
        <v>0.73928571412799993</v>
      </c>
      <c r="L504" s="16">
        <f t="shared" si="567"/>
        <v>0.68774107165199994</v>
      </c>
      <c r="M504" s="17">
        <f t="shared" si="512"/>
        <v>0.24002149772919495</v>
      </c>
      <c r="N504" s="17">
        <f t="shared" si="513"/>
        <v>0.17744446435480002</v>
      </c>
      <c r="O504" s="17">
        <f t="shared" si="514"/>
        <v>0.16507264206779457</v>
      </c>
      <c r="P504" s="17">
        <f t="shared" si="515"/>
        <v>0.12203584607408523</v>
      </c>
      <c r="Q504" s="17">
        <f t="shared" si="516"/>
        <v>6.5591078774299358E-2</v>
      </c>
      <c r="R504" s="17">
        <f t="shared" si="517"/>
        <v>5.6763617878066025E-2</v>
      </c>
      <c r="S504" s="17">
        <f t="shared" si="518"/>
        <v>1.551188942231814E-2</v>
      </c>
      <c r="T504" s="17">
        <f t="shared" si="519"/>
        <v>4.5109678807047381E-2</v>
      </c>
      <c r="U504" s="17">
        <f t="shared" si="520"/>
        <v>4.1964531779474949E-2</v>
      </c>
      <c r="V504" s="17">
        <f t="shared" si="521"/>
        <v>8.7631342644521452E-4</v>
      </c>
      <c r="W504" s="17">
        <f t="shared" si="522"/>
        <v>1.6163515837361267E-2</v>
      </c>
      <c r="X504" s="17">
        <f t="shared" si="523"/>
        <v>1.1116313703650909E-2</v>
      </c>
      <c r="Y504" s="17">
        <f t="shared" si="524"/>
        <v>3.8225727496843448E-3</v>
      </c>
      <c r="Z504" s="17">
        <f t="shared" si="525"/>
        <v>1.3012890463435253E-2</v>
      </c>
      <c r="AA504" s="17">
        <f t="shared" si="526"/>
        <v>9.6202440191301697E-3</v>
      </c>
      <c r="AB504" s="17">
        <f t="shared" si="527"/>
        <v>3.5560544848841336E-3</v>
      </c>
      <c r="AC504" s="17">
        <f t="shared" si="528"/>
        <v>2.7846893776724246E-5</v>
      </c>
      <c r="AD504" s="17">
        <f t="shared" si="529"/>
        <v>2.9873640871607154E-3</v>
      </c>
      <c r="AE504" s="17">
        <f t="shared" si="530"/>
        <v>2.0545329787186083E-3</v>
      </c>
      <c r="AF504" s="17">
        <f t="shared" si="531"/>
        <v>7.0649335626415575E-4</v>
      </c>
      <c r="AG504" s="17">
        <f t="shared" si="532"/>
        <v>1.6196149931737623E-4</v>
      </c>
      <c r="AH504" s="17">
        <f t="shared" si="533"/>
        <v>2.2373748081532625E-3</v>
      </c>
      <c r="AI504" s="17">
        <f t="shared" si="534"/>
        <v>1.6540592328175814E-3</v>
      </c>
      <c r="AJ504" s="17">
        <f t="shared" si="535"/>
        <v>6.1141118057177863E-4</v>
      </c>
      <c r="AK504" s="17">
        <f t="shared" si="536"/>
        <v>1.5066918375161695E-4</v>
      </c>
      <c r="AL504" s="17">
        <f t="shared" si="537"/>
        <v>5.6633581153832954E-7</v>
      </c>
      <c r="AM504" s="17">
        <f t="shared" si="538"/>
        <v>4.4170311850739004E-4</v>
      </c>
      <c r="AN504" s="17">
        <f t="shared" si="539"/>
        <v>3.037773760743027E-4</v>
      </c>
      <c r="AO504" s="17">
        <f t="shared" si="540"/>
        <v>1.0446008908248678E-4</v>
      </c>
      <c r="AP504" s="17">
        <f t="shared" si="541"/>
        <v>2.3947164536817615E-5</v>
      </c>
      <c r="AQ504" s="17">
        <f t="shared" si="542"/>
        <v>4.1173621503944284E-6</v>
      </c>
      <c r="AR504" s="17">
        <f t="shared" si="543"/>
        <v>3.0774690964930257E-4</v>
      </c>
      <c r="AS504" s="17">
        <f t="shared" si="544"/>
        <v>2.2751289387076972E-4</v>
      </c>
      <c r="AT504" s="17">
        <f t="shared" si="545"/>
        <v>8.4098516109289902E-5</v>
      </c>
      <c r="AU504" s="17">
        <f t="shared" si="546"/>
        <v>2.0724277179653833E-5</v>
      </c>
      <c r="AV504" s="17">
        <f t="shared" si="547"/>
        <v>3.8302905136367487E-6</v>
      </c>
      <c r="AW504" s="17">
        <f t="shared" si="548"/>
        <v>7.9985045988939539E-9</v>
      </c>
      <c r="AX504" s="17">
        <f t="shared" si="549"/>
        <v>5.4424134233050056E-5</v>
      </c>
      <c r="AY504" s="17">
        <f t="shared" si="550"/>
        <v>3.7429712401170136E-5</v>
      </c>
      <c r="AZ504" s="17">
        <f t="shared" si="551"/>
        <v>1.2870975259203452E-5</v>
      </c>
      <c r="BA504" s="17">
        <f t="shared" si="552"/>
        <v>2.9506327726569868E-6</v>
      </c>
      <c r="BB504" s="17">
        <f t="shared" si="553"/>
        <v>5.0731783627965693E-7</v>
      </c>
      <c r="BC504" s="17">
        <f t="shared" si="554"/>
        <v>6.9780662478229044E-8</v>
      </c>
      <c r="BD504" s="17">
        <f t="shared" si="555"/>
        <v>3.5275031573300415E-5</v>
      </c>
      <c r="BE504" s="17">
        <f t="shared" si="556"/>
        <v>2.607832690755514E-5</v>
      </c>
      <c r="BF504" s="17">
        <f t="shared" si="557"/>
        <v>9.6396672655576682E-6</v>
      </c>
      <c r="BG504" s="17">
        <f t="shared" si="558"/>
        <v>2.3754894327913682E-6</v>
      </c>
      <c r="BH504" s="17">
        <f t="shared" si="559"/>
        <v>4.3904135043117102E-7</v>
      </c>
      <c r="BI504" s="17">
        <f t="shared" si="560"/>
        <v>6.4915399657045959E-8</v>
      </c>
      <c r="BJ504" s="18">
        <f t="shared" si="561"/>
        <v>0.32614423381182028</v>
      </c>
      <c r="BK504" s="18">
        <f t="shared" si="562"/>
        <v>0.37851138959403297</v>
      </c>
      <c r="BL504" s="18">
        <f t="shared" si="563"/>
        <v>0.28234838999389611</v>
      </c>
      <c r="BM504" s="18">
        <f t="shared" si="564"/>
        <v>0.17305033527104788</v>
      </c>
      <c r="BN504" s="18">
        <f t="shared" si="565"/>
        <v>0.82692914687824026</v>
      </c>
    </row>
    <row r="505" spans="1:66" x14ac:dyDescent="0.25">
      <c r="A505" t="s">
        <v>122</v>
      </c>
      <c r="B505" t="s">
        <v>130</v>
      </c>
      <c r="C505" t="s">
        <v>134</v>
      </c>
      <c r="D505" t="s">
        <v>496</v>
      </c>
      <c r="E505" s="14">
        <f>VLOOKUP(A505,home!$A$2:$E$405,3,FALSE)</f>
        <v>1.3392857140000001</v>
      </c>
      <c r="F505" s="14">
        <f>VLOOKUP(B505,home!$B$2:$E$405,3,FALSE)</f>
        <v>1.1000000000000001</v>
      </c>
      <c r="G505" s="14">
        <f>VLOOKUP(C505,away!$B$2:$E$405,4,FALSE)</f>
        <v>1.17</v>
      </c>
      <c r="H505" s="14">
        <f>VLOOKUP(A505,away!$A$2:$E$405,3,FALSE)</f>
        <v>1.1726190480000001</v>
      </c>
      <c r="I505" s="14">
        <f>VLOOKUP(C505,away!$B$2:$E$405,3,FALSE)</f>
        <v>0.27</v>
      </c>
      <c r="J505" s="14">
        <f>VLOOKUP(B505,home!$B$2:$E$405,4,FALSE)</f>
        <v>0.68</v>
      </c>
      <c r="K505" s="16">
        <f t="shared" si="566"/>
        <v>1.723660713918</v>
      </c>
      <c r="L505" s="16">
        <f t="shared" si="567"/>
        <v>0.21529285721280003</v>
      </c>
      <c r="M505" s="17">
        <f t="shared" si="512"/>
        <v>0.14385440444569325</v>
      </c>
      <c r="N505" s="17">
        <f t="shared" si="513"/>
        <v>0.24795618546711234</v>
      </c>
      <c r="O505" s="17">
        <f t="shared" si="514"/>
        <v>3.0970825755759022E-2</v>
      </c>
      <c r="P505" s="17">
        <f t="shared" si="515"/>
        <v>5.3383195632801576E-2</v>
      </c>
      <c r="Q505" s="17">
        <f t="shared" si="516"/>
        <v>0.21369616783131351</v>
      </c>
      <c r="R505" s="17">
        <f t="shared" si="517"/>
        <v>3.333898783598568E-3</v>
      </c>
      <c r="S505" s="17">
        <f t="shared" si="518"/>
        <v>4.9525170726451174E-3</v>
      </c>
      <c r="T505" s="17">
        <f t="shared" si="519"/>
        <v>4.6007258547829527E-2</v>
      </c>
      <c r="U505" s="17">
        <f t="shared" si="520"/>
        <v>5.7465103574678598E-3</v>
      </c>
      <c r="V505" s="17">
        <f t="shared" si="521"/>
        <v>2.0420429699391819E-4</v>
      </c>
      <c r="W505" s="17">
        <f t="shared" si="522"/>
        <v>0.12277989640188749</v>
      </c>
      <c r="X505" s="17">
        <f t="shared" si="523"/>
        <v>2.6433634704653944E-2</v>
      </c>
      <c r="Y505" s="17">
        <f t="shared" si="524"/>
        <v>2.8454863710421882E-3</v>
      </c>
      <c r="Z505" s="17">
        <f t="shared" si="525"/>
        <v>2.3925486492640483E-4</v>
      </c>
      <c r="AA505" s="17">
        <f t="shared" si="526"/>
        <v>4.1239421128740165E-4</v>
      </c>
      <c r="AB505" s="17">
        <f t="shared" si="527"/>
        <v>3.5541385032164671E-4</v>
      </c>
      <c r="AC505" s="17">
        <f t="shared" si="528"/>
        <v>4.736159268762752E-6</v>
      </c>
      <c r="AD505" s="17">
        <f t="shared" si="529"/>
        <v>5.2907720971713902E-2</v>
      </c>
      <c r="AE505" s="17">
        <f t="shared" si="530"/>
        <v>1.1390654416617865E-2</v>
      </c>
      <c r="AF505" s="17">
        <f t="shared" si="531"/>
        <v>1.22616326743863E-3</v>
      </c>
      <c r="AG505" s="17">
        <f t="shared" si="532"/>
        <v>8.7994731085415132E-5</v>
      </c>
      <c r="AH505" s="17">
        <f t="shared" si="533"/>
        <v>1.2877465868017053E-5</v>
      </c>
      <c r="AI505" s="17">
        <f t="shared" si="534"/>
        <v>2.219638201152095E-5</v>
      </c>
      <c r="AJ505" s="17">
        <f t="shared" si="535"/>
        <v>1.9129515832187433E-5</v>
      </c>
      <c r="AK505" s="17">
        <f t="shared" si="536"/>
        <v>1.0990931638737955E-5</v>
      </c>
      <c r="AL505" s="17">
        <f t="shared" si="537"/>
        <v>7.030200229647205E-8</v>
      </c>
      <c r="AM505" s="17">
        <f t="shared" si="538"/>
        <v>1.8238992020375752E-2</v>
      </c>
      <c r="AN505" s="17">
        <f t="shared" si="539"/>
        <v>3.926724704748156E-3</v>
      </c>
      <c r="AO505" s="17">
        <f t="shared" si="540"/>
        <v>4.2269789058665947E-4</v>
      </c>
      <c r="AP505" s="17">
        <f t="shared" si="541"/>
        <v>3.033461220074183E-5</v>
      </c>
      <c r="AQ505" s="17">
        <f t="shared" si="542"/>
        <v>1.6327063332849923E-6</v>
      </c>
      <c r="AR505" s="17">
        <f t="shared" si="543"/>
        <v>5.5448528407714038E-7</v>
      </c>
      <c r="AS505" s="17">
        <f t="shared" si="544"/>
        <v>9.5574450060942885E-7</v>
      </c>
      <c r="AT505" s="17">
        <f t="shared" si="545"/>
        <v>8.2368962412182547E-7</v>
      </c>
      <c r="AU505" s="17">
        <f t="shared" si="546"/>
        <v>4.7325381518689147E-7</v>
      </c>
      <c r="AV505" s="17">
        <f t="shared" si="547"/>
        <v>2.0393225223736377E-7</v>
      </c>
      <c r="AW505" s="17">
        <f t="shared" si="548"/>
        <v>7.2468053848365753E-10</v>
      </c>
      <c r="AX505" s="17">
        <f t="shared" si="549"/>
        <v>5.239639001164257E-3</v>
      </c>
      <c r="AY505" s="17">
        <f t="shared" si="550"/>
        <v>1.1280568513242744E-3</v>
      </c>
      <c r="AZ505" s="17">
        <f t="shared" si="551"/>
        <v>1.214312913100389E-4</v>
      </c>
      <c r="BA505" s="17">
        <f t="shared" si="552"/>
        <v>8.7144298870593809E-6</v>
      </c>
      <c r="BB505" s="17">
        <f t="shared" si="553"/>
        <v>4.6903862734140782E-7</v>
      </c>
      <c r="BC505" s="17">
        <f t="shared" si="554"/>
        <v>2.0196133244700295E-8</v>
      </c>
      <c r="BD505" s="17">
        <f t="shared" si="555"/>
        <v>1.9896120181903115E-8</v>
      </c>
      <c r="BE505" s="17">
        <f t="shared" si="556"/>
        <v>3.4294160716937449E-8</v>
      </c>
      <c r="BF505" s="17">
        <f t="shared" si="557"/>
        <v>2.9555748772287527E-8</v>
      </c>
      <c r="BG505" s="17">
        <f t="shared" si="558"/>
        <v>1.6981361009740718E-8</v>
      </c>
      <c r="BH505" s="17">
        <f t="shared" si="559"/>
        <v>7.3175262103372481E-9</v>
      </c>
      <c r="BI505" s="17">
        <f t="shared" si="560"/>
        <v>2.5225864903647167E-9</v>
      </c>
      <c r="BJ505" s="18">
        <f t="shared" si="561"/>
        <v>0.75444987545338571</v>
      </c>
      <c r="BK505" s="18">
        <f t="shared" si="562"/>
        <v>0.20352718476072923</v>
      </c>
      <c r="BL505" s="18">
        <f t="shared" si="563"/>
        <v>4.0887358926764573E-2</v>
      </c>
      <c r="BM505" s="18">
        <f t="shared" si="564"/>
        <v>0.30478093996288369</v>
      </c>
      <c r="BN505" s="18">
        <f t="shared" si="565"/>
        <v>0.69319467791627831</v>
      </c>
    </row>
    <row r="506" spans="1:66" x14ac:dyDescent="0.25">
      <c r="A506" t="s">
        <v>122</v>
      </c>
      <c r="B506" t="s">
        <v>129</v>
      </c>
      <c r="C506" t="s">
        <v>401</v>
      </c>
      <c r="D506" t="s">
        <v>496</v>
      </c>
      <c r="E506" s="14">
        <f>VLOOKUP(A506,home!$A$2:$E$405,3,FALSE)</f>
        <v>1.3392857140000001</v>
      </c>
      <c r="F506" s="14">
        <f>VLOOKUP(B506,home!$B$2:$E$405,3,FALSE)</f>
        <v>1.1499999999999999</v>
      </c>
      <c r="G506" s="14">
        <f>VLOOKUP(C506,away!$B$2:$E$405,4,FALSE)</f>
        <v>0.85</v>
      </c>
      <c r="H506" s="14">
        <f>VLOOKUP(A506,away!$A$2:$E$405,3,FALSE)</f>
        <v>1.1726190480000001</v>
      </c>
      <c r="I506" s="14">
        <f>VLOOKUP(C506,away!$B$2:$E$405,3,FALSE)</f>
        <v>1.01</v>
      </c>
      <c r="J506" s="14">
        <f>VLOOKUP(B506,home!$B$2:$E$405,4,FALSE)</f>
        <v>0.92</v>
      </c>
      <c r="K506" s="16">
        <f t="shared" si="566"/>
        <v>1.3091517854349999</v>
      </c>
      <c r="L506" s="16">
        <f t="shared" si="567"/>
        <v>1.0895976194016002</v>
      </c>
      <c r="M506" s="17">
        <f t="shared" si="512"/>
        <v>9.0831475693518904E-2</v>
      </c>
      <c r="N506" s="17">
        <f t="shared" si="513"/>
        <v>0.11891218857786605</v>
      </c>
      <c r="O506" s="17">
        <f t="shared" si="514"/>
        <v>9.8969759682392494E-2</v>
      </c>
      <c r="P506" s="17">
        <f t="shared" si="515"/>
        <v>0.12956643759227698</v>
      </c>
      <c r="Q506" s="17">
        <f t="shared" si="516"/>
        <v>7.7837051993348366E-2</v>
      </c>
      <c r="R506" s="17">
        <f t="shared" si="517"/>
        <v>5.3918607271341672E-2</v>
      </c>
      <c r="S506" s="17">
        <f t="shared" si="518"/>
        <v>4.6204968107633769E-2</v>
      </c>
      <c r="T506" s="17">
        <f t="shared" si="519"/>
        <v>8.4811066553190956E-2</v>
      </c>
      <c r="U506" s="17">
        <f t="shared" si="520"/>
        <v>7.0587640977445507E-2</v>
      </c>
      <c r="V506" s="17">
        <f t="shared" si="521"/>
        <v>7.3232239167972382E-3</v>
      </c>
      <c r="W506" s="17">
        <f t="shared" si="522"/>
        <v>3.3966838530029651E-2</v>
      </c>
      <c r="X506" s="17">
        <f t="shared" si="523"/>
        <v>3.7010186400918847E-2</v>
      </c>
      <c r="Y506" s="17">
        <f t="shared" si="524"/>
        <v>2.016310549802533E-2</v>
      </c>
      <c r="Z506" s="17">
        <f t="shared" si="525"/>
        <v>1.9583195374767898E-2</v>
      </c>
      <c r="AA506" s="17">
        <f t="shared" si="526"/>
        <v>2.5637375189399823E-2</v>
      </c>
      <c r="AB506" s="17">
        <f t="shared" si="527"/>
        <v>1.6781607751534873E-2</v>
      </c>
      <c r="AC506" s="17">
        <f t="shared" si="528"/>
        <v>6.5288768798573175E-4</v>
      </c>
      <c r="AD506" s="17">
        <f t="shared" si="529"/>
        <v>1.1116936826792668E-2</v>
      </c>
      <c r="AE506" s="17">
        <f t="shared" si="530"/>
        <v>1.2112987901511269E-2</v>
      </c>
      <c r="AF506" s="17">
        <f t="shared" si="531"/>
        <v>6.5991413906635321E-3</v>
      </c>
      <c r="AG506" s="17">
        <f t="shared" si="532"/>
        <v>2.3968029164538503E-3</v>
      </c>
      <c r="AH506" s="17">
        <f t="shared" si="533"/>
        <v>5.3344507651558815E-3</v>
      </c>
      <c r="AI506" s="17">
        <f t="shared" si="534"/>
        <v>6.9836057435189221E-3</v>
      </c>
      <c r="AJ506" s="17">
        <f t="shared" si="535"/>
        <v>4.5712999639509581E-3</v>
      </c>
      <c r="AK506" s="17">
        <f t="shared" si="536"/>
        <v>1.9948418365217831E-3</v>
      </c>
      <c r="AL506" s="17">
        <f t="shared" si="537"/>
        <v>3.7252430937310117E-5</v>
      </c>
      <c r="AM506" s="17">
        <f t="shared" si="538"/>
        <v>2.9107515390727457E-3</v>
      </c>
      <c r="AN506" s="17">
        <f t="shared" si="539"/>
        <v>3.1715479476432072E-3</v>
      </c>
      <c r="AO506" s="17">
        <f t="shared" si="540"/>
        <v>1.7278555467850349E-3</v>
      </c>
      <c r="AP506" s="17">
        <f t="shared" si="541"/>
        <v>6.2755576348227471E-4</v>
      </c>
      <c r="AQ506" s="17">
        <f t="shared" si="542"/>
        <v>1.7094581648301001E-4</v>
      </c>
      <c r="AR506" s="17">
        <f t="shared" si="543"/>
        <v>1.1624809709057788E-3</v>
      </c>
      <c r="AS506" s="17">
        <f t="shared" si="544"/>
        <v>1.5218640385955124E-3</v>
      </c>
      <c r="AT506" s="17">
        <f t="shared" si="545"/>
        <v>9.9617551165831725E-4</v>
      </c>
      <c r="AU506" s="17">
        <f t="shared" si="546"/>
        <v>4.3471498323137024E-4</v>
      </c>
      <c r="AV506" s="17">
        <f t="shared" si="547"/>
        <v>1.4227697411317363E-4</v>
      </c>
      <c r="AW506" s="17">
        <f t="shared" si="548"/>
        <v>1.4760744589382951E-6</v>
      </c>
      <c r="AX506" s="17">
        <f t="shared" si="549"/>
        <v>6.351025957224601E-4</v>
      </c>
      <c r="AY506" s="17">
        <f t="shared" si="550"/>
        <v>6.9200627637496924E-4</v>
      </c>
      <c r="AZ506" s="17">
        <f t="shared" si="551"/>
        <v>3.7700419567456619E-4</v>
      </c>
      <c r="BA506" s="17">
        <f t="shared" si="552"/>
        <v>1.3692762470380747E-4</v>
      </c>
      <c r="BB506" s="17">
        <f t="shared" si="553"/>
        <v>3.7299003476896081E-5</v>
      </c>
      <c r="BC506" s="17">
        <f t="shared" si="554"/>
        <v>8.1281810788955973E-6</v>
      </c>
      <c r="BD506" s="17">
        <f t="shared" si="555"/>
        <v>2.111060830830995E-4</v>
      </c>
      <c r="BE506" s="17">
        <f t="shared" si="556"/>
        <v>2.7636990558442911E-4</v>
      </c>
      <c r="BF506" s="17">
        <f t="shared" si="557"/>
        <v>1.8090507766817886E-4</v>
      </c>
      <c r="BG506" s="17">
        <f t="shared" si="558"/>
        <v>7.8944068474517894E-5</v>
      </c>
      <c r="BH506" s="17">
        <f t="shared" si="559"/>
        <v>2.5837442048229506E-5</v>
      </c>
      <c r="BI506" s="17">
        <f t="shared" si="560"/>
        <v>6.7650266777026017E-6</v>
      </c>
      <c r="BJ506" s="18">
        <f t="shared" si="561"/>
        <v>0.4154214310792983</v>
      </c>
      <c r="BK506" s="18">
        <f t="shared" si="562"/>
        <v>0.27530825170552486</v>
      </c>
      <c r="BL506" s="18">
        <f t="shared" si="563"/>
        <v>0.28981662926330215</v>
      </c>
      <c r="BM506" s="18">
        <f t="shared" si="564"/>
        <v>0.42940345641023275</v>
      </c>
      <c r="BN506" s="18">
        <f t="shared" si="565"/>
        <v>0.57003552081074449</v>
      </c>
    </row>
    <row r="507" spans="1:66" x14ac:dyDescent="0.25">
      <c r="A507" t="s">
        <v>122</v>
      </c>
      <c r="B507" t="s">
        <v>133</v>
      </c>
      <c r="C507" t="s">
        <v>142</v>
      </c>
      <c r="D507" t="s">
        <v>496</v>
      </c>
      <c r="E507" s="14">
        <f>VLOOKUP(A507,home!$A$2:$E$405,3,FALSE)</f>
        <v>1.3392857140000001</v>
      </c>
      <c r="F507" s="14">
        <f>VLOOKUP(B507,home!$B$2:$E$405,3,FALSE)</f>
        <v>0.52</v>
      </c>
      <c r="G507" s="14">
        <f>VLOOKUP(C507,away!$B$2:$E$405,4,FALSE)</f>
        <v>0.92</v>
      </c>
      <c r="H507" s="14">
        <f>VLOOKUP(A507,away!$A$2:$E$405,3,FALSE)</f>
        <v>1.1726190480000001</v>
      </c>
      <c r="I507" s="14">
        <f>VLOOKUP(C507,away!$B$2:$E$405,3,FALSE)</f>
        <v>0.75</v>
      </c>
      <c r="J507" s="14">
        <f>VLOOKUP(B507,home!$B$2:$E$405,4,FALSE)</f>
        <v>1.31</v>
      </c>
      <c r="K507" s="16">
        <f t="shared" si="566"/>
        <v>0.64071428557760002</v>
      </c>
      <c r="L507" s="16">
        <f t="shared" si="567"/>
        <v>1.1520982146600001</v>
      </c>
      <c r="M507" s="17">
        <f t="shared" si="512"/>
        <v>0.16649125387217445</v>
      </c>
      <c r="N507" s="17">
        <f t="shared" si="513"/>
        <v>0.10667332477962907</v>
      </c>
      <c r="O507" s="17">
        <f t="shared" si="514"/>
        <v>0.19181427634263701</v>
      </c>
      <c r="P507" s="17">
        <f t="shared" si="515"/>
        <v>0.122898147030457</v>
      </c>
      <c r="Q507" s="17">
        <f t="shared" si="516"/>
        <v>3.4173561538183662E-2</v>
      </c>
      <c r="R507" s="17">
        <f t="shared" si="517"/>
        <v>0.11049444266032603</v>
      </c>
      <c r="S507" s="17">
        <f t="shared" si="518"/>
        <v>2.2679801779732021E-2</v>
      </c>
      <c r="T507" s="17">
        <f t="shared" si="519"/>
        <v>3.9371299236715049E-2</v>
      </c>
      <c r="U507" s="17">
        <f t="shared" si="520"/>
        <v>7.079536788940588E-2</v>
      </c>
      <c r="V507" s="17">
        <f t="shared" si="521"/>
        <v>1.8601615192799074E-3</v>
      </c>
      <c r="W507" s="17">
        <f t="shared" si="522"/>
        <v>7.2984963555265004E-3</v>
      </c>
      <c r="X507" s="17">
        <f t="shared" si="523"/>
        <v>8.4085846209045988E-3</v>
      </c>
      <c r="Y507" s="17">
        <f t="shared" si="524"/>
        <v>4.8437576647808621E-3</v>
      </c>
      <c r="Z507" s="17">
        <f t="shared" si="525"/>
        <v>4.2433483372937786E-2</v>
      </c>
      <c r="AA507" s="17">
        <f t="shared" si="526"/>
        <v>2.7187738983860801E-2</v>
      </c>
      <c r="AB507" s="17">
        <f t="shared" si="527"/>
        <v>8.7097863797573182E-3</v>
      </c>
      <c r="AC507" s="17">
        <f t="shared" si="528"/>
        <v>8.5819224200952087E-5</v>
      </c>
      <c r="AD507" s="17">
        <f t="shared" si="529"/>
        <v>1.1690627195554695E-3</v>
      </c>
      <c r="AE507" s="17">
        <f t="shared" si="530"/>
        <v>1.3468750720254208E-3</v>
      </c>
      <c r="AF507" s="17">
        <f t="shared" si="531"/>
        <v>7.758661829252734E-4</v>
      </c>
      <c r="AG507" s="17">
        <f t="shared" si="532"/>
        <v>2.9795801472109215E-4</v>
      </c>
      <c r="AH507" s="17">
        <f t="shared" si="533"/>
        <v>1.2221885108941608E-2</v>
      </c>
      <c r="AI507" s="17">
        <f t="shared" si="534"/>
        <v>7.8307363859870301E-3</v>
      </c>
      <c r="AJ507" s="17">
        <f t="shared" si="535"/>
        <v>2.5086323345470981E-3</v>
      </c>
      <c r="AK507" s="17">
        <f t="shared" si="536"/>
        <v>5.3577219133540369E-4</v>
      </c>
      <c r="AL507" s="17">
        <f t="shared" si="537"/>
        <v>2.5339525983715523E-6</v>
      </c>
      <c r="AM507" s="17">
        <f t="shared" si="538"/>
        <v>1.4980703703107781E-4</v>
      </c>
      <c r="AN507" s="17">
        <f t="shared" si="539"/>
        <v>1.7259241990700929E-4</v>
      </c>
      <c r="AO507" s="17">
        <f t="shared" si="540"/>
        <v>9.9421709419357252E-5</v>
      </c>
      <c r="AP507" s="17">
        <f t="shared" si="541"/>
        <v>3.8181191306828932E-5</v>
      </c>
      <c r="AQ507" s="17">
        <f t="shared" si="542"/>
        <v>1.0997120584547384E-5</v>
      </c>
      <c r="AR507" s="17">
        <f t="shared" si="543"/>
        <v>2.8161624027582492E-3</v>
      </c>
      <c r="AS507" s="17">
        <f t="shared" si="544"/>
        <v>1.8043554819537492E-3</v>
      </c>
      <c r="AT507" s="17">
        <f t="shared" si="545"/>
        <v>5.7803816677401117E-4</v>
      </c>
      <c r="AU507" s="17">
        <f t="shared" si="546"/>
        <v>1.2345243702039876E-4</v>
      </c>
      <c r="AV507" s="17">
        <f t="shared" si="547"/>
        <v>1.9774434997084608E-5</v>
      </c>
      <c r="AW507" s="17">
        <f t="shared" si="548"/>
        <v>5.1957697436562284E-8</v>
      </c>
      <c r="AX507" s="17">
        <f t="shared" si="549"/>
        <v>1.5997251450977346E-5</v>
      </c>
      <c r="AY507" s="17">
        <f t="shared" si="550"/>
        <v>1.8430404836138094E-5</v>
      </c>
      <c r="AZ507" s="17">
        <f t="shared" si="551"/>
        <v>1.0616818253587869E-5</v>
      </c>
      <c r="BA507" s="17">
        <f t="shared" si="552"/>
        <v>4.0772057851094272E-6</v>
      </c>
      <c r="BB507" s="17">
        <f t="shared" si="553"/>
        <v>1.174335376456499E-6</v>
      </c>
      <c r="BC507" s="17">
        <f t="shared" si="554"/>
        <v>2.7058993812552195E-7</v>
      </c>
      <c r="BD507" s="17">
        <f t="shared" si="555"/>
        <v>5.4074927940173253E-4</v>
      </c>
      <c r="BE507" s="17">
        <f t="shared" si="556"/>
        <v>3.4646578822848304E-4</v>
      </c>
      <c r="BF507" s="17">
        <f t="shared" si="557"/>
        <v>1.1099278999094627E-4</v>
      </c>
      <c r="BG507" s="17">
        <f t="shared" si="558"/>
        <v>2.3704888714437916E-5</v>
      </c>
      <c r="BH507" s="17">
        <f t="shared" si="559"/>
        <v>3.7970152093419E-6</v>
      </c>
      <c r="BI507" s="17">
        <f t="shared" si="560"/>
        <v>4.8656037743615556E-7</v>
      </c>
      <c r="BJ507" s="18">
        <f t="shared" si="561"/>
        <v>0.20488035226885626</v>
      </c>
      <c r="BK507" s="18">
        <f t="shared" si="562"/>
        <v>0.31403614778327882</v>
      </c>
      <c r="BL507" s="18">
        <f t="shared" si="563"/>
        <v>0.43846661752222399</v>
      </c>
      <c r="BM507" s="18">
        <f t="shared" si="564"/>
        <v>0.26725321627675086</v>
      </c>
      <c r="BN507" s="18">
        <f t="shared" si="565"/>
        <v>0.73254500622340724</v>
      </c>
    </row>
    <row r="508" spans="1:66" x14ac:dyDescent="0.25">
      <c r="A508" t="s">
        <v>122</v>
      </c>
      <c r="B508" t="s">
        <v>138</v>
      </c>
      <c r="C508" t="s">
        <v>124</v>
      </c>
      <c r="D508" t="s">
        <v>496</v>
      </c>
      <c r="E508" s="14">
        <f>VLOOKUP(A508,home!$A$2:$E$405,3,FALSE)</f>
        <v>1.3392857140000001</v>
      </c>
      <c r="F508" s="14">
        <f>VLOOKUP(B508,home!$B$2:$E$405,3,FALSE)</f>
        <v>0.98</v>
      </c>
      <c r="G508" s="14">
        <f>VLOOKUP(C508,away!$B$2:$E$405,4,FALSE)</f>
        <v>0.92</v>
      </c>
      <c r="H508" s="14">
        <f>VLOOKUP(A508,away!$A$2:$E$405,3,FALSE)</f>
        <v>1.1726190480000001</v>
      </c>
      <c r="I508" s="14">
        <f>VLOOKUP(C508,away!$B$2:$E$405,3,FALSE)</f>
        <v>0.75</v>
      </c>
      <c r="J508" s="14">
        <f>VLOOKUP(B508,home!$B$2:$E$405,4,FALSE)</f>
        <v>0.98</v>
      </c>
      <c r="K508" s="16">
        <f t="shared" si="566"/>
        <v>1.2074999997424001</v>
      </c>
      <c r="L508" s="16">
        <f t="shared" si="567"/>
        <v>0.86187500027999997</v>
      </c>
      <c r="M508" s="17">
        <f t="shared" si="512"/>
        <v>0.12626467246657186</v>
      </c>
      <c r="N508" s="17">
        <f t="shared" si="513"/>
        <v>0.15246459197085974</v>
      </c>
      <c r="O508" s="17">
        <f t="shared" si="514"/>
        <v>0.10882436461748074</v>
      </c>
      <c r="P508" s="17">
        <f t="shared" si="515"/>
        <v>0.13140542024757484</v>
      </c>
      <c r="Q508" s="17">
        <f t="shared" si="516"/>
        <v>9.2050497382769159E-2</v>
      </c>
      <c r="R508" s="17">
        <f t="shared" si="517"/>
        <v>4.689649964258101E-2</v>
      </c>
      <c r="S508" s="17">
        <f t="shared" si="518"/>
        <v>3.4188867188906763E-2</v>
      </c>
      <c r="T508" s="17">
        <f t="shared" si="519"/>
        <v>7.9336022457548311E-2</v>
      </c>
      <c r="U508" s="17">
        <f t="shared" si="520"/>
        <v>5.6627523306336032E-2</v>
      </c>
      <c r="V508" s="17">
        <f t="shared" si="521"/>
        <v>3.953426096489865E-3</v>
      </c>
      <c r="W508" s="17">
        <f t="shared" si="522"/>
        <v>3.7050325188660513E-2</v>
      </c>
      <c r="X508" s="17">
        <f t="shared" si="523"/>
        <v>3.1932749032350868E-2</v>
      </c>
      <c r="Y508" s="17">
        <f t="shared" si="524"/>
        <v>1.3761019040599285E-2</v>
      </c>
      <c r="Z508" s="17">
        <f t="shared" si="525"/>
        <v>1.3472973547526844E-2</v>
      </c>
      <c r="AA508" s="17">
        <f t="shared" si="526"/>
        <v>1.6268615555168026E-2</v>
      </c>
      <c r="AB508" s="17">
        <f t="shared" si="527"/>
        <v>9.822176639337302E-3</v>
      </c>
      <c r="AC508" s="17">
        <f t="shared" si="528"/>
        <v>2.5714913338315009E-4</v>
      </c>
      <c r="AD508" s="17">
        <f t="shared" si="529"/>
        <v>1.1184566913940854E-2</v>
      </c>
      <c r="AE508" s="17">
        <f t="shared" si="530"/>
        <v>9.6396986120844512E-3</v>
      </c>
      <c r="AF508" s="17">
        <f t="shared" si="531"/>
        <v>4.1541076219947003E-3</v>
      </c>
      <c r="AG508" s="17">
        <f t="shared" si="532"/>
        <v>1.1934405026232777E-3</v>
      </c>
      <c r="AH508" s="17">
        <f t="shared" si="533"/>
        <v>2.903004770011782E-3</v>
      </c>
      <c r="AI508" s="17">
        <f t="shared" si="534"/>
        <v>3.5053782590414124E-3</v>
      </c>
      <c r="AJ508" s="17">
        <f t="shared" si="535"/>
        <v>2.116372123444761E-3</v>
      </c>
      <c r="AK508" s="17">
        <f t="shared" si="536"/>
        <v>8.5183977950479021E-4</v>
      </c>
      <c r="AL508" s="17">
        <f t="shared" si="537"/>
        <v>1.0704748772055304E-5</v>
      </c>
      <c r="AM508" s="17">
        <f t="shared" si="538"/>
        <v>2.7010729091404861E-3</v>
      </c>
      <c r="AN508" s="17">
        <f t="shared" si="539"/>
        <v>2.3279872143217566E-3</v>
      </c>
      <c r="AO508" s="17">
        <f t="shared" si="540"/>
        <v>1.0032169904977001E-3</v>
      </c>
      <c r="AP508" s="17">
        <f t="shared" si="541"/>
        <v>2.882158813220354E-4</v>
      </c>
      <c r="AQ508" s="17">
        <f t="shared" si="542"/>
        <v>6.2101515698782404E-5</v>
      </c>
      <c r="AR508" s="17">
        <f t="shared" si="543"/>
        <v>5.0040544739334935E-4</v>
      </c>
      <c r="AS508" s="17">
        <f t="shared" si="544"/>
        <v>6.0423957759856491E-4</v>
      </c>
      <c r="AT508" s="17">
        <f t="shared" si="545"/>
        <v>3.648096448973076E-4</v>
      </c>
      <c r="AU508" s="17">
        <f t="shared" si="546"/>
        <v>1.4683588203984128E-4</v>
      </c>
      <c r="AV508" s="17">
        <f t="shared" si="547"/>
        <v>4.4326081881320865E-5</v>
      </c>
      <c r="AW508" s="17">
        <f t="shared" si="548"/>
        <v>3.0946062732917147E-7</v>
      </c>
      <c r="AX508" s="17">
        <f t="shared" si="549"/>
        <v>5.4359092284855652E-4</v>
      </c>
      <c r="AY508" s="17">
        <f t="shared" si="550"/>
        <v>4.6850742678230509E-4</v>
      </c>
      <c r="AZ508" s="17">
        <f t="shared" si="551"/>
        <v>2.0189741929459059E-4</v>
      </c>
      <c r="BA508" s="17">
        <f t="shared" si="552"/>
        <v>5.8003446103685527E-5</v>
      </c>
      <c r="BB508" s="17">
        <f t="shared" si="553"/>
        <v>1.2497930031713728E-5</v>
      </c>
      <c r="BC508" s="17">
        <f t="shared" si="554"/>
        <v>2.1543306899165385E-6</v>
      </c>
      <c r="BD508" s="17">
        <f t="shared" si="555"/>
        <v>7.1881157518709392E-5</v>
      </c>
      <c r="BE508" s="17">
        <f t="shared" si="556"/>
        <v>8.6796497685325E-5</v>
      </c>
      <c r="BF508" s="17">
        <f t="shared" si="557"/>
        <v>5.2403385466335601E-5</v>
      </c>
      <c r="BG508" s="17">
        <f t="shared" si="558"/>
        <v>2.1092362645700369E-5</v>
      </c>
      <c r="BH508" s="17">
        <f t="shared" si="559"/>
        <v>6.367256972312452E-6</v>
      </c>
      <c r="BI508" s="17">
        <f t="shared" si="560"/>
        <v>1.5376925584854153E-6</v>
      </c>
      <c r="BJ508" s="18">
        <f t="shared" si="561"/>
        <v>0.44043626471016278</v>
      </c>
      <c r="BK508" s="18">
        <f t="shared" si="562"/>
        <v>0.2965487473084808</v>
      </c>
      <c r="BL508" s="18">
        <f t="shared" si="563"/>
        <v>0.2497164696795631</v>
      </c>
      <c r="BM508" s="18">
        <f t="shared" si="564"/>
        <v>0.3418002109517414</v>
      </c>
      <c r="BN508" s="18">
        <f t="shared" si="565"/>
        <v>0.65790604632783733</v>
      </c>
    </row>
    <row r="509" spans="1:66" x14ac:dyDescent="0.25">
      <c r="A509" t="s">
        <v>122</v>
      </c>
      <c r="B509" t="s">
        <v>143</v>
      </c>
      <c r="C509" t="s">
        <v>126</v>
      </c>
      <c r="D509" t="s">
        <v>496</v>
      </c>
      <c r="E509" s="14">
        <f>VLOOKUP(A509,home!$A$2:$E$405,3,FALSE)</f>
        <v>1.3392857140000001</v>
      </c>
      <c r="F509" s="14">
        <f>VLOOKUP(B509,home!$B$2:$E$405,3,FALSE)</f>
        <v>0.8</v>
      </c>
      <c r="G509" s="14">
        <f>VLOOKUP(C509,away!$B$2:$E$405,4,FALSE)</f>
        <v>0.59</v>
      </c>
      <c r="H509" s="14">
        <f>VLOOKUP(A509,away!$A$2:$E$405,3,FALSE)</f>
        <v>1.1726190480000001</v>
      </c>
      <c r="I509" s="14">
        <f>VLOOKUP(C509,away!$B$2:$E$405,3,FALSE)</f>
        <v>0.91</v>
      </c>
      <c r="J509" s="14">
        <f>VLOOKUP(B509,home!$B$2:$E$405,4,FALSE)</f>
        <v>1.02</v>
      </c>
      <c r="K509" s="16">
        <f t="shared" si="566"/>
        <v>0.63214285700799999</v>
      </c>
      <c r="L509" s="16">
        <f t="shared" si="567"/>
        <v>1.0884250003536</v>
      </c>
      <c r="M509" s="17">
        <f t="shared" si="512"/>
        <v>0.17896449274673679</v>
      </c>
      <c r="N509" s="17">
        <f t="shared" si="513"/>
        <v>0.11313112574790968</v>
      </c>
      <c r="O509" s="17">
        <f t="shared" si="514"/>
        <v>0.19478942808114885</v>
      </c>
      <c r="P509" s="17">
        <f t="shared" si="515"/>
        <v>0.12313474558217177</v>
      </c>
      <c r="Q509" s="17">
        <f t="shared" si="516"/>
        <v>3.5757516523407466E-2</v>
      </c>
      <c r="R509" s="17">
        <f t="shared" si="517"/>
        <v>0.10600684166405097</v>
      </c>
      <c r="S509" s="17">
        <f t="shared" si="518"/>
        <v>2.1180410338495249E-2</v>
      </c>
      <c r="T509" s="17">
        <f t="shared" si="519"/>
        <v>3.8919374934633634E-2</v>
      </c>
      <c r="U509" s="17">
        <f t="shared" si="520"/>
        <v>6.7011467751907861E-2</v>
      </c>
      <c r="V509" s="17">
        <f t="shared" si="521"/>
        <v>1.619219046892423E-3</v>
      </c>
      <c r="W509" s="17">
        <f t="shared" si="522"/>
        <v>7.5346195515391895E-3</v>
      </c>
      <c r="X509" s="17">
        <f t="shared" si="523"/>
        <v>8.2008682880482849E-3</v>
      </c>
      <c r="Y509" s="17">
        <f t="shared" si="524"/>
        <v>4.4630150346593898E-3</v>
      </c>
      <c r="Z509" s="17">
        <f t="shared" si="525"/>
        <v>3.8460165558559571E-2</v>
      </c>
      <c r="AA509" s="17">
        <f t="shared" si="526"/>
        <v>2.4312318937188531E-2</v>
      </c>
      <c r="AB509" s="17">
        <f t="shared" si="527"/>
        <v>7.6844293767220299E-3</v>
      </c>
      <c r="AC509" s="17">
        <f t="shared" si="528"/>
        <v>6.9630476107578529E-5</v>
      </c>
      <c r="AD509" s="17">
        <f t="shared" si="529"/>
        <v>1.1907389824445795E-3</v>
      </c>
      <c r="AE509" s="17">
        <f t="shared" si="530"/>
        <v>1.2960300773882868E-3</v>
      </c>
      <c r="AF509" s="17">
        <f t="shared" si="531"/>
        <v>7.0531576871981098E-4</v>
      </c>
      <c r="AG509" s="17">
        <f t="shared" si="532"/>
        <v>2.5589443860608667E-4</v>
      </c>
      <c r="AH509" s="17">
        <f t="shared" si="533"/>
        <v>1.0465251427918678E-2</v>
      </c>
      <c r="AI509" s="17">
        <f t="shared" si="534"/>
        <v>6.6155339369515639E-3</v>
      </c>
      <c r="AJ509" s="17">
        <f t="shared" si="535"/>
        <v>2.090981261768972E-3</v>
      </c>
      <c r="AK509" s="17">
        <f t="shared" si="536"/>
        <v>4.4059962292161025E-4</v>
      </c>
      <c r="AL509" s="17">
        <f t="shared" si="537"/>
        <v>1.9163423601363551E-6</v>
      </c>
      <c r="AM509" s="17">
        <f t="shared" si="538"/>
        <v>1.5054342846266311E-4</v>
      </c>
      <c r="AN509" s="17">
        <f t="shared" si="539"/>
        <v>1.6385523117770626E-4</v>
      </c>
      <c r="AO509" s="17">
        <f t="shared" si="540"/>
        <v>8.9172065026267051E-5</v>
      </c>
      <c r="AP509" s="17">
        <f t="shared" si="541"/>
        <v>3.2352368302581993E-5</v>
      </c>
      <c r="AQ509" s="17">
        <f t="shared" si="542"/>
        <v>8.803281620294398E-6</v>
      </c>
      <c r="AR509" s="17">
        <f t="shared" si="543"/>
        <v>2.2781282578265812E-3</v>
      </c>
      <c r="AS509" s="17">
        <f t="shared" si="544"/>
        <v>1.4401025055331526E-3</v>
      </c>
      <c r="AT509" s="17">
        <f t="shared" si="545"/>
        <v>4.5517525611605311E-4</v>
      </c>
      <c r="AU509" s="17">
        <f t="shared" si="546"/>
        <v>9.5911928946849982E-5</v>
      </c>
      <c r="AV509" s="17">
        <f t="shared" si="547"/>
        <v>1.5157510196402508E-5</v>
      </c>
      <c r="AW509" s="17">
        <f t="shared" si="548"/>
        <v>3.6625565797702242E-8</v>
      </c>
      <c r="AX509" s="17">
        <f t="shared" si="549"/>
        <v>1.5860825495361213E-5</v>
      </c>
      <c r="AY509" s="17">
        <f t="shared" si="550"/>
        <v>1.7263318995396918E-5</v>
      </c>
      <c r="AZ509" s="17">
        <f t="shared" si="551"/>
        <v>9.3949139918345977E-6</v>
      </c>
      <c r="BA509" s="17">
        <f t="shared" si="552"/>
        <v>3.408553088294872E-6</v>
      </c>
      <c r="BB509" s="17">
        <f t="shared" si="553"/>
        <v>9.2748859908315243E-7</v>
      </c>
      <c r="BC509" s="17">
        <f t="shared" si="554"/>
        <v>2.0190035575700813E-7</v>
      </c>
      <c r="BD509" s="17">
        <f t="shared" si="555"/>
        <v>4.1326195830507359E-4</v>
      </c>
      <c r="BE509" s="17">
        <f t="shared" si="556"/>
        <v>2.6124059501569019E-4</v>
      </c>
      <c r="BF509" s="17">
        <f t="shared" si="557"/>
        <v>8.2570688049844141E-5</v>
      </c>
      <c r="BG509" s="17">
        <f t="shared" si="558"/>
        <v>1.7398823549648268E-5</v>
      </c>
      <c r="BH509" s="17">
        <f t="shared" si="559"/>
        <v>2.7496355068131814E-6</v>
      </c>
      <c r="BI509" s="17">
        <f t="shared" si="560"/>
        <v>3.4763248900150504E-7</v>
      </c>
      <c r="BJ509" s="18">
        <f t="shared" si="561"/>
        <v>0.21194628272247165</v>
      </c>
      <c r="BK509" s="18">
        <f t="shared" si="562"/>
        <v>0.32498767785175936</v>
      </c>
      <c r="BL509" s="18">
        <f t="shared" si="563"/>
        <v>0.42447889685211432</v>
      </c>
      <c r="BM509" s="18">
        <f t="shared" si="564"/>
        <v>0.24807164594604955</v>
      </c>
      <c r="BN509" s="18">
        <f t="shared" si="565"/>
        <v>0.75178415034542545</v>
      </c>
    </row>
    <row r="510" spans="1:66" x14ac:dyDescent="0.25">
      <c r="A510" t="s">
        <v>145</v>
      </c>
      <c r="B510" t="s">
        <v>371</v>
      </c>
      <c r="C510" t="s">
        <v>389</v>
      </c>
      <c r="D510" t="s">
        <v>496</v>
      </c>
      <c r="E510" s="14">
        <f>VLOOKUP(A510,home!$A$2:$E$405,3,FALSE)</f>
        <v>1.4398340249999999</v>
      </c>
      <c r="F510" s="14">
        <f>VLOOKUP(B510,home!$B$2:$E$405,3,FALSE)</f>
        <v>0.62</v>
      </c>
      <c r="G510" s="14">
        <f>VLOOKUP(C510,away!$B$2:$E$405,4,FALSE)</f>
        <v>0.77</v>
      </c>
      <c r="H510" s="14">
        <f>VLOOKUP(A510,away!$A$2:$E$405,3,FALSE)</f>
        <v>1.2406638999999999</v>
      </c>
      <c r="I510" s="14">
        <f>VLOOKUP(C510,away!$B$2:$E$405,3,FALSE)</f>
        <v>0.85</v>
      </c>
      <c r="J510" s="14">
        <f>VLOOKUP(B510,home!$B$2:$E$405,4,FALSE)</f>
        <v>0.81</v>
      </c>
      <c r="K510" s="16">
        <f t="shared" si="566"/>
        <v>0.68737676353499999</v>
      </c>
      <c r="L510" s="16">
        <f t="shared" si="567"/>
        <v>0.85419709514999997</v>
      </c>
      <c r="M510" s="17">
        <f t="shared" si="512"/>
        <v>0.21404396124369224</v>
      </c>
      <c r="N510" s="17">
        <f t="shared" si="513"/>
        <v>0.14712884533390014</v>
      </c>
      <c r="O510" s="17">
        <f t="shared" si="514"/>
        <v>0.18283572992876107</v>
      </c>
      <c r="P510" s="17">
        <f t="shared" si="515"/>
        <v>0.12567703229699112</v>
      </c>
      <c r="Q510" s="17">
        <f t="shared" si="516"/>
        <v>5.056647476412892E-2</v>
      </c>
      <c r="R510" s="17">
        <f t="shared" si="517"/>
        <v>7.8088874697388802E-2</v>
      </c>
      <c r="S510" s="17">
        <f t="shared" si="518"/>
        <v>1.8447981848219986E-2</v>
      </c>
      <c r="T510" s="17">
        <f t="shared" si="519"/>
        <v>4.3193735855494707E-2</v>
      </c>
      <c r="U510" s="17">
        <f t="shared" si="520"/>
        <v>5.3676477957581264E-2</v>
      </c>
      <c r="V510" s="17">
        <f t="shared" si="521"/>
        <v>1.2035365679511133E-3</v>
      </c>
      <c r="W510" s="17">
        <f t="shared" si="522"/>
        <v>1.1586073255580398E-2</v>
      </c>
      <c r="X510" s="17">
        <f t="shared" si="523"/>
        <v>9.8967901191118791E-3</v>
      </c>
      <c r="Y510" s="17">
        <f t="shared" si="524"/>
        <v>4.2269046855272939E-3</v>
      </c>
      <c r="Z510" s="17">
        <f t="shared" si="525"/>
        <v>2.2234429976680622E-2</v>
      </c>
      <c r="AA510" s="17">
        <f t="shared" si="526"/>
        <v>1.5283430516416311E-2</v>
      </c>
      <c r="AB510" s="17">
        <f t="shared" si="527"/>
        <v>5.2527375020431479E-3</v>
      </c>
      <c r="AC510" s="17">
        <f t="shared" si="528"/>
        <v>4.4166424750472645E-5</v>
      </c>
      <c r="AD510" s="17">
        <f t="shared" si="529"/>
        <v>1.9909993841250684E-3</v>
      </c>
      <c r="AE510" s="17">
        <f t="shared" si="530"/>
        <v>1.7007058903650725E-3</v>
      </c>
      <c r="AF510" s="17">
        <f t="shared" si="531"/>
        <v>7.2636901562716941E-4</v>
      </c>
      <c r="AG510" s="17">
        <f t="shared" si="532"/>
        <v>2.0682076771856442E-4</v>
      </c>
      <c r="AH510" s="17">
        <f t="shared" si="533"/>
        <v>4.7481463745991659E-3</v>
      </c>
      <c r="AI510" s="17">
        <f t="shared" si="534"/>
        <v>3.2637654877624182E-3</v>
      </c>
      <c r="AJ510" s="17">
        <f t="shared" si="535"/>
        <v>1.1217182789576808E-3</v>
      </c>
      <c r="AK510" s="17">
        <f t="shared" si="536"/>
        <v>2.5701436006266026E-4</v>
      </c>
      <c r="AL510" s="17">
        <f t="shared" si="537"/>
        <v>1.0373018995828099E-6</v>
      </c>
      <c r="AM510" s="17">
        <f t="shared" si="538"/>
        <v>2.7371334257201364E-4</v>
      </c>
      <c r="AN510" s="17">
        <f t="shared" si="539"/>
        <v>2.3380514212881091E-4</v>
      </c>
      <c r="AO510" s="17">
        <f t="shared" si="540"/>
        <v>9.9857836618781552E-5</v>
      </c>
      <c r="AP510" s="17">
        <f t="shared" si="541"/>
        <v>2.8432757989242175E-5</v>
      </c>
      <c r="AQ510" s="17">
        <f t="shared" si="542"/>
        <v>6.071794820378403E-6</v>
      </c>
      <c r="AR510" s="17">
        <f t="shared" si="543"/>
        <v>8.1117056810592249E-4</v>
      </c>
      <c r="AS510" s="17">
        <f t="shared" si="544"/>
        <v>5.5757979977949631E-4</v>
      </c>
      <c r="AT510" s="17">
        <f t="shared" si="545"/>
        <v>1.9163369909246171E-4</v>
      </c>
      <c r="AU510" s="17">
        <f t="shared" si="546"/>
        <v>4.3908183955472132E-5</v>
      </c>
      <c r="AV510" s="17">
        <f t="shared" si="547"/>
        <v>7.5453663450029612E-6</v>
      </c>
      <c r="AW510" s="17">
        <f t="shared" si="548"/>
        <v>1.6918256674693151E-8</v>
      </c>
      <c r="AX510" s="17">
        <f t="shared" si="549"/>
        <v>3.1357365258916223E-5</v>
      </c>
      <c r="AY510" s="17">
        <f t="shared" si="550"/>
        <v>2.6785370315723763E-5</v>
      </c>
      <c r="AZ510" s="17">
        <f t="shared" si="551"/>
        <v>1.1439992758104136E-5</v>
      </c>
      <c r="BA510" s="17">
        <f t="shared" si="552"/>
        <v>3.2573361941698643E-6</v>
      </c>
      <c r="BB510" s="17">
        <f t="shared" si="553"/>
        <v>6.9560177874671338E-7</v>
      </c>
      <c r="BC510" s="17">
        <f t="shared" si="554"/>
        <v>1.1883620375732315E-7</v>
      </c>
      <c r="BD510" s="17">
        <f t="shared" si="555"/>
        <v>1.1548325715787566E-4</v>
      </c>
      <c r="BE510" s="17">
        <f t="shared" si="556"/>
        <v>7.9380507547660695E-5</v>
      </c>
      <c r="BF510" s="17">
        <f t="shared" si="557"/>
        <v>2.728215818293832E-5</v>
      </c>
      <c r="BG510" s="17">
        <f t="shared" si="558"/>
        <v>6.2510405313460194E-6</v>
      </c>
      <c r="BH510" s="17">
        <f t="shared" si="559"/>
        <v>1.0742050022906832E-6</v>
      </c>
      <c r="BI510" s="17">
        <f t="shared" si="560"/>
        <v>1.4767671156953547E-7</v>
      </c>
      <c r="BJ510" s="18">
        <f t="shared" si="561"/>
        <v>0.27193925444821782</v>
      </c>
      <c r="BK510" s="18">
        <f t="shared" si="562"/>
        <v>0.35944450105382025</v>
      </c>
      <c r="BL510" s="18">
        <f t="shared" si="563"/>
        <v>0.34636935156598453</v>
      </c>
      <c r="BM510" s="18">
        <f t="shared" si="564"/>
        <v>0.20161985032778193</v>
      </c>
      <c r="BN510" s="18">
        <f t="shared" si="565"/>
        <v>0.7983409182648622</v>
      </c>
    </row>
    <row r="511" spans="1:66" x14ac:dyDescent="0.25">
      <c r="A511" t="s">
        <v>145</v>
      </c>
      <c r="B511" t="s">
        <v>388</v>
      </c>
      <c r="C511" t="s">
        <v>149</v>
      </c>
      <c r="D511" t="s">
        <v>496</v>
      </c>
      <c r="E511" s="14">
        <f>VLOOKUP(A511,home!$A$2:$E$405,3,FALSE)</f>
        <v>1.4398340249999999</v>
      </c>
      <c r="F511" s="14">
        <f>VLOOKUP(B511,home!$B$2:$E$405,3,FALSE)</f>
        <v>1.39</v>
      </c>
      <c r="G511" s="14">
        <f>VLOOKUP(C511,away!$B$2:$E$405,4,FALSE)</f>
        <v>1.97</v>
      </c>
      <c r="H511" s="14">
        <f>VLOOKUP(A511,away!$A$2:$E$405,3,FALSE)</f>
        <v>1.2406638999999999</v>
      </c>
      <c r="I511" s="14">
        <f>VLOOKUP(C511,away!$B$2:$E$405,3,FALSE)</f>
        <v>0.35</v>
      </c>
      <c r="J511" s="14">
        <f>VLOOKUP(B511,home!$B$2:$E$405,4,FALSE)</f>
        <v>1.1599999999999999</v>
      </c>
      <c r="K511" s="16">
        <f t="shared" si="566"/>
        <v>3.9426975106574997</v>
      </c>
      <c r="L511" s="16">
        <f t="shared" si="567"/>
        <v>0.50370954339999996</v>
      </c>
      <c r="M511" s="17">
        <f t="shared" si="512"/>
        <v>1.1720602901398758E-2</v>
      </c>
      <c r="N511" s="17">
        <f t="shared" si="513"/>
        <v>4.6210791882749951E-2</v>
      </c>
      <c r="O511" s="17">
        <f t="shared" si="514"/>
        <v>5.9037795358362838E-3</v>
      </c>
      <c r="P511" s="17">
        <f t="shared" si="515"/>
        <v>2.3276816879412406E-2</v>
      </c>
      <c r="Q511" s="17">
        <f t="shared" si="516"/>
        <v>9.1097587060815013E-2</v>
      </c>
      <c r="R511" s="17">
        <f t="shared" si="517"/>
        <v>1.4868950471651789E-3</v>
      </c>
      <c r="S511" s="17">
        <f t="shared" si="518"/>
        <v>1.1556790392861052E-2</v>
      </c>
      <c r="T511" s="17">
        <f t="shared" si="519"/>
        <v>4.5886723983244879E-2</v>
      </c>
      <c r="U511" s="17">
        <f t="shared" si="520"/>
        <v>5.8623774010671164E-3</v>
      </c>
      <c r="V511" s="17">
        <f t="shared" si="521"/>
        <v>2.5501654930156809E-3</v>
      </c>
      <c r="W511" s="17">
        <f t="shared" si="522"/>
        <v>0.11972340991052675</v>
      </c>
      <c r="X511" s="17">
        <f t="shared" si="523"/>
        <v>6.030582414032247E-2</v>
      </c>
      <c r="Y511" s="17">
        <f t="shared" si="524"/>
        <v>1.518830957104126E-2</v>
      </c>
      <c r="Z511" s="17">
        <f t="shared" si="525"/>
        <v>2.4965440843043122E-4</v>
      </c>
      <c r="AA511" s="17">
        <f t="shared" si="526"/>
        <v>9.8431181464333183E-4</v>
      </c>
      <c r="AB511" s="17">
        <f t="shared" si="527"/>
        <v>1.9404218706525155E-3</v>
      </c>
      <c r="AC511" s="17">
        <f t="shared" si="528"/>
        <v>3.1653520563582928E-4</v>
      </c>
      <c r="AD511" s="17">
        <f t="shared" si="529"/>
        <v>0.11800829755541532</v>
      </c>
      <c r="AE511" s="17">
        <f t="shared" si="530"/>
        <v>5.9441905679049591E-2</v>
      </c>
      <c r="AF511" s="17">
        <f t="shared" si="531"/>
        <v>1.4970727584209963E-2</v>
      </c>
      <c r="AG511" s="17">
        <f t="shared" si="532"/>
        <v>2.5136327852693951E-3</v>
      </c>
      <c r="AH511" s="17">
        <f t="shared" si="533"/>
        <v>3.1438327019572398E-5</v>
      </c>
      <c r="AI511" s="17">
        <f t="shared" si="534"/>
        <v>1.2395181367930451E-4</v>
      </c>
      <c r="AJ511" s="17">
        <f t="shared" si="535"/>
        <v>2.4435225361743807E-4</v>
      </c>
      <c r="AK511" s="17">
        <f t="shared" si="536"/>
        <v>3.2113567402034107E-4</v>
      </c>
      <c r="AL511" s="17">
        <f t="shared" si="537"/>
        <v>2.5145232133384696E-5</v>
      </c>
      <c r="AM511" s="17">
        <f t="shared" si="538"/>
        <v>9.305420420173309E-2</v>
      </c>
      <c r="AN511" s="17">
        <f t="shared" si="539"/>
        <v>4.6872290709905333E-2</v>
      </c>
      <c r="AO511" s="17">
        <f t="shared" si="540"/>
        <v>1.1805010075799236E-2</v>
      </c>
      <c r="AP511" s="17">
        <f t="shared" si="541"/>
        <v>1.982098745037744E-3</v>
      </c>
      <c r="AQ511" s="17">
        <f t="shared" si="542"/>
        <v>2.4960051345916873E-4</v>
      </c>
      <c r="AR511" s="17">
        <f t="shared" si="543"/>
        <v>3.1671570696577405E-6</v>
      </c>
      <c r="AS511" s="17">
        <f t="shared" si="544"/>
        <v>1.2487142294400874E-5</v>
      </c>
      <c r="AT511" s="17">
        <f t="shared" si="545"/>
        <v>2.4616512419680156E-5</v>
      </c>
      <c r="AU511" s="17">
        <f t="shared" si="546"/>
        <v>3.2351820746047462E-5</v>
      </c>
      <c r="AV511" s="17">
        <f t="shared" si="547"/>
        <v>3.1888360780169747E-5</v>
      </c>
      <c r="AW511" s="17">
        <f t="shared" si="548"/>
        <v>1.3871607323612563E-6</v>
      </c>
      <c r="AX511" s="17">
        <f t="shared" si="549"/>
        <v>6.1147429877064605E-2</v>
      </c>
      <c r="AY511" s="17">
        <f t="shared" si="550"/>
        <v>3.080054398345973E-2</v>
      </c>
      <c r="AZ511" s="17">
        <f t="shared" si="551"/>
        <v>7.7572639731900567E-3</v>
      </c>
      <c r="BA511" s="17">
        <f t="shared" si="552"/>
        <v>1.302469297989611E-3</v>
      </c>
      <c r="BB511" s="17">
        <f t="shared" si="553"/>
        <v>1.6401655384571634E-4</v>
      </c>
      <c r="BC511" s="17">
        <f t="shared" si="554"/>
        <v>1.6523340689533467E-5</v>
      </c>
      <c r="BD511" s="17">
        <f t="shared" si="555"/>
        <v>2.6588787357223023E-7</v>
      </c>
      <c r="BE511" s="17">
        <f t="shared" si="556"/>
        <v>1.0483154572472481E-6</v>
      </c>
      <c r="BF511" s="17">
        <f t="shared" si="557"/>
        <v>2.066595371836252E-6</v>
      </c>
      <c r="BG511" s="17">
        <f t="shared" si="558"/>
        <v>2.7159868093583672E-6</v>
      </c>
      <c r="BH511" s="17">
        <f t="shared" si="559"/>
        <v>2.6770786080589603E-6</v>
      </c>
      <c r="BI511" s="17">
        <f t="shared" si="560"/>
        <v>2.110982232765701E-6</v>
      </c>
      <c r="BJ511" s="18">
        <f t="shared" si="561"/>
        <v>0.82849866142481832</v>
      </c>
      <c r="BK511" s="18">
        <f t="shared" si="562"/>
        <v>8.0246600087916842E-2</v>
      </c>
      <c r="BL511" s="18">
        <f t="shared" si="563"/>
        <v>1.701405957736388E-2</v>
      </c>
      <c r="BM511" s="18">
        <f t="shared" si="564"/>
        <v>0.71551334536842459</v>
      </c>
      <c r="BN511" s="18">
        <f t="shared" si="565"/>
        <v>0.17969647330737759</v>
      </c>
    </row>
    <row r="512" spans="1:66" x14ac:dyDescent="0.25">
      <c r="A512" t="s">
        <v>145</v>
      </c>
      <c r="B512" t="s">
        <v>146</v>
      </c>
      <c r="C512" t="s">
        <v>433</v>
      </c>
      <c r="D512" t="s">
        <v>496</v>
      </c>
      <c r="E512" s="14">
        <f>VLOOKUP(A512,home!$A$2:$E$405,3,FALSE)</f>
        <v>1.4398340249999999</v>
      </c>
      <c r="F512" s="14">
        <f>VLOOKUP(B512,home!$B$2:$E$405,3,FALSE)</f>
        <v>1.31</v>
      </c>
      <c r="G512" s="14">
        <f>VLOOKUP(C512,away!$B$2:$E$405,4,FALSE)</f>
        <v>0.69</v>
      </c>
      <c r="H512" s="14">
        <f>VLOOKUP(A512,away!$A$2:$E$405,3,FALSE)</f>
        <v>1.2406638999999999</v>
      </c>
      <c r="I512" s="14">
        <f>VLOOKUP(C512,away!$B$2:$E$405,3,FALSE)</f>
        <v>0.61</v>
      </c>
      <c r="J512" s="14">
        <f>VLOOKUP(B512,home!$B$2:$E$405,4,FALSE)</f>
        <v>1.25</v>
      </c>
      <c r="K512" s="16">
        <f t="shared" si="566"/>
        <v>1.3014659751974997</v>
      </c>
      <c r="L512" s="16">
        <f t="shared" si="567"/>
        <v>0.94600622374999999</v>
      </c>
      <c r="M512" s="17">
        <f t="shared" si="512"/>
        <v>0.10566598985539184</v>
      </c>
      <c r="N512" s="17">
        <f t="shared" si="513"/>
        <v>0.13752069053235666</v>
      </c>
      <c r="O512" s="17">
        <f t="shared" si="514"/>
        <v>9.9960684041905043E-2</v>
      </c>
      <c r="P512" s="17">
        <f t="shared" si="515"/>
        <v>0.13009542913800709</v>
      </c>
      <c r="Q512" s="17">
        <f t="shared" si="516"/>
        <v>8.9489249806763593E-2</v>
      </c>
      <c r="R512" s="17">
        <f t="shared" si="517"/>
        <v>4.7281714616974724E-2</v>
      </c>
      <c r="S512" s="17">
        <f t="shared" si="518"/>
        <v>4.0043207624715686E-2</v>
      </c>
      <c r="T512" s="17">
        <f t="shared" si="519"/>
        <v>8.4657387275916832E-2</v>
      </c>
      <c r="U512" s="17">
        <f t="shared" si="520"/>
        <v>6.1535542822990889E-2</v>
      </c>
      <c r="V512" s="17">
        <f t="shared" si="521"/>
        <v>5.4778881676845123E-3</v>
      </c>
      <c r="W512" s="17">
        <f t="shared" si="522"/>
        <v>3.8822404589817401E-2</v>
      </c>
      <c r="X512" s="17">
        <f t="shared" si="523"/>
        <v>3.6726236362907824E-2</v>
      </c>
      <c r="Y512" s="17">
        <f t="shared" si="524"/>
        <v>1.7371624087112181E-2</v>
      </c>
      <c r="Z512" s="17">
        <f t="shared" si="525"/>
        <v>1.4909598765743149E-2</v>
      </c>
      <c r="AA512" s="17">
        <f t="shared" si="526"/>
        <v>1.9404335497461345E-2</v>
      </c>
      <c r="AB512" s="17">
        <f t="shared" si="527"/>
        <v>1.2627041210631499E-2</v>
      </c>
      <c r="AC512" s="17">
        <f t="shared" si="528"/>
        <v>4.2152175271829178E-4</v>
      </c>
      <c r="AD512" s="17">
        <f t="shared" si="529"/>
        <v>1.2631509662249654E-2</v>
      </c>
      <c r="AE512" s="17">
        <f t="shared" si="530"/>
        <v>1.1949486755846431E-2</v>
      </c>
      <c r="AF512" s="17">
        <f t="shared" si="531"/>
        <v>5.6521444208244591E-3</v>
      </c>
      <c r="AG512" s="17">
        <f t="shared" si="532"/>
        <v>1.7823212665445927E-3</v>
      </c>
      <c r="AH512" s="17">
        <f t="shared" si="533"/>
        <v>3.5261433065020835E-3</v>
      </c>
      <c r="AI512" s="17">
        <f t="shared" si="534"/>
        <v>4.5891555370828696E-3</v>
      </c>
      <c r="AJ512" s="17">
        <f t="shared" si="535"/>
        <v>2.9863148932012828E-3</v>
      </c>
      <c r="AK512" s="17">
        <f t="shared" si="536"/>
        <v>1.2955290749090077E-3</v>
      </c>
      <c r="AL512" s="17">
        <f t="shared" si="537"/>
        <v>2.0759017498795631E-5</v>
      </c>
      <c r="AM512" s="17">
        <f t="shared" si="538"/>
        <v>3.2878960081592725E-3</v>
      </c>
      <c r="AN512" s="17">
        <f t="shared" si="539"/>
        <v>3.1103700867614525E-3</v>
      </c>
      <c r="AO512" s="17">
        <f t="shared" si="540"/>
        <v>1.4712147301210803E-3</v>
      </c>
      <c r="AP512" s="17">
        <f t="shared" si="541"/>
        <v>4.6392609705573961E-4</v>
      </c>
      <c r="AQ512" s="17">
        <f t="shared" si="542"/>
        <v>1.0971924379369404E-4</v>
      </c>
      <c r="AR512" s="17">
        <f t="shared" si="543"/>
        <v>6.6715070275707522E-4</v>
      </c>
      <c r="AS512" s="17">
        <f t="shared" si="544"/>
        <v>8.682739399674341E-4</v>
      </c>
      <c r="AT512" s="17">
        <f t="shared" si="545"/>
        <v>5.6501449500914616E-4</v>
      </c>
      <c r="AU512" s="17">
        <f t="shared" si="546"/>
        <v>2.4511571358260036E-4</v>
      </c>
      <c r="AV512" s="17">
        <f t="shared" si="547"/>
        <v>7.9752440303502525E-5</v>
      </c>
      <c r="AW512" s="17">
        <f t="shared" si="548"/>
        <v>7.099554648265754E-7</v>
      </c>
      <c r="AX512" s="17">
        <f t="shared" si="549"/>
        <v>7.1318079743449615E-4</v>
      </c>
      <c r="AY512" s="17">
        <f t="shared" si="550"/>
        <v>6.746734730320213E-4</v>
      </c>
      <c r="AZ512" s="17">
        <f t="shared" si="551"/>
        <v>3.1912265224365993E-4</v>
      </c>
      <c r="BA512" s="17">
        <f t="shared" si="552"/>
        <v>1.0063067172070307E-4</v>
      </c>
      <c r="BB512" s="17">
        <f t="shared" si="553"/>
        <v>2.3799310436982053E-5</v>
      </c>
      <c r="BC512" s="17">
        <f t="shared" si="554"/>
        <v>4.5028591588686721E-6</v>
      </c>
      <c r="BD512" s="17">
        <f t="shared" si="555"/>
        <v>1.0518811949789652E-4</v>
      </c>
      <c r="BE512" s="17">
        <f t="shared" si="556"/>
        <v>1.3689875852152103E-4</v>
      </c>
      <c r="BF512" s="17">
        <f t="shared" si="557"/>
        <v>8.908453813126923E-5</v>
      </c>
      <c r="BG512" s="17">
        <f t="shared" si="558"/>
        <v>3.8646831764677041E-5</v>
      </c>
      <c r="BH512" s="17">
        <f t="shared" si="559"/>
        <v>1.2574384147727283E-5</v>
      </c>
      <c r="BI512" s="17">
        <f t="shared" si="560"/>
        <v>3.2730266254659695E-6</v>
      </c>
      <c r="BJ512" s="18">
        <f t="shared" si="561"/>
        <v>0.44688209069025764</v>
      </c>
      <c r="BK512" s="18">
        <f t="shared" si="562"/>
        <v>0.28239946902904828</v>
      </c>
      <c r="BL512" s="18">
        <f t="shared" si="563"/>
        <v>0.25601743395196697</v>
      </c>
      <c r="BM512" s="18">
        <f t="shared" si="564"/>
        <v>0.38952087092804993</v>
      </c>
      <c r="BN512" s="18">
        <f t="shared" si="565"/>
        <v>0.61001375799139901</v>
      </c>
    </row>
    <row r="513" spans="1:66" x14ac:dyDescent="0.25">
      <c r="A513" t="s">
        <v>145</v>
      </c>
      <c r="B513" t="s">
        <v>419</v>
      </c>
      <c r="C513" t="s">
        <v>355</v>
      </c>
      <c r="D513" t="s">
        <v>496</v>
      </c>
      <c r="E513" s="14">
        <f>VLOOKUP(A513,home!$A$2:$E$405,3,FALSE)</f>
        <v>1.4398340249999999</v>
      </c>
      <c r="F513" s="14">
        <f>VLOOKUP(B513,home!$B$2:$E$405,3,FALSE)</f>
        <v>1.29</v>
      </c>
      <c r="G513" s="14">
        <f>VLOOKUP(C513,away!$B$2:$E$405,4,FALSE)</f>
        <v>2.17</v>
      </c>
      <c r="H513" s="14">
        <f>VLOOKUP(A513,away!$A$2:$E$405,3,FALSE)</f>
        <v>1.2406638999999999</v>
      </c>
      <c r="I513" s="14">
        <f>VLOOKUP(C513,away!$B$2:$E$405,3,FALSE)</f>
        <v>0.78</v>
      </c>
      <c r="J513" s="14">
        <f>VLOOKUP(B513,home!$B$2:$E$405,4,FALSE)</f>
        <v>0.35</v>
      </c>
      <c r="K513" s="16">
        <f t="shared" si="566"/>
        <v>4.0305273861824995</v>
      </c>
      <c r="L513" s="16">
        <f t="shared" si="567"/>
        <v>0.33870124469999996</v>
      </c>
      <c r="M513" s="17">
        <f t="shared" si="512"/>
        <v>1.2661003109054804E-2</v>
      </c>
      <c r="N513" s="17">
        <f t="shared" si="513"/>
        <v>5.1030519767587157E-2</v>
      </c>
      <c r="O513" s="17">
        <f t="shared" si="514"/>
        <v>4.2882975121874313E-3</v>
      </c>
      <c r="P513" s="17">
        <f t="shared" si="515"/>
        <v>1.7284100562969723E-2</v>
      </c>
      <c r="Q513" s="17">
        <f t="shared" si="516"/>
        <v>0.10283995372719373</v>
      </c>
      <c r="R513" s="17">
        <f t="shared" si="517"/>
        <v>7.2622585251089819E-4</v>
      </c>
      <c r="S513" s="17">
        <f t="shared" si="518"/>
        <v>5.8988243209813201E-3</v>
      </c>
      <c r="T513" s="17">
        <f t="shared" si="519"/>
        <v>3.4832020332290915E-2</v>
      </c>
      <c r="U513" s="17">
        <f t="shared" si="520"/>
        <v>2.9270731870989076E-3</v>
      </c>
      <c r="V513" s="17">
        <f t="shared" si="521"/>
        <v>8.9474982431347861E-4</v>
      </c>
      <c r="W513" s="17">
        <f t="shared" si="522"/>
        <v>0.13816641663039847</v>
      </c>
      <c r="X513" s="17">
        <f t="shared" si="523"/>
        <v>4.6797137288454735E-2</v>
      </c>
      <c r="Y513" s="17">
        <f t="shared" si="524"/>
        <v>7.9251243239982002E-3</v>
      </c>
      <c r="Z513" s="17">
        <f t="shared" si="525"/>
        <v>8.1991200059586595E-5</v>
      </c>
      <c r="AA513" s="17">
        <f t="shared" si="526"/>
        <v>3.3046777726613197E-4</v>
      </c>
      <c r="AB513" s="17">
        <f t="shared" si="527"/>
        <v>6.6597971326100172E-4</v>
      </c>
      <c r="AC513" s="17">
        <f t="shared" si="528"/>
        <v>7.6341433064817506E-5</v>
      </c>
      <c r="AD513" s="17">
        <f t="shared" si="529"/>
        <v>0.13922088151988055</v>
      </c>
      <c r="AE513" s="17">
        <f t="shared" si="530"/>
        <v>4.7154285859014759E-2</v>
      </c>
      <c r="AF513" s="17">
        <f t="shared" si="531"/>
        <v>7.9856076566939532E-3</v>
      </c>
      <c r="AG513" s="17">
        <f t="shared" si="532"/>
        <v>9.0157841766936393E-4</v>
      </c>
      <c r="AH513" s="17">
        <f t="shared" si="533"/>
        <v>6.9426303786571732E-6</v>
      </c>
      <c r="AI513" s="17">
        <f t="shared" si="534"/>
        <v>2.7982461873320315E-5</v>
      </c>
      <c r="AJ513" s="17">
        <f t="shared" si="535"/>
        <v>5.639203945661259E-5</v>
      </c>
      <c r="AK513" s="17">
        <f t="shared" si="536"/>
        <v>7.576321979752038E-5</v>
      </c>
      <c r="AL513" s="17">
        <f t="shared" si="537"/>
        <v>4.1686839339605341E-6</v>
      </c>
      <c r="AM513" s="17">
        <f t="shared" si="538"/>
        <v>0.1122267151388695</v>
      </c>
      <c r="AN513" s="17">
        <f t="shared" si="539"/>
        <v>3.801132810612743E-2</v>
      </c>
      <c r="AO513" s="17">
        <f t="shared" si="540"/>
        <v>6.4372420711227268E-3</v>
      </c>
      <c r="AP513" s="17">
        <f t="shared" si="541"/>
        <v>7.2676730064149099E-4</v>
      </c>
      <c r="AQ513" s="17">
        <f t="shared" si="542"/>
        <v>6.1539247333633021E-5</v>
      </c>
      <c r="AR513" s="17">
        <f t="shared" si="543"/>
        <v>4.7029551014864363E-7</v>
      </c>
      <c r="AS513" s="17">
        <f t="shared" si="544"/>
        <v>1.8955389332527777E-6</v>
      </c>
      <c r="AT513" s="17">
        <f t="shared" si="545"/>
        <v>3.8200107910252413E-6</v>
      </c>
      <c r="AU513" s="17">
        <f t="shared" si="546"/>
        <v>5.1322193695799694E-6</v>
      </c>
      <c r="AV513" s="17">
        <f t="shared" si="547"/>
        <v>5.1713876802470875E-6</v>
      </c>
      <c r="AW513" s="17">
        <f t="shared" si="548"/>
        <v>1.5807934829753924E-7</v>
      </c>
      <c r="AX513" s="17">
        <f t="shared" si="549"/>
        <v>7.5388808138085961E-2</v>
      </c>
      <c r="AY513" s="17">
        <f t="shared" si="550"/>
        <v>2.55342831528192E-2</v>
      </c>
      <c r="AZ513" s="17">
        <f t="shared" si="551"/>
        <v>4.3242467431910516E-3</v>
      </c>
      <c r="BA513" s="17">
        <f t="shared" si="552"/>
        <v>4.8820925143624333E-4</v>
      </c>
      <c r="BB513" s="17">
        <f t="shared" si="553"/>
        <v>4.1339270283877722E-5</v>
      </c>
      <c r="BC513" s="17">
        <f t="shared" si="554"/>
        <v>2.8003324600278226E-6</v>
      </c>
      <c r="BD513" s="17">
        <f t="shared" si="555"/>
        <v>2.6548279110694481E-8</v>
      </c>
      <c r="BE513" s="17">
        <f t="shared" si="556"/>
        <v>1.0700356601167088E-7</v>
      </c>
      <c r="BF513" s="17">
        <f t="shared" si="557"/>
        <v>2.1564040161461321E-7</v>
      </c>
      <c r="BG513" s="17">
        <f t="shared" si="558"/>
        <v>2.8971484809169717E-7</v>
      </c>
      <c r="BH513" s="17">
        <f t="shared" si="559"/>
        <v>2.91925907354322E-7</v>
      </c>
      <c r="BI513" s="17">
        <f t="shared" si="560"/>
        <v>2.35323072865554E-7</v>
      </c>
      <c r="BJ513" s="18">
        <f t="shared" si="561"/>
        <v>0.84009680427555289</v>
      </c>
      <c r="BK513" s="18">
        <f t="shared" si="562"/>
        <v>6.2353471087137312E-2</v>
      </c>
      <c r="BL513" s="18">
        <f t="shared" si="563"/>
        <v>9.1227800021897801E-3</v>
      </c>
      <c r="BM513" s="18">
        <f t="shared" si="564"/>
        <v>0.69729082095996509</v>
      </c>
      <c r="BN513" s="18">
        <f t="shared" si="565"/>
        <v>0.18883010053150373</v>
      </c>
    </row>
    <row r="514" spans="1:66" x14ac:dyDescent="0.25">
      <c r="A514" t="s">
        <v>145</v>
      </c>
      <c r="B514" t="s">
        <v>423</v>
      </c>
      <c r="C514" t="s">
        <v>347</v>
      </c>
      <c r="D514" t="s">
        <v>496</v>
      </c>
      <c r="E514" s="14">
        <f>VLOOKUP(A514,home!$A$2:$E$405,3,FALSE)</f>
        <v>1.4398340249999999</v>
      </c>
      <c r="F514" s="14">
        <f>VLOOKUP(B514,home!$B$2:$E$405,3,FALSE)</f>
        <v>0.83</v>
      </c>
      <c r="G514" s="14">
        <f>VLOOKUP(C514,away!$B$2:$E$405,4,FALSE)</f>
        <v>0.98</v>
      </c>
      <c r="H514" s="14">
        <f>VLOOKUP(A514,away!$A$2:$E$405,3,FALSE)</f>
        <v>1.2406638999999999</v>
      </c>
      <c r="I514" s="14">
        <f>VLOOKUP(C514,away!$B$2:$E$405,3,FALSE)</f>
        <v>0.98</v>
      </c>
      <c r="J514" s="14">
        <f>VLOOKUP(B514,home!$B$2:$E$405,4,FALSE)</f>
        <v>0.64</v>
      </c>
      <c r="K514" s="16">
        <f t="shared" si="566"/>
        <v>1.1711609959349998</v>
      </c>
      <c r="L514" s="16">
        <f t="shared" si="567"/>
        <v>0.77814439807999991</v>
      </c>
      <c r="M514" s="17">
        <f t="shared" si="512"/>
        <v>0.14237293033811343</v>
      </c>
      <c r="N514" s="17">
        <f t="shared" si="513"/>
        <v>0.16674162288896927</v>
      </c>
      <c r="O514" s="17">
        <f t="shared" si="514"/>
        <v>0.11078669818083701</v>
      </c>
      <c r="P514" s="17">
        <f t="shared" si="515"/>
        <v>0.12974905977781931</v>
      </c>
      <c r="Q514" s="17">
        <f t="shared" si="516"/>
        <v>9.7640642563231753E-2</v>
      </c>
      <c r="R514" s="17">
        <f t="shared" si="517"/>
        <v>4.3104024285599021E-2</v>
      </c>
      <c r="S514" s="17">
        <f t="shared" si="518"/>
        <v>2.9561129480948516E-2</v>
      </c>
      <c r="T514" s="17">
        <f t="shared" si="519"/>
        <v>7.5978519035510367E-2</v>
      </c>
      <c r="U514" s="17">
        <f t="shared" si="520"/>
        <v>5.0481752011128561E-2</v>
      </c>
      <c r="V514" s="17">
        <f t="shared" si="521"/>
        <v>2.9933349041802201E-3</v>
      </c>
      <c r="W514" s="17">
        <f t="shared" si="522"/>
        <v>3.8117637396029261E-2</v>
      </c>
      <c r="X514" s="17">
        <f t="shared" si="523"/>
        <v>2.9661026007764879E-2</v>
      </c>
      <c r="Y514" s="17">
        <f t="shared" si="524"/>
        <v>1.1540280614623711E-2</v>
      </c>
      <c r="Z514" s="17">
        <f t="shared" si="525"/>
        <v>1.1180385010847716E-2</v>
      </c>
      <c r="AA514" s="17">
        <f t="shared" si="526"/>
        <v>1.3094030844241154E-2</v>
      </c>
      <c r="AB514" s="17">
        <f t="shared" si="527"/>
        <v>7.6676091021725418E-3</v>
      </c>
      <c r="AC514" s="17">
        <f t="shared" si="528"/>
        <v>1.7049518669699231E-4</v>
      </c>
      <c r="AD514" s="17">
        <f t="shared" si="529"/>
        <v>1.1160472543855708E-2</v>
      </c>
      <c r="AE514" s="17">
        <f t="shared" si="530"/>
        <v>8.6844591899269633E-3</v>
      </c>
      <c r="AF514" s="17">
        <f t="shared" si="531"/>
        <v>3.3788816344980199E-3</v>
      </c>
      <c r="AG514" s="17">
        <f t="shared" si="532"/>
        <v>8.7641927188667618E-4</v>
      </c>
      <c r="AH514" s="17">
        <f t="shared" si="533"/>
        <v>2.1749884911421869E-3</v>
      </c>
      <c r="AI514" s="17">
        <f t="shared" si="534"/>
        <v>2.5472616874332461E-3</v>
      </c>
      <c r="AJ514" s="17">
        <f t="shared" si="535"/>
        <v>1.491626767380695E-3</v>
      </c>
      <c r="AK514" s="17">
        <f t="shared" si="536"/>
        <v>5.8231169681629278E-4</v>
      </c>
      <c r="AL514" s="17">
        <f t="shared" si="537"/>
        <v>6.2151112906205424E-6</v>
      </c>
      <c r="AM514" s="17">
        <f t="shared" si="538"/>
        <v>2.6141420279134527E-3</v>
      </c>
      <c r="AN514" s="17">
        <f t="shared" si="539"/>
        <v>2.0341799748063438E-3</v>
      </c>
      <c r="AO514" s="17">
        <f t="shared" si="540"/>
        <v>7.9144287604103578E-4</v>
      </c>
      <c r="AP514" s="17">
        <f t="shared" si="541"/>
        <v>2.0528561346388528E-4</v>
      </c>
      <c r="AQ514" s="17">
        <f t="shared" si="542"/>
        <v>3.9935462530834627E-5</v>
      </c>
      <c r="AR514" s="17">
        <f t="shared" si="543"/>
        <v>3.38491022054153E-4</v>
      </c>
      <c r="AS514" s="17">
        <f t="shared" si="544"/>
        <v>3.9642748250399778E-4</v>
      </c>
      <c r="AT514" s="17">
        <f t="shared" si="545"/>
        <v>2.3214020261269348E-4</v>
      </c>
      <c r="AU514" s="17">
        <f t="shared" si="546"/>
        <v>9.0624516962811539E-5</v>
      </c>
      <c r="AV514" s="17">
        <f t="shared" si="547"/>
        <v>2.6533974885573667E-5</v>
      </c>
      <c r="AW514" s="17">
        <f t="shared" si="548"/>
        <v>1.5733422475931468E-7</v>
      </c>
      <c r="AX514" s="17">
        <f t="shared" si="549"/>
        <v>5.1026353015444286E-4</v>
      </c>
      <c r="AY514" s="17">
        <f t="shared" si="550"/>
        <v>3.9705870753420477E-4</v>
      </c>
      <c r="AZ514" s="17">
        <f t="shared" si="551"/>
        <v>1.5448450448831325E-4</v>
      </c>
      <c r="BA514" s="17">
        <f t="shared" si="552"/>
        <v>4.0070417252581859E-5</v>
      </c>
      <c r="BB514" s="17">
        <f t="shared" si="553"/>
        <v>7.7951426784561867E-6</v>
      </c>
      <c r="BC514" s="17">
        <f t="shared" si="554"/>
        <v>1.213149321495002E-6</v>
      </c>
      <c r="BD514" s="17">
        <f t="shared" si="555"/>
        <v>4.3899148768635453E-5</v>
      </c>
      <c r="BE514" s="17">
        <f t="shared" si="556"/>
        <v>5.1412970792573813E-5</v>
      </c>
      <c r="BF514" s="17">
        <f t="shared" si="557"/>
        <v>3.0106433038703914E-5</v>
      </c>
      <c r="BG514" s="17">
        <f t="shared" si="558"/>
        <v>1.1753160033886282E-5</v>
      </c>
      <c r="BH514" s="17">
        <f t="shared" si="559"/>
        <v>3.4412106526674241E-6</v>
      </c>
      <c r="BI514" s="17">
        <f t="shared" si="560"/>
        <v>8.0604233904002183E-7</v>
      </c>
      <c r="BJ514" s="18">
        <f t="shared" si="561"/>
        <v>0.45057583255248151</v>
      </c>
      <c r="BK514" s="18">
        <f t="shared" si="562"/>
        <v>0.30525022350658332</v>
      </c>
      <c r="BL514" s="18">
        <f t="shared" si="563"/>
        <v>0.23315593923139544</v>
      </c>
      <c r="BM514" s="18">
        <f t="shared" si="564"/>
        <v>0.30937050089342871</v>
      </c>
      <c r="BN514" s="18">
        <f t="shared" si="565"/>
        <v>0.69039497803456984</v>
      </c>
    </row>
    <row r="515" spans="1:66" x14ac:dyDescent="0.25">
      <c r="A515" t="s">
        <v>145</v>
      </c>
      <c r="B515" t="s">
        <v>425</v>
      </c>
      <c r="C515" t="s">
        <v>357</v>
      </c>
      <c r="D515" t="s">
        <v>496</v>
      </c>
      <c r="E515" s="14">
        <f>VLOOKUP(A515,home!$A$2:$E$405,3,FALSE)</f>
        <v>1.4398340249999999</v>
      </c>
      <c r="F515" s="14">
        <f>VLOOKUP(B515,home!$B$2:$E$405,3,FALSE)</f>
        <v>1.58</v>
      </c>
      <c r="G515" s="14">
        <f>VLOOKUP(C515,away!$B$2:$E$405,4,FALSE)</f>
        <v>0.64</v>
      </c>
      <c r="H515" s="14">
        <f>VLOOKUP(A515,away!$A$2:$E$405,3,FALSE)</f>
        <v>1.2406638999999999</v>
      </c>
      <c r="I515" s="14">
        <f>VLOOKUP(C515,away!$B$2:$E$405,3,FALSE)</f>
        <v>0.96</v>
      </c>
      <c r="J515" s="14">
        <f>VLOOKUP(B515,home!$B$2:$E$405,4,FALSE)</f>
        <v>0.59</v>
      </c>
      <c r="K515" s="16">
        <f t="shared" si="566"/>
        <v>1.4559601660799999</v>
      </c>
      <c r="L515" s="16">
        <f t="shared" si="567"/>
        <v>0.70271203295999995</v>
      </c>
      <c r="M515" s="17">
        <f t="shared" si="512"/>
        <v>0.11547835155178779</v>
      </c>
      <c r="N515" s="17">
        <f t="shared" si="513"/>
        <v>0.16813187990398554</v>
      </c>
      <c r="O515" s="17">
        <f t="shared" si="514"/>
        <v>8.1148027181826371E-2</v>
      </c>
      <c r="P515" s="17">
        <f t="shared" si="515"/>
        <v>0.11814829513271624</v>
      </c>
      <c r="Q515" s="17">
        <f t="shared" si="516"/>
        <v>0.12239665989417473</v>
      </c>
      <c r="R515" s="17">
        <f t="shared" si="517"/>
        <v>2.8511847575817269E-2</v>
      </c>
      <c r="S515" s="17">
        <f t="shared" si="518"/>
        <v>3.0219992438382096E-2</v>
      </c>
      <c r="T515" s="17">
        <f t="shared" si="519"/>
        <v>8.6009605701749217E-2</v>
      </c>
      <c r="U515" s="17">
        <f t="shared" si="520"/>
        <v>4.1512114331734545E-2</v>
      </c>
      <c r="V515" s="17">
        <f t="shared" si="521"/>
        <v>3.4354111855783224E-3</v>
      </c>
      <c r="W515" s="17">
        <f t="shared" si="522"/>
        <v>5.9401553755719927E-2</v>
      </c>
      <c r="X515" s="17">
        <f t="shared" si="523"/>
        <v>4.1742186600664671E-2</v>
      </c>
      <c r="Y515" s="17">
        <f t="shared" si="524"/>
        <v>1.4666368403174368E-2</v>
      </c>
      <c r="Z515" s="17">
        <f t="shared" si="525"/>
        <v>6.6785394578160653E-3</v>
      </c>
      <c r="AA515" s="17">
        <f t="shared" si="526"/>
        <v>9.7236874181737092E-3</v>
      </c>
      <c r="AB515" s="17">
        <f t="shared" si="527"/>
        <v>7.0786507741371013E-3</v>
      </c>
      <c r="AC515" s="17">
        <f t="shared" si="528"/>
        <v>2.1967752461914735E-4</v>
      </c>
      <c r="AD515" s="17">
        <f t="shared" si="529"/>
        <v>2.1621574017897029E-2</v>
      </c>
      <c r="AE515" s="17">
        <f t="shared" si="530"/>
        <v>1.5193740233911535E-2</v>
      </c>
      <c r="AF515" s="17">
        <f t="shared" si="531"/>
        <v>5.3384120440190591E-3</v>
      </c>
      <c r="AG515" s="17">
        <f t="shared" si="532"/>
        <v>1.250455460076927E-3</v>
      </c>
      <c r="AH515" s="17">
        <f t="shared" si="533"/>
        <v>1.1732725099013756E-3</v>
      </c>
      <c r="AI515" s="17">
        <f t="shared" si="534"/>
        <v>1.708238038373105E-3</v>
      </c>
      <c r="AJ515" s="17">
        <f t="shared" si="535"/>
        <v>1.2435632690269399E-3</v>
      </c>
      <c r="AK515" s="17">
        <f t="shared" si="536"/>
        <v>6.0352619456781656E-4</v>
      </c>
      <c r="AL515" s="17">
        <f t="shared" si="537"/>
        <v>8.9902651584311653E-6</v>
      </c>
      <c r="AM515" s="17">
        <f t="shared" si="538"/>
        <v>6.2960300996016743E-3</v>
      </c>
      <c r="AN515" s="17">
        <f t="shared" si="539"/>
        <v>4.4242961108684432E-3</v>
      </c>
      <c r="AO515" s="17">
        <f t="shared" si="540"/>
        <v>1.5545030572426926E-3</v>
      </c>
      <c r="AP515" s="17">
        <f t="shared" si="541"/>
        <v>3.6412266786584914E-4</v>
      </c>
      <c r="AQ515" s="17">
        <f t="shared" si="542"/>
        <v>6.3968345045707428E-5</v>
      </c>
      <c r="AR515" s="17">
        <f t="shared" si="543"/>
        <v>1.6489454212977554E-4</v>
      </c>
      <c r="AS515" s="17">
        <f t="shared" si="544"/>
        <v>2.4007988494495353E-4</v>
      </c>
      <c r="AT515" s="17">
        <f t="shared" si="545"/>
        <v>1.7477337457846094E-4</v>
      </c>
      <c r="AU515" s="17">
        <f t="shared" si="546"/>
        <v>8.482102382587261E-5</v>
      </c>
      <c r="AV515" s="17">
        <f t="shared" si="547"/>
        <v>3.0874007984148312E-5</v>
      </c>
      <c r="AW515" s="17">
        <f t="shared" si="548"/>
        <v>2.5550351765940915E-7</v>
      </c>
      <c r="AX515" s="17">
        <f t="shared" si="549"/>
        <v>1.5277948382434548E-3</v>
      </c>
      <c r="AY515" s="17">
        <f t="shared" si="550"/>
        <v>1.0735998167278524E-3</v>
      </c>
      <c r="AZ515" s="17">
        <f t="shared" si="551"/>
        <v>3.7721575489915623E-4</v>
      </c>
      <c r="BA515" s="17">
        <f t="shared" si="552"/>
        <v>8.8358016663242356E-5</v>
      </c>
      <c r="BB515" s="17">
        <f t="shared" si="553"/>
        <v>1.5522560379435148E-5</v>
      </c>
      <c r="BC515" s="17">
        <f t="shared" si="554"/>
        <v>2.181577992195445E-6</v>
      </c>
      <c r="BD515" s="17">
        <f t="shared" si="555"/>
        <v>1.9312229820670474E-5</v>
      </c>
      <c r="BE515" s="17">
        <f t="shared" si="556"/>
        <v>2.8117837337078504E-5</v>
      </c>
      <c r="BF515" s="17">
        <f t="shared" si="557"/>
        <v>2.0469225559551627E-5</v>
      </c>
      <c r="BG515" s="17">
        <f t="shared" si="558"/>
        <v>9.9341256817379154E-6</v>
      </c>
      <c r="BH515" s="17">
        <f t="shared" si="559"/>
        <v>3.6159228193606851E-6</v>
      </c>
      <c r="BI515" s="17">
        <f t="shared" si="560"/>
        <v>1.0529279177217691E-6</v>
      </c>
      <c r="BJ515" s="18">
        <f t="shared" si="561"/>
        <v>0.55154002886090281</v>
      </c>
      <c r="BK515" s="18">
        <f t="shared" si="562"/>
        <v>0.26858431791496989</v>
      </c>
      <c r="BL515" s="18">
        <f t="shared" si="563"/>
        <v>0.17348087239615759</v>
      </c>
      <c r="BM515" s="18">
        <f t="shared" si="564"/>
        <v>0.36539535307632798</v>
      </c>
      <c r="BN515" s="18">
        <f t="shared" si="565"/>
        <v>0.63381506124030795</v>
      </c>
    </row>
    <row r="516" spans="1:66" x14ac:dyDescent="0.25">
      <c r="A516" t="s">
        <v>145</v>
      </c>
      <c r="B516" t="s">
        <v>432</v>
      </c>
      <c r="C516" t="s">
        <v>360</v>
      </c>
      <c r="D516" t="s">
        <v>496</v>
      </c>
      <c r="E516" s="14">
        <f>VLOOKUP(A516,home!$A$2:$E$405,3,FALSE)</f>
        <v>1.4398340249999999</v>
      </c>
      <c r="F516" s="14">
        <f>VLOOKUP(B516,home!$B$2:$E$405,3,FALSE)</f>
        <v>1.65</v>
      </c>
      <c r="G516" s="14">
        <f>VLOOKUP(C516,away!$B$2:$E$405,4,FALSE)</f>
        <v>0.61</v>
      </c>
      <c r="H516" s="14">
        <f>VLOOKUP(A516,away!$A$2:$E$405,3,FALSE)</f>
        <v>1.2406638999999999</v>
      </c>
      <c r="I516" s="14">
        <f>VLOOKUP(C516,away!$B$2:$E$405,3,FALSE)</f>
        <v>1.04</v>
      </c>
      <c r="J516" s="14">
        <f>VLOOKUP(B516,home!$B$2:$E$405,4,FALSE)</f>
        <v>2.02</v>
      </c>
      <c r="K516" s="16">
        <f t="shared" si="566"/>
        <v>1.4491929461624999</v>
      </c>
      <c r="L516" s="16">
        <f t="shared" si="567"/>
        <v>2.6063867211199998</v>
      </c>
      <c r="M516" s="17">
        <f t="shared" si="512"/>
        <v>1.7325434284698092E-2</v>
      </c>
      <c r="N516" s="17">
        <f t="shared" si="513"/>
        <v>2.510789715458641E-2</v>
      </c>
      <c r="O516" s="17">
        <f t="shared" si="514"/>
        <v>4.5156781857274286E-2</v>
      </c>
      <c r="P516" s="17">
        <f t="shared" si="515"/>
        <v>6.5440889738960645E-2</v>
      </c>
      <c r="Q516" s="17">
        <f t="shared" si="516"/>
        <v>1.8193093724700068E-2</v>
      </c>
      <c r="R516" s="17">
        <f t="shared" si="517"/>
        <v>5.8848018300656134E-2</v>
      </c>
      <c r="S516" s="17">
        <f t="shared" si="518"/>
        <v>6.179513280092986E-2</v>
      </c>
      <c r="T516" s="17">
        <f t="shared" si="519"/>
        <v>4.7418237900149852E-2</v>
      </c>
      <c r="U516" s="17">
        <f t="shared" si="520"/>
        <v>8.528213301695256E-2</v>
      </c>
      <c r="V516" s="17">
        <f t="shared" si="521"/>
        <v>2.5934437105450594E-2</v>
      </c>
      <c r="W516" s="17">
        <f t="shared" si="522"/>
        <v>8.7884343649028591E-3</v>
      </c>
      <c r="X516" s="17">
        <f t="shared" si="523"/>
        <v>2.2906058628117492E-2</v>
      </c>
      <c r="Y516" s="17">
        <f t="shared" si="524"/>
        <v>2.9851023520760824E-2</v>
      </c>
      <c r="Z516" s="17">
        <f t="shared" si="525"/>
        <v>5.1126897821018952E-2</v>
      </c>
      <c r="AA516" s="17">
        <f t="shared" si="526"/>
        <v>7.4092739681391545E-2</v>
      </c>
      <c r="AB516" s="17">
        <f t="shared" si="527"/>
        <v>5.3687337854063502E-2</v>
      </c>
      <c r="AC516" s="17">
        <f t="shared" si="528"/>
        <v>6.1224029480705213E-3</v>
      </c>
      <c r="AD516" s="17">
        <f t="shared" si="529"/>
        <v>3.1840342723573343E-3</v>
      </c>
      <c r="AE516" s="17">
        <f t="shared" si="530"/>
        <v>8.2988246470631372E-3</v>
      </c>
      <c r="AF516" s="17">
        <f t="shared" si="531"/>
        <v>1.0814973180504369E-2</v>
      </c>
      <c r="AG516" s="17">
        <f t="shared" si="532"/>
        <v>9.3960008289785037E-3</v>
      </c>
      <c r="AH516" s="17">
        <f t="shared" si="533"/>
        <v>3.3314116893190721E-2</v>
      </c>
      <c r="AI516" s="17">
        <f t="shared" si="534"/>
        <v>4.8278583209244962E-2</v>
      </c>
      <c r="AJ516" s="17">
        <f t="shared" si="535"/>
        <v>3.4982491118778561E-2</v>
      </c>
      <c r="AK516" s="17">
        <f t="shared" si="536"/>
        <v>1.6898793122842062E-2</v>
      </c>
      <c r="AL516" s="17">
        <f t="shared" si="537"/>
        <v>9.2501114760749502E-4</v>
      </c>
      <c r="AM516" s="17">
        <f t="shared" si="538"/>
        <v>9.2285600156797947E-4</v>
      </c>
      <c r="AN516" s="17">
        <f t="shared" si="539"/>
        <v>2.4053196279926791E-3</v>
      </c>
      <c r="AO516" s="17">
        <f t="shared" si="540"/>
        <v>3.1345965692247094E-3</v>
      </c>
      <c r="AP516" s="17">
        <f t="shared" si="541"/>
        <v>2.72332362469853E-3</v>
      </c>
      <c r="AQ516" s="17">
        <f t="shared" si="542"/>
        <v>1.774508633181659E-3</v>
      </c>
      <c r="AR516" s="17">
        <f t="shared" si="543"/>
        <v>1.7365894379250343E-2</v>
      </c>
      <c r="AS516" s="17">
        <f t="shared" si="544"/>
        <v>2.5166531638212603E-2</v>
      </c>
      <c r="AT516" s="17">
        <f t="shared" si="545"/>
        <v>1.8235580064736547E-2</v>
      </c>
      <c r="AU516" s="17">
        <f t="shared" si="546"/>
        <v>8.8089579996659013E-3</v>
      </c>
      <c r="AV516" s="17">
        <f t="shared" si="547"/>
        <v>3.1914699490393885E-3</v>
      </c>
      <c r="AW516" s="17">
        <f t="shared" si="548"/>
        <v>9.7053126767883131E-5</v>
      </c>
      <c r="AX516" s="17">
        <f t="shared" si="549"/>
        <v>2.2289940129934088E-4</v>
      </c>
      <c r="AY516" s="17">
        <f t="shared" si="550"/>
        <v>5.8096203969220002E-4</v>
      </c>
      <c r="AZ516" s="17">
        <f t="shared" si="551"/>
        <v>7.5710587286427044E-4</v>
      </c>
      <c r="BA516" s="17">
        <f t="shared" si="552"/>
        <v>6.5777023117180036E-4</v>
      </c>
      <c r="BB516" s="17">
        <f t="shared" si="553"/>
        <v>4.2860089901855335E-4</v>
      </c>
      <c r="BC516" s="17">
        <f t="shared" si="554"/>
        <v>2.2341993837241019E-4</v>
      </c>
      <c r="BD516" s="17">
        <f t="shared" si="555"/>
        <v>7.5437060850750918E-3</v>
      </c>
      <c r="BE516" s="17">
        <f t="shared" si="556"/>
        <v>1.093228564641395E-2</v>
      </c>
      <c r="BF516" s="17">
        <f t="shared" si="557"/>
        <v>7.9214956221083221E-3</v>
      </c>
      <c r="BG516" s="17">
        <f t="shared" si="558"/>
        <v>3.8265918595388345E-3</v>
      </c>
      <c r="BH516" s="17">
        <f t="shared" si="559"/>
        <v>1.3863674826716311E-3</v>
      </c>
      <c r="BI516" s="17">
        <f t="shared" si="560"/>
        <v>4.0182279533535793E-4</v>
      </c>
      <c r="BJ516" s="18">
        <f t="shared" si="561"/>
        <v>0.19778994106120501</v>
      </c>
      <c r="BK516" s="18">
        <f t="shared" si="562"/>
        <v>0.1781242700654094</v>
      </c>
      <c r="BL516" s="18">
        <f t="shared" si="563"/>
        <v>0.55532169857644209</v>
      </c>
      <c r="BM516" s="18">
        <f t="shared" si="564"/>
        <v>0.75180678355027541</v>
      </c>
      <c r="BN516" s="18">
        <f t="shared" si="565"/>
        <v>0.23007211506087563</v>
      </c>
    </row>
    <row r="517" spans="1:66" x14ac:dyDescent="0.25">
      <c r="A517" t="s">
        <v>145</v>
      </c>
      <c r="B517" t="s">
        <v>434</v>
      </c>
      <c r="C517" t="s">
        <v>427</v>
      </c>
      <c r="D517" t="s">
        <v>496</v>
      </c>
      <c r="E517" s="14">
        <f>VLOOKUP(A517,home!$A$2:$E$405,3,FALSE)</f>
        <v>1.4398340249999999</v>
      </c>
      <c r="F517" s="14">
        <f>VLOOKUP(B517,home!$B$2:$E$405,3,FALSE)</f>
        <v>0.82</v>
      </c>
      <c r="G517" s="14">
        <f>VLOOKUP(C517,away!$B$2:$E$405,4,FALSE)</f>
        <v>0.69</v>
      </c>
      <c r="H517" s="14">
        <f>VLOOKUP(A517,away!$A$2:$E$405,3,FALSE)</f>
        <v>1.2406638999999999</v>
      </c>
      <c r="I517" s="14">
        <f>VLOOKUP(C517,away!$B$2:$E$405,3,FALSE)</f>
        <v>1.45</v>
      </c>
      <c r="J517" s="14">
        <f>VLOOKUP(B517,home!$B$2:$E$405,4,FALSE)</f>
        <v>0.66</v>
      </c>
      <c r="K517" s="16">
        <f t="shared" si="566"/>
        <v>0.81465809134499989</v>
      </c>
      <c r="L517" s="16">
        <f t="shared" si="567"/>
        <v>1.1873153523</v>
      </c>
      <c r="M517" s="17">
        <f t="shared" si="512"/>
        <v>0.13506847003896136</v>
      </c>
      <c r="N517" s="17">
        <f t="shared" si="513"/>
        <v>0.11003462200282955</v>
      </c>
      <c r="O517" s="17">
        <f t="shared" si="514"/>
        <v>0.16036886808893139</v>
      </c>
      <c r="P517" s="17">
        <f t="shared" si="515"/>
        <v>0.13064579598848688</v>
      </c>
      <c r="Q517" s="17">
        <f t="shared" si="516"/>
        <v>4.4820297571346833E-2</v>
      </c>
      <c r="R517" s="17">
        <f t="shared" si="517"/>
        <v>9.5204209556480901E-2</v>
      </c>
      <c r="S517" s="17">
        <f t="shared" si="518"/>
        <v>3.1591984429345125E-2</v>
      </c>
      <c r="T517" s="17">
        <f t="shared" si="519"/>
        <v>5.3215827401114496E-2</v>
      </c>
      <c r="U517" s="17">
        <f t="shared" si="520"/>
        <v>7.7558879645292123E-2</v>
      </c>
      <c r="V517" s="17">
        <f t="shared" si="521"/>
        <v>3.3952820385074298E-3</v>
      </c>
      <c r="W517" s="17">
        <f t="shared" si="522"/>
        <v>1.2171072690996114E-2</v>
      </c>
      <c r="X517" s="17">
        <f t="shared" si="523"/>
        <v>1.445090145997896E-2</v>
      </c>
      <c r="Y517" s="17">
        <f t="shared" si="524"/>
        <v>8.5788885790037527E-3</v>
      </c>
      <c r="Z517" s="17">
        <f t="shared" si="525"/>
        <v>3.7679139869998726E-2</v>
      </c>
      <c r="AA517" s="17">
        <f t="shared" si="526"/>
        <v>3.0695616170014449E-2</v>
      </c>
      <c r="AB517" s="17">
        <f t="shared" si="527"/>
        <v>1.2503216040861345E-2</v>
      </c>
      <c r="AC517" s="17">
        <f t="shared" si="528"/>
        <v>2.0525669517757456E-4</v>
      </c>
      <c r="AD517" s="17">
        <f t="shared" si="529"/>
        <v>2.4788157120170357E-3</v>
      </c>
      <c r="AE517" s="17">
        <f t="shared" si="530"/>
        <v>2.9431359504002818E-3</v>
      </c>
      <c r="AF517" s="17">
        <f t="shared" si="531"/>
        <v>1.7472152489081531E-3</v>
      </c>
      <c r="AG517" s="17">
        <f t="shared" si="532"/>
        <v>6.9149849626710556E-4</v>
      </c>
      <c r="AH517" s="17">
        <f t="shared" si="533"/>
        <v>1.1184255307277124E-2</v>
      </c>
      <c r="AI517" s="17">
        <f t="shared" si="534"/>
        <v>9.111344081741567E-3</v>
      </c>
      <c r="AJ517" s="17">
        <f t="shared" si="535"/>
        <v>3.7113150896095734E-3</v>
      </c>
      <c r="AK517" s="17">
        <f t="shared" si="536"/>
        <v>1.0078176224270774E-3</v>
      </c>
      <c r="AL517" s="17">
        <f t="shared" si="537"/>
        <v>7.9414312802107688E-6</v>
      </c>
      <c r="AM517" s="17">
        <f t="shared" si="538"/>
        <v>4.038774553495593E-4</v>
      </c>
      <c r="AN517" s="17">
        <f t="shared" si="539"/>
        <v>4.7952990318438944E-4</v>
      </c>
      <c r="AO517" s="17">
        <f t="shared" si="540"/>
        <v>2.8467660796887916E-4</v>
      </c>
      <c r="AP517" s="17">
        <f t="shared" si="541"/>
        <v>1.1266696902737961E-4</v>
      </c>
      <c r="AQ517" s="17">
        <f t="shared" si="542"/>
        <v>3.3442805505829094E-5</v>
      </c>
      <c r="AR517" s="17">
        <f t="shared" si="543"/>
        <v>2.6558476060745762E-3</v>
      </c>
      <c r="AS517" s="17">
        <f t="shared" si="544"/>
        <v>2.1636077416679017E-3</v>
      </c>
      <c r="AT517" s="17">
        <f t="shared" si="545"/>
        <v>8.8130027662321913E-4</v>
      </c>
      <c r="AU517" s="17">
        <f t="shared" si="546"/>
        <v>2.3931946708523073E-4</v>
      </c>
      <c r="AV517" s="17">
        <f t="shared" si="547"/>
        <v>4.8740885069339125E-5</v>
      </c>
      <c r="AW517" s="17">
        <f t="shared" si="548"/>
        <v>2.1337215335462555E-7</v>
      </c>
      <c r="AX517" s="17">
        <f t="shared" si="549"/>
        <v>5.4837006152057864E-5</v>
      </c>
      <c r="AY517" s="17">
        <f t="shared" si="550"/>
        <v>6.5108819278507843E-5</v>
      </c>
      <c r="AZ517" s="17">
        <f t="shared" si="551"/>
        <v>3.8652350349749288E-5</v>
      </c>
      <c r="BA517" s="17">
        <f t="shared" si="552"/>
        <v>1.529750965757854E-5</v>
      </c>
      <c r="BB517" s="17">
        <f t="shared" si="553"/>
        <v>4.5407420171001276E-6</v>
      </c>
      <c r="BC517" s="17">
        <f t="shared" si="554"/>
        <v>1.0782585415473298E-6</v>
      </c>
      <c r="BD517" s="17">
        <f t="shared" si="555"/>
        <v>5.2555477267692506E-4</v>
      </c>
      <c r="BE517" s="17">
        <f t="shared" si="556"/>
        <v>4.2814744800623902E-4</v>
      </c>
      <c r="BF517" s="17">
        <f t="shared" si="557"/>
        <v>1.7439689140349765E-4</v>
      </c>
      <c r="BG517" s="17">
        <f t="shared" si="558"/>
        <v>4.7357946229091541E-5</v>
      </c>
      <c r="BH517" s="17">
        <f t="shared" si="559"/>
        <v>9.645133521252709E-6</v>
      </c>
      <c r="BI517" s="17">
        <f t="shared" si="560"/>
        <v>1.5714972130382828E-6</v>
      </c>
      <c r="BJ517" s="18">
        <f t="shared" si="561"/>
        <v>0.25262598353989479</v>
      </c>
      <c r="BK517" s="18">
        <f t="shared" si="562"/>
        <v>0.30097983944103707</v>
      </c>
      <c r="BL517" s="18">
        <f t="shared" si="563"/>
        <v>0.40852101126820572</v>
      </c>
      <c r="BM517" s="18">
        <f t="shared" si="564"/>
        <v>0.32359881542497426</v>
      </c>
      <c r="BN517" s="18">
        <f t="shared" si="565"/>
        <v>0.67614226324703697</v>
      </c>
    </row>
    <row r="518" spans="1:66" x14ac:dyDescent="0.25">
      <c r="A518" t="s">
        <v>145</v>
      </c>
      <c r="B518" t="s">
        <v>147</v>
      </c>
      <c r="C518" t="s">
        <v>349</v>
      </c>
      <c r="D518" t="s">
        <v>496</v>
      </c>
      <c r="E518" s="14">
        <f>VLOOKUP(A518,home!$A$2:$E$405,3,FALSE)</f>
        <v>1.4398340249999999</v>
      </c>
      <c r="F518" s="14">
        <f>VLOOKUP(B518,home!$B$2:$E$405,3,FALSE)</f>
        <v>1.04</v>
      </c>
      <c r="G518" s="14">
        <f>VLOOKUP(C518,away!$B$2:$E$405,4,FALSE)</f>
        <v>0.84</v>
      </c>
      <c r="H518" s="14">
        <f>VLOOKUP(A518,away!$A$2:$E$405,3,FALSE)</f>
        <v>1.2406638999999999</v>
      </c>
      <c r="I518" s="14">
        <f>VLOOKUP(C518,away!$B$2:$E$405,3,FALSE)</f>
        <v>0.84</v>
      </c>
      <c r="J518" s="14">
        <f>VLOOKUP(B518,home!$B$2:$E$405,4,FALSE)</f>
        <v>1.1299999999999999</v>
      </c>
      <c r="K518" s="16">
        <f t="shared" si="566"/>
        <v>1.2578390042400001</v>
      </c>
      <c r="L518" s="16">
        <f t="shared" si="567"/>
        <v>1.1776381738799999</v>
      </c>
      <c r="M518" s="17">
        <f t="shared" si="512"/>
        <v>8.7555957291176781E-2</v>
      </c>
      <c r="N518" s="17">
        <f t="shared" si="513"/>
        <v>0.11013129813441377</v>
      </c>
      <c r="O518" s="17">
        <f t="shared" si="514"/>
        <v>0.10310923765669669</v>
      </c>
      <c r="P518" s="17">
        <f t="shared" si="515"/>
        <v>0.12969482082204487</v>
      </c>
      <c r="Q518" s="17">
        <f t="shared" si="516"/>
        <v>6.9263721190524805E-2</v>
      </c>
      <c r="R518" s="17">
        <f t="shared" si="517"/>
        <v>6.0712687172095617E-2</v>
      </c>
      <c r="S518" s="17">
        <f t="shared" si="518"/>
        <v>4.8028561015337659E-2</v>
      </c>
      <c r="T518" s="17">
        <f t="shared" si="519"/>
        <v>8.1567602138943082E-2</v>
      </c>
      <c r="U518" s="17">
        <f t="shared" si="520"/>
        <v>7.6366785977283372E-2</v>
      </c>
      <c r="V518" s="17">
        <f t="shared" si="521"/>
        <v>7.9048566424650048E-3</v>
      </c>
      <c r="W518" s="17">
        <f t="shared" si="522"/>
        <v>2.9040870030748917E-2</v>
      </c>
      <c r="X518" s="17">
        <f t="shared" si="523"/>
        <v>3.419963715089757E-2</v>
      </c>
      <c r="Y518" s="17">
        <f t="shared" si="524"/>
        <v>2.0137399120870814E-2</v>
      </c>
      <c r="Z518" s="17">
        <f t="shared" si="525"/>
        <v>2.3832526017564786E-2</v>
      </c>
      <c r="AA518" s="17">
        <f t="shared" si="526"/>
        <v>2.9977480794457584E-2</v>
      </c>
      <c r="AB518" s="17">
        <f t="shared" si="527"/>
        <v>1.8853422296062128E-2</v>
      </c>
      <c r="AC518" s="17">
        <f t="shared" si="528"/>
        <v>7.3183124654426239E-4</v>
      </c>
      <c r="AD518" s="17">
        <f t="shared" si="529"/>
        <v>9.132184760435114E-3</v>
      </c>
      <c r="AE518" s="17">
        <f t="shared" si="530"/>
        <v>1.0754409384813573E-2</v>
      </c>
      <c r="AF518" s="17">
        <f t="shared" si="531"/>
        <v>6.3324015145448959E-3</v>
      </c>
      <c r="AG518" s="17">
        <f t="shared" si="532"/>
        <v>2.4857592519545316E-3</v>
      </c>
      <c r="AH518" s="17">
        <f t="shared" si="533"/>
        <v>7.016523104568146E-3</v>
      </c>
      <c r="AI518" s="17">
        <f t="shared" si="534"/>
        <v>8.8256564350769513E-3</v>
      </c>
      <c r="AJ518" s="17">
        <f t="shared" si="535"/>
        <v>5.5506274510307707E-3</v>
      </c>
      <c r="AK518" s="17">
        <f t="shared" si="536"/>
        <v>2.3272652353039189E-3</v>
      </c>
      <c r="AL518" s="17">
        <f t="shared" si="537"/>
        <v>4.3361856955949928E-5</v>
      </c>
      <c r="AM518" s="17">
        <f t="shared" si="538"/>
        <v>2.2973636371202812E-3</v>
      </c>
      <c r="AN518" s="17">
        <f t="shared" si="539"/>
        <v>2.7054631183566426E-3</v>
      </c>
      <c r="AO518" s="17">
        <f t="shared" si="540"/>
        <v>1.5930283231006036E-3</v>
      </c>
      <c r="AP518" s="17">
        <f t="shared" si="541"/>
        <v>6.2533698845177095E-4</v>
      </c>
      <c r="AQ518" s="17">
        <f t="shared" si="542"/>
        <v>1.8410517728499056E-4</v>
      </c>
      <c r="AR518" s="17">
        <f t="shared" si="543"/>
        <v>1.6525850911700897E-3</v>
      </c>
      <c r="AS518" s="17">
        <f t="shared" si="544"/>
        <v>2.0786859854992554E-3</v>
      </c>
      <c r="AT518" s="17">
        <f t="shared" si="545"/>
        <v>1.3073261550640134E-3</v>
      </c>
      <c r="AU518" s="17">
        <f t="shared" si="546"/>
        <v>5.481352763675424E-4</v>
      </c>
      <c r="AV518" s="17">
        <f t="shared" si="547"/>
        <v>1.7236648255374162E-4</v>
      </c>
      <c r="AW518" s="17">
        <f t="shared" si="548"/>
        <v>1.7841949443290449E-6</v>
      </c>
      <c r="AX518" s="17">
        <f t="shared" si="549"/>
        <v>4.8161893161542652E-4</v>
      </c>
      <c r="AY518" s="17">
        <f t="shared" si="550"/>
        <v>5.6717283913362739E-4</v>
      </c>
      <c r="AZ518" s="17">
        <f t="shared" si="551"/>
        <v>3.3396219327583E-4</v>
      </c>
      <c r="BA518" s="17">
        <f t="shared" si="552"/>
        <v>1.3109554247810266E-4</v>
      </c>
      <c r="BB518" s="17">
        <f t="shared" si="553"/>
        <v>3.8595778811930202E-5</v>
      </c>
      <c r="BC518" s="17">
        <f t="shared" si="554"/>
        <v>9.0903724959115617E-6</v>
      </c>
      <c r="BD518" s="17">
        <f t="shared" si="555"/>
        <v>3.2435788149114294E-4</v>
      </c>
      <c r="BE518" s="17">
        <f t="shared" si="556"/>
        <v>4.0798999467221513E-4</v>
      </c>
      <c r="BF518" s="17">
        <f t="shared" si="557"/>
        <v>2.5659286431919102E-4</v>
      </c>
      <c r="BG518" s="17">
        <f t="shared" si="558"/>
        <v>1.0758417098344694E-4</v>
      </c>
      <c r="BH518" s="17">
        <f t="shared" si="559"/>
        <v>3.3830891625451185E-5</v>
      </c>
      <c r="BI518" s="17">
        <f t="shared" si="560"/>
        <v>8.5107630069417725E-6</v>
      </c>
      <c r="BJ518" s="18">
        <f t="shared" si="561"/>
        <v>0.38201211558027215</v>
      </c>
      <c r="BK518" s="18">
        <f t="shared" si="562"/>
        <v>0.27452656171365808</v>
      </c>
      <c r="BL518" s="18">
        <f t="shared" si="563"/>
        <v>0.31963765167932817</v>
      </c>
      <c r="BM518" s="18">
        <f t="shared" si="564"/>
        <v>0.43897574407968148</v>
      </c>
      <c r="BN518" s="18">
        <f t="shared" si="565"/>
        <v>0.56046772226695263</v>
      </c>
    </row>
    <row r="519" spans="1:66" x14ac:dyDescent="0.25">
      <c r="A519" t="s">
        <v>145</v>
      </c>
      <c r="B519" t="s">
        <v>148</v>
      </c>
      <c r="C519" t="s">
        <v>404</v>
      </c>
      <c r="D519" t="s">
        <v>496</v>
      </c>
      <c r="E519" s="14">
        <f>VLOOKUP(A519,home!$A$2:$E$405,3,FALSE)</f>
        <v>1.4398340249999999</v>
      </c>
      <c r="F519" s="14">
        <f>VLOOKUP(B519,home!$B$2:$E$405,3,FALSE)</f>
        <v>0.97</v>
      </c>
      <c r="G519" s="14">
        <f>VLOOKUP(C519,away!$B$2:$E$405,4,FALSE)</f>
        <v>0.43</v>
      </c>
      <c r="H519" s="14">
        <f>VLOOKUP(A519,away!$A$2:$E$405,3,FALSE)</f>
        <v>1.2406638999999999</v>
      </c>
      <c r="I519" s="14">
        <f>VLOOKUP(C519,away!$B$2:$E$405,3,FALSE)</f>
        <v>0.61</v>
      </c>
      <c r="J519" s="14">
        <f>VLOOKUP(B519,home!$B$2:$E$405,4,FALSE)</f>
        <v>0.48</v>
      </c>
      <c r="K519" s="16">
        <f t="shared" si="566"/>
        <v>0.60055477182749994</v>
      </c>
      <c r="L519" s="16">
        <f t="shared" si="567"/>
        <v>0.36326638991999999</v>
      </c>
      <c r="M519" s="17">
        <f t="shared" ref="M519:M582" si="568">_xlfn.POISSON.DIST(0,K519,FALSE) * _xlfn.POISSON.DIST(0,L519,FALSE)</f>
        <v>0.381432582131286</v>
      </c>
      <c r="N519" s="17">
        <f t="shared" ref="N519:N582" si="569">_xlfn.POISSON.DIST(1,K519,FALSE) * _xlfn.POISSON.DIST(0,L519,FALSE)</f>
        <v>0.22907115732942857</v>
      </c>
      <c r="O519" s="17">
        <f t="shared" ref="O519:O582" si="570">_xlfn.POISSON.DIST(0,K519,FALSE) * _xlfn.POISSON.DIST(1,L519,FALSE)</f>
        <v>0.13856163710869618</v>
      </c>
      <c r="P519" s="17">
        <f t="shared" ref="P519:P582" si="571">_xlfn.POISSON.DIST(1,K519,FALSE) * _xlfn.POISSON.DIST(1,L519,FALSE)</f>
        <v>8.3213852357857873E-2</v>
      </c>
      <c r="Q519" s="17">
        <f t="shared" ref="Q519:Q582" si="572">_xlfn.POISSON.DIST(2,K519,FALSE) * _xlfn.POISSON.DIST(0,L519,FALSE)</f>
        <v>6.8784888311118147E-2</v>
      </c>
      <c r="R519" s="17">
        <f t="shared" ref="R519:R582" si="573">_xlfn.POISSON.DIST(0,K519,FALSE) * _xlfn.POISSON.DIST(2,L519,FALSE)</f>
        <v>2.5167392846940577E-2</v>
      </c>
      <c r="S519" s="17">
        <f t="shared" ref="S519:S582" si="574">_xlfn.POISSON.DIST(2,K519,FALSE) * _xlfn.POISSON.DIST(2,L519,FALSE)</f>
        <v>4.5385118816698208E-3</v>
      </c>
      <c r="T519" s="17">
        <f t="shared" ref="T519:T582" si="575">_xlfn.POISSON.DIST(2,K519,FALSE) * _xlfn.POISSON.DIST(1,L519,FALSE)</f>
        <v>2.4987238057830298E-2</v>
      </c>
      <c r="U519" s="17">
        <f t="shared" ref="U519:U582" si="576">_xlfn.POISSON.DIST(1,K519,FALSE) * _xlfn.POISSON.DIST(2,L519,FALSE)</f>
        <v>1.511439786868745E-2</v>
      </c>
      <c r="V519" s="17">
        <f t="shared" ref="V519:V582" si="577">_xlfn.POISSON.DIST(3,K519,FALSE) * _xlfn.POISSON.DIST(3,L519,FALSE)</f>
        <v>1.1001421580348796E-4</v>
      </c>
      <c r="W519" s="17">
        <f t="shared" ref="W519:W582" si="578">_xlfn.POISSON.DIST(3,K519,FALSE) * _xlfn.POISSON.DIST(0,L519,FALSE)</f>
        <v>1.3769697634954545E-2</v>
      </c>
      <c r="X519" s="17">
        <f t="shared" ref="X519:X582" si="579">_xlfn.POISSON.DIST(3,K519,FALSE) * _xlfn.POISSON.DIST(1,L519,FALSE)</f>
        <v>5.0020683501399007E-3</v>
      </c>
      <c r="Y519" s="17">
        <f t="shared" ref="Y519:Y582" si="580">_xlfn.POISSON.DIST(3,K519,FALSE) * _xlfn.POISSON.DIST(2,L519,FALSE)</f>
        <v>9.0854165584420578E-4</v>
      </c>
      <c r="Z519" s="17">
        <f t="shared" ref="Z519:Z582" si="581">_xlfn.POISSON.DIST(0,K519,FALSE) * _xlfn.POISSON.DIST(3,L519,FALSE)</f>
        <v>3.0474893144021797E-3</v>
      </c>
      <c r="AA519" s="17">
        <f t="shared" ref="AA519:AA582" si="582">_xlfn.POISSON.DIST(1,K519,FALSE) * _xlfn.POISSON.DIST(3,L519,FALSE)</f>
        <v>1.8301842498575449E-3</v>
      </c>
      <c r="AB519" s="17">
        <f t="shared" ref="AB519:AB582" si="583">_xlfn.POISSON.DIST(2,K519,FALSE) * _xlfn.POISSON.DIST(3,L519,FALSE)</f>
        <v>5.4956294228774097E-4</v>
      </c>
      <c r="AC519" s="17">
        <f t="shared" ref="AC519:AC582" si="584">_xlfn.POISSON.DIST(4,K519,FALSE) * _xlfn.POISSON.DIST(4,L519,FALSE)</f>
        <v>1.5000532105805362E-6</v>
      </c>
      <c r="AD519" s="17">
        <f t="shared" ref="AD519:AD582" si="585">_xlfn.POISSON.DIST(4,K519,FALSE) * _xlfn.POISSON.DIST(0,L519,FALSE)</f>
        <v>2.0673644053234475E-3</v>
      </c>
      <c r="AE519" s="17">
        <f t="shared" ref="AE519:AE582" si="586">_xlfn.POISSON.DIST(4,K519,FALSE) * _xlfn.POISSON.DIST(1,L519,FALSE)</f>
        <v>7.5100400417095654E-4</v>
      </c>
      <c r="AF519" s="17">
        <f t="shared" ref="AF519:AF582" si="587">_xlfn.POISSON.DIST(4,K519,FALSE) * _xlfn.POISSON.DIST(2,L519,FALSE)</f>
        <v>1.3640725670532395E-4</v>
      </c>
      <c r="AG519" s="17">
        <f t="shared" ref="AG519:AG582" si="588">_xlfn.POISSON.DIST(4,K519,FALSE) * _xlfn.POISSON.DIST(3,L519,FALSE)</f>
        <v>1.6517390567411255E-5</v>
      </c>
      <c r="AH519" s="17">
        <f t="shared" ref="AH519:AH582" si="589">_xlfn.POISSON.DIST(0,K519,FALSE) * _xlfn.POISSON.DIST(4,L519,FALSE)</f>
        <v>2.767626103906638E-4</v>
      </c>
      <c r="AI519" s="17">
        <f t="shared" ref="AI519:AI582" si="590">_xlfn.POISSON.DIST(1,K519,FALSE) * _xlfn.POISSON.DIST(4,L519,FALSE)</f>
        <v>1.6621110633354834E-4</v>
      </c>
      <c r="AJ519" s="17">
        <f t="shared" ref="AJ519:AJ582" si="591">_xlfn.POISSON.DIST(2,K519,FALSE) * _xlfn.POISSON.DIST(4,L519,FALSE)</f>
        <v>4.9909436519670216E-5</v>
      </c>
      <c r="AK519" s="17">
        <f t="shared" ref="AK519:AK582" si="592">_xlfn.POISSON.DIST(3,K519,FALSE) * _xlfn.POISSON.DIST(4,L519,FALSE)</f>
        <v>9.9911167537032153E-6</v>
      </c>
      <c r="AL519" s="17">
        <f t="shared" ref="AL519:AL582" si="593">_xlfn.POISSON.DIST(5,K519,FALSE) * _xlfn.POISSON.DIST(5,L519,FALSE)</f>
        <v>1.3090146174373293E-8</v>
      </c>
      <c r="AM519" s="17">
        <f t="shared" ref="AM519:AM582" si="594">_xlfn.POISSON.DIST(5,K519,FALSE) * _xlfn.POISSON.DIST(0,L519,FALSE)</f>
        <v>2.4831311174466377E-4</v>
      </c>
      <c r="AN519" s="17">
        <f t="shared" ref="AN519:AN582" si="595">_xlfn.POISSON.DIST(5,K519,FALSE) * _xlfn.POISSON.DIST(1,L519,FALSE)</f>
        <v>9.0203807673285569E-5</v>
      </c>
      <c r="AO519" s="17">
        <f t="shared" ref="AO519:AO582" si="596">_xlfn.POISSON.DIST(5,K519,FALSE) * _xlfn.POISSON.DIST(2,L519,FALSE)</f>
        <v>1.6384005785256217E-5</v>
      </c>
      <c r="AP519" s="17">
        <f t="shared" ref="AP519:AP582" si="597">_xlfn.POISSON.DIST(5,K519,FALSE) * _xlfn.POISSON.DIST(3,L519,FALSE)</f>
        <v>1.9839195446794745E-6</v>
      </c>
      <c r="AQ519" s="17">
        <f t="shared" ref="AQ519:AQ582" si="598">_xlfn.POISSON.DIST(5,K519,FALSE) * _xlfn.POISSON.DIST(4,L519,FALSE)</f>
        <v>1.8017282272186064E-7</v>
      </c>
      <c r="AR519" s="17">
        <f t="shared" ref="AR519:AR582" si="599">_xlfn.POISSON.DIST(0,K519,FALSE) * _xlfn.POISSON.DIST(5,L519,FALSE)</f>
        <v>2.0107710868290386E-5</v>
      </c>
      <c r="AS519" s="17">
        <f t="shared" ref="AS519:AS582" si="600">_xlfn.POISSON.DIST(1,K519,FALSE) * _xlfn.POISSON.DIST(5,L519,FALSE)</f>
        <v>1.2075781712479472E-5</v>
      </c>
      <c r="AT519" s="17">
        <f t="shared" ref="AT519:AT582" si="601">_xlfn.POISSON.DIST(2,K519,FALSE) * _xlfn.POISSON.DIST(5,L519,FALSE)</f>
        <v>3.6260841654884025E-6</v>
      </c>
      <c r="AU519" s="17">
        <f t="shared" ref="AU519:AU582" si="602">_xlfn.POISSON.DIST(3,K519,FALSE) * _xlfn.POISSON.DIST(5,L519,FALSE)</f>
        <v>7.2588738287739948E-7</v>
      </c>
      <c r="AV519" s="17">
        <f t="shared" ref="AV519:AV582" si="603">_xlfn.POISSON.DIST(4,K519,FALSE) * _xlfn.POISSON.DIST(5,L519,FALSE)</f>
        <v>1.0898378289909941E-7</v>
      </c>
      <c r="AW519" s="17">
        <f t="shared" ref="AW519:AW582" si="604">_xlfn.POISSON.DIST(6,K519,FALSE) * _xlfn.POISSON.DIST(6,L519,FALSE)</f>
        <v>7.9326781755436209E-11</v>
      </c>
      <c r="AX519" s="17">
        <f t="shared" ref="AX519:AX582" si="605">_xlfn.POISSON.DIST(6,K519,FALSE) * _xlfn.POISSON.DIST(0,L519,FALSE)</f>
        <v>2.4854270694265488E-5</v>
      </c>
      <c r="AY519" s="17">
        <f t="shared" ref="AY519:AY582" si="606">_xlfn.POISSON.DIST(6,K519,FALSE) * _xlfn.POISSON.DIST(1,L519,FALSE)</f>
        <v>9.0287211892002769E-6</v>
      </c>
      <c r="AZ519" s="17">
        <f t="shared" ref="AZ519:AZ582" si="607">_xlfn.POISSON.DIST(6,K519,FALSE) * _xlfn.POISSON.DIST(2,L519,FALSE)</f>
        <v>1.6399154759974964E-6</v>
      </c>
      <c r="BA519" s="17">
        <f t="shared" ref="BA519:BA582" si="608">_xlfn.POISSON.DIST(6,K519,FALSE) * _xlfn.POISSON.DIST(3,L519,FALSE)</f>
        <v>1.9857539157984972E-7</v>
      </c>
      <c r="BB519" s="17">
        <f t="shared" ref="BB519:BB582" si="609">_xlfn.POISSON.DIST(6,K519,FALSE) * _xlfn.POISSON.DIST(4,L519,FALSE)</f>
        <v>1.8033941406540586E-8</v>
      </c>
      <c r="BC519" s="17">
        <f t="shared" ref="BC519:BC582" si="610">_xlfn.POISSON.DIST(6,K519,FALSE) * _xlfn.POISSON.DIST(5,L519,FALSE)</f>
        <v>1.3102249581565614E-9</v>
      </c>
      <c r="BD519" s="17">
        <f t="shared" ref="BD519:BD582" si="611">_xlfn.POISSON.DIST(0,K519,FALSE) * _xlfn.POISSON.DIST(6,L519,FALSE)</f>
        <v>1.2174092561131665E-6</v>
      </c>
      <c r="BE519" s="17">
        <f t="shared" ref="BE519:BE582" si="612">_xlfn.POISSON.DIST(1,K519,FALSE) * _xlfn.POISSON.DIST(6,L519,FALSE)</f>
        <v>7.3112093802572906E-7</v>
      </c>
      <c r="BF519" s="17">
        <f t="shared" ref="BF519:BF582" si="613">_xlfn.POISSON.DIST(2,K519,FALSE) * _xlfn.POISSON.DIST(6,L519,FALSE)</f>
        <v>2.195390840571747E-7</v>
      </c>
      <c r="BG519" s="17">
        <f t="shared" ref="BG519:BG582" si="614">_xlfn.POISSON.DIST(3,K519,FALSE) * _xlfn.POISSON.DIST(6,L519,FALSE)</f>
        <v>4.3948414844391638E-8</v>
      </c>
      <c r="BH519" s="17">
        <f t="shared" ref="BH519:BH582" si="615">_xlfn.POISSON.DIST(4,K519,FALSE) * _xlfn.POISSON.DIST(6,L519,FALSE)</f>
        <v>6.5983575622634807E-9</v>
      </c>
      <c r="BI519" s="17">
        <f t="shared" ref="BI519:BI582" si="616">_xlfn.POISSON.DIST(5,K519,FALSE) * _xlfn.POISSON.DIST(6,L519,FALSE)</f>
        <v>7.9253502404828114E-10</v>
      </c>
      <c r="BJ519" s="18">
        <f t="shared" ref="BJ519:BJ582" si="617">SUM(N519,Q519,T519,W519,X519,Y519,AD519,AE519,AF519,AG519,AM519,AN519,AO519,AP519,AQ519,AX519,AY519,AZ519,BA519,BB519,BC519)</f>
        <v>0.34588769024057076</v>
      </c>
      <c r="BK519" s="18">
        <f t="shared" ref="BK519:BK582" si="618">SUM(M519,P519,S519,V519,AC519,AL519,AY519)</f>
        <v>0.46930550245116315</v>
      </c>
      <c r="BL519" s="18">
        <f t="shared" ref="BL519:BL582" si="619">SUM(O519,R519,U519,AA519,AB519,AH519,AI519,AJ519,AK519,AR519,AS519,AT519,AU519,AV519,BD519,BE519,BF519,BG519,BH519,BI519)</f>
        <v>0.18176491314296475</v>
      </c>
      <c r="BM519" s="18">
        <f t="shared" ref="BM519:BM582" si="620">SUM(S519:BI519)</f>
        <v>7.3765056421911099E-2</v>
      </c>
      <c r="BN519" s="18">
        <f t="shared" ref="BN519:BN582" si="621">SUM(M519:R519)</f>
        <v>0.92623151008532734</v>
      </c>
    </row>
    <row r="520" spans="1:66" x14ac:dyDescent="0.25">
      <c r="A520" t="s">
        <v>21</v>
      </c>
      <c r="B520" t="s">
        <v>153</v>
      </c>
      <c r="C520" t="s">
        <v>268</v>
      </c>
      <c r="D520" t="s">
        <v>496</v>
      </c>
      <c r="E520" s="14">
        <f>VLOOKUP(A520,home!$A$2:$E$405,3,FALSE)</f>
        <v>1.3914728679999999</v>
      </c>
      <c r="F520" s="14">
        <f>VLOOKUP(B520,home!$B$2:$E$405,3,FALSE)</f>
        <v>1.75</v>
      </c>
      <c r="G520" s="14">
        <f>VLOOKUP(C520,away!$B$2:$E$405,4,FALSE)</f>
        <v>0.77</v>
      </c>
      <c r="H520" s="14">
        <f>VLOOKUP(A520,away!$A$2:$E$405,3,FALSE)</f>
        <v>1.3410852710000001</v>
      </c>
      <c r="I520" s="14">
        <f>VLOOKUP(C520,away!$B$2:$E$405,3,FALSE)</f>
        <v>0.94</v>
      </c>
      <c r="J520" s="14">
        <f>VLOOKUP(B520,home!$B$2:$E$405,4,FALSE)</f>
        <v>0.43</v>
      </c>
      <c r="K520" s="16">
        <f t="shared" si="566"/>
        <v>1.8750096896300001</v>
      </c>
      <c r="L520" s="16">
        <f t="shared" si="567"/>
        <v>0.54206666653820001</v>
      </c>
      <c r="M520" s="17">
        <f t="shared" si="568"/>
        <v>8.9181973005775517E-2</v>
      </c>
      <c r="N520" s="17">
        <f t="shared" si="569"/>
        <v>0.16721706352615018</v>
      </c>
      <c r="O520" s="17">
        <f t="shared" si="570"/>
        <v>4.8342574822540473E-2</v>
      </c>
      <c r="P520" s="17">
        <f t="shared" si="571"/>
        <v>9.0642796213926652E-2</v>
      </c>
      <c r="Q520" s="17">
        <f t="shared" si="572"/>
        <v>0.15676680719150346</v>
      </c>
      <c r="R520" s="17">
        <f t="shared" si="573"/>
        <v>1.3102449192964013E-2</v>
      </c>
      <c r="S520" s="17">
        <f t="shared" si="574"/>
        <v>2.3031887018656095E-2</v>
      </c>
      <c r="T520" s="17">
        <f t="shared" si="575"/>
        <v>8.4978060598134994E-2</v>
      </c>
      <c r="U520" s="17">
        <f t="shared" si="576"/>
        <v>2.4567219194692295E-2</v>
      </c>
      <c r="V520" s="17">
        <f t="shared" si="577"/>
        <v>2.601017237367552E-3</v>
      </c>
      <c r="W520" s="17">
        <f t="shared" si="578"/>
        <v>9.7979760832142354E-2</v>
      </c>
      <c r="X520" s="17">
        <f t="shared" si="579"/>
        <v>5.3111562342489503E-2</v>
      </c>
      <c r="Y520" s="17">
        <f t="shared" si="580"/>
        <v>1.4395003776814536E-2</v>
      </c>
      <c r="Z520" s="17">
        <f t="shared" si="581"/>
        <v>2.3674669858387105E-3</v>
      </c>
      <c r="AA520" s="17">
        <f t="shared" si="582"/>
        <v>4.4390235383267116E-3</v>
      </c>
      <c r="AB520" s="17">
        <f t="shared" si="583"/>
        <v>4.1616060734291178E-3</v>
      </c>
      <c r="AC520" s="17">
        <f t="shared" si="584"/>
        <v>1.6522640972825106E-4</v>
      </c>
      <c r="AD520" s="17">
        <f t="shared" si="585"/>
        <v>4.5928250236974215E-2</v>
      </c>
      <c r="AE520" s="17">
        <f t="shared" si="586"/>
        <v>2.4896173505888908E-2</v>
      </c>
      <c r="AF520" s="17">
        <f t="shared" si="587"/>
        <v>6.7476928909469252E-3</v>
      </c>
      <c r="AG520" s="17">
        <f t="shared" si="588"/>
        <v>1.2192331307397033E-3</v>
      </c>
      <c r="AH520" s="17">
        <f t="shared" si="589"/>
        <v>3.2083123428820742E-4</v>
      </c>
      <c r="AI520" s="17">
        <f t="shared" si="590"/>
        <v>6.0156167302634149E-4</v>
      </c>
      <c r="AJ520" s="17">
        <f t="shared" si="591"/>
        <v>5.639669829172122E-4</v>
      </c>
      <c r="AK520" s="17">
        <f t="shared" si="592"/>
        <v>3.5248118586705669E-4</v>
      </c>
      <c r="AL520" s="17">
        <f t="shared" si="593"/>
        <v>6.7173143994859643E-6</v>
      </c>
      <c r="AM520" s="17">
        <f t="shared" si="594"/>
        <v>1.7223182844415597E-2</v>
      </c>
      <c r="AN520" s="17">
        <f t="shared" si="595"/>
        <v>9.3361133116502751E-3</v>
      </c>
      <c r="AO520" s="17">
        <f t="shared" si="596"/>
        <v>2.5303979106345896E-3</v>
      </c>
      <c r="AP520" s="17">
        <f t="shared" si="597"/>
        <v>4.5721478681097277E-4</v>
      </c>
      <c r="AQ520" s="17">
        <f t="shared" si="598"/>
        <v>6.1960223844649437E-5</v>
      </c>
      <c r="AR520" s="17">
        <f t="shared" si="599"/>
        <v>3.4782383538388976E-5</v>
      </c>
      <c r="AS520" s="17">
        <f t="shared" si="600"/>
        <v>6.5217306162906329E-5</v>
      </c>
      <c r="AT520" s="17">
        <f t="shared" si="601"/>
        <v>6.114154049350785E-5</v>
      </c>
      <c r="AU520" s="17">
        <f t="shared" si="602"/>
        <v>3.821366028807743E-5</v>
      </c>
      <c r="AV520" s="17">
        <f t="shared" si="603"/>
        <v>1.7912745829093577E-5</v>
      </c>
      <c r="AW520" s="17">
        <f t="shared" si="604"/>
        <v>1.896484917597924E-7</v>
      </c>
      <c r="AX520" s="17">
        <f t="shared" si="605"/>
        <v>5.3822724532580808E-3</v>
      </c>
      <c r="AY520" s="17">
        <f t="shared" si="606"/>
        <v>2.917550487137988E-3</v>
      </c>
      <c r="AZ520" s="17">
        <f t="shared" si="607"/>
        <v>7.9075343350989524E-4</v>
      </c>
      <c r="BA520" s="17">
        <f t="shared" si="608"/>
        <v>1.4288035925211502E-4</v>
      </c>
      <c r="BB520" s="17">
        <f t="shared" si="609"/>
        <v>1.9362670013393612E-5</v>
      </c>
      <c r="BC520" s="17">
        <f t="shared" si="610"/>
        <v>2.0991715978878883E-6</v>
      </c>
      <c r="BD520" s="17">
        <f t="shared" si="611"/>
        <v>3.1423951164846119E-6</v>
      </c>
      <c r="BE520" s="17">
        <f t="shared" si="612"/>
        <v>5.8920212920546398E-6</v>
      </c>
      <c r="BF520" s="17">
        <f t="shared" si="613"/>
        <v>5.5237985070543627E-6</v>
      </c>
      <c r="BG520" s="17">
        <f t="shared" si="614"/>
        <v>3.4523919080968871E-6</v>
      </c>
      <c r="BH520" s="17">
        <f t="shared" si="615"/>
        <v>1.6183170700204668E-6</v>
      </c>
      <c r="BI520" s="17">
        <f t="shared" si="616"/>
        <v>6.0687203743640118E-7</v>
      </c>
      <c r="BJ520" s="18">
        <f t="shared" si="617"/>
        <v>0.69210339568391022</v>
      </c>
      <c r="BK520" s="18">
        <f t="shared" si="618"/>
        <v>0.20854716768699155</v>
      </c>
      <c r="BL520" s="18">
        <f t="shared" si="619"/>
        <v>9.6689217330294577E-2</v>
      </c>
      <c r="BM520" s="18">
        <f t="shared" si="620"/>
        <v>0.4315362228955284</v>
      </c>
      <c r="BN520" s="18">
        <f t="shared" si="621"/>
        <v>0.56525366395286025</v>
      </c>
    </row>
    <row r="521" spans="1:66" x14ac:dyDescent="0.25">
      <c r="A521" t="s">
        <v>21</v>
      </c>
      <c r="B521" t="s">
        <v>273</v>
      </c>
      <c r="C521" t="s">
        <v>267</v>
      </c>
      <c r="D521" t="s">
        <v>496</v>
      </c>
      <c r="E521" s="14">
        <f>VLOOKUP(A521,home!$A$2:$E$405,3,FALSE)</f>
        <v>1.3914728679999999</v>
      </c>
      <c r="F521" s="14">
        <f>VLOOKUP(B521,home!$B$2:$E$405,3,FALSE)</f>
        <v>0.66</v>
      </c>
      <c r="G521" s="14">
        <f>VLOOKUP(C521,away!$B$2:$E$405,4,FALSE)</f>
        <v>0.94</v>
      </c>
      <c r="H521" s="14">
        <f>VLOOKUP(A521,away!$A$2:$E$405,3,FALSE)</f>
        <v>1.3410852710000001</v>
      </c>
      <c r="I521" s="14">
        <f>VLOOKUP(C521,away!$B$2:$E$405,3,FALSE)</f>
        <v>1</v>
      </c>
      <c r="J521" s="14">
        <f>VLOOKUP(B521,home!$B$2:$E$405,4,FALSE)</f>
        <v>0.75</v>
      </c>
      <c r="K521" s="16">
        <f t="shared" si="566"/>
        <v>0.86326976730719995</v>
      </c>
      <c r="L521" s="16">
        <f t="shared" si="567"/>
        <v>1.0058139532500001</v>
      </c>
      <c r="M521" s="17">
        <f t="shared" si="568"/>
        <v>0.15426494687651549</v>
      </c>
      <c r="N521" s="17">
        <f t="shared" si="569"/>
        <v>0.13317226479374708</v>
      </c>
      <c r="O521" s="17">
        <f t="shared" si="570"/>
        <v>0.15516183606576925</v>
      </c>
      <c r="P521" s="17">
        <f t="shared" si="571"/>
        <v>0.13394652211545455</v>
      </c>
      <c r="Q521" s="17">
        <f t="shared" si="572"/>
        <v>5.7481795020135423E-2</v>
      </c>
      <c r="R521" s="17">
        <f t="shared" si="573"/>
        <v>7.8031969863419912E-2</v>
      </c>
      <c r="S521" s="17">
        <f t="shared" si="574"/>
        <v>2.9076065480364326E-2</v>
      </c>
      <c r="T521" s="17">
        <f t="shared" si="575"/>
        <v>5.781599148910857E-2</v>
      </c>
      <c r="U521" s="17">
        <f t="shared" si="576"/>
        <v>6.7362640466516938E-2</v>
      </c>
      <c r="V521" s="17">
        <f t="shared" si="577"/>
        <v>2.8051579274292796E-3</v>
      </c>
      <c r="W521" s="17">
        <f t="shared" si="578"/>
        <v>1.6540765270477497E-2</v>
      </c>
      <c r="X521" s="17">
        <f t="shared" si="579"/>
        <v>1.6636932506479275E-2</v>
      </c>
      <c r="Y521" s="17">
        <f t="shared" si="580"/>
        <v>8.3668294271476758E-3</v>
      </c>
      <c r="Z521" s="17">
        <f t="shared" si="581"/>
        <v>2.6161881362737088E-2</v>
      </c>
      <c r="AA521" s="17">
        <f t="shared" si="582"/>
        <v>2.2584761236328618E-2</v>
      </c>
      <c r="AB521" s="17">
        <f t="shared" si="583"/>
        <v>9.7483707885870369E-3</v>
      </c>
      <c r="AC521" s="17">
        <f t="shared" si="584"/>
        <v>1.5223044669721619E-4</v>
      </c>
      <c r="AD521" s="17">
        <f t="shared" si="585"/>
        <v>3.5697856465320287E-3</v>
      </c>
      <c r="AE521" s="17">
        <f t="shared" si="586"/>
        <v>3.590540213393487E-3</v>
      </c>
      <c r="AF521" s="17">
        <f t="shared" si="587"/>
        <v>1.805707723168201E-3</v>
      </c>
      <c r="AG521" s="17">
        <f t="shared" si="588"/>
        <v>6.0540200781795516E-4</v>
      </c>
      <c r="AH521" s="17">
        <f t="shared" si="589"/>
        <v>6.5784963294780218E-3</v>
      </c>
      <c r="AI521" s="17">
        <f t="shared" si="590"/>
        <v>5.6790169955797604E-3</v>
      </c>
      <c r="AJ521" s="17">
        <f t="shared" si="591"/>
        <v>2.4512618401538867E-3</v>
      </c>
      <c r="AK521" s="17">
        <f t="shared" si="592"/>
        <v>7.0536674611955505E-4</v>
      </c>
      <c r="AL521" s="17">
        <f t="shared" si="593"/>
        <v>5.2871995376879477E-6</v>
      </c>
      <c r="AM521" s="17">
        <f t="shared" si="594"/>
        <v>6.163376048836576E-4</v>
      </c>
      <c r="AN521" s="17">
        <f t="shared" si="595"/>
        <v>6.1992096290466815E-4</v>
      </c>
      <c r="AO521" s="17">
        <f t="shared" si="596"/>
        <v>3.1176257720084548E-4</v>
      </c>
      <c r="AP521" s="17">
        <f t="shared" si="597"/>
        <v>1.0452505008326359E-4</v>
      </c>
      <c r="AQ521" s="17">
        <f t="shared" si="598"/>
        <v>2.6283188459475397E-5</v>
      </c>
      <c r="AR521" s="17">
        <f t="shared" si="599"/>
        <v>1.3233486799185813E-3</v>
      </c>
      <c r="AS521" s="17">
        <f t="shared" si="600"/>
        <v>1.1424069069796039E-3</v>
      </c>
      <c r="AT521" s="17">
        <f t="shared" si="601"/>
        <v>4.9310267237921029E-4</v>
      </c>
      <c r="AU521" s="17">
        <f t="shared" si="602"/>
        <v>1.4189354308111982E-4</v>
      </c>
      <c r="AV521" s="17">
        <f t="shared" si="603"/>
        <v>3.06231014795081E-5</v>
      </c>
      <c r="AW521" s="17">
        <f t="shared" si="604"/>
        <v>1.2752266728679062E-7</v>
      </c>
      <c r="AX521" s="17">
        <f t="shared" si="605"/>
        <v>8.8677603458431979E-5</v>
      </c>
      <c r="AY521" s="17">
        <f t="shared" si="606"/>
        <v>8.9193170899261334E-5</v>
      </c>
      <c r="AZ521" s="17">
        <f t="shared" si="607"/>
        <v>4.4855867912544456E-5</v>
      </c>
      <c r="BA521" s="17">
        <f t="shared" si="608"/>
        <v>1.5038885943858725E-5</v>
      </c>
      <c r="BB521" s="17">
        <f t="shared" si="609"/>
        <v>3.7815803309171003E-6</v>
      </c>
      <c r="BC521" s="17">
        <f t="shared" si="610"/>
        <v>7.6071325243443471E-7</v>
      </c>
      <c r="BD521" s="17">
        <f t="shared" si="611"/>
        <v>2.2184042787951278E-4</v>
      </c>
      <c r="BE521" s="17">
        <f t="shared" si="612"/>
        <v>1.9150813455487666E-4</v>
      </c>
      <c r="BF521" s="17">
        <f t="shared" si="613"/>
        <v>8.2661591377312165E-5</v>
      </c>
      <c r="BG521" s="17">
        <f t="shared" si="614"/>
        <v>2.378641758451171E-5</v>
      </c>
      <c r="BH521" s="17">
        <f t="shared" si="615"/>
        <v>5.1335237933133262E-6</v>
      </c>
      <c r="BI521" s="17">
        <f t="shared" si="616"/>
        <v>8.8632317810391421E-7</v>
      </c>
      <c r="BJ521" s="18">
        <f t="shared" si="617"/>
        <v>0.30150715130333655</v>
      </c>
      <c r="BK521" s="18">
        <f t="shared" si="618"/>
        <v>0.32033940321689786</v>
      </c>
      <c r="BL521" s="18">
        <f t="shared" si="619"/>
        <v>0.35196091165415871</v>
      </c>
      <c r="BM521" s="18">
        <f t="shared" si="620"/>
        <v>0.28782094715385637</v>
      </c>
      <c r="BN521" s="18">
        <f t="shared" si="621"/>
        <v>0.71205933473504168</v>
      </c>
    </row>
    <row r="522" spans="1:66" x14ac:dyDescent="0.25">
      <c r="A522" t="s">
        <v>21</v>
      </c>
      <c r="B522" t="s">
        <v>274</v>
      </c>
      <c r="C522" t="s">
        <v>22</v>
      </c>
      <c r="D522" t="s">
        <v>496</v>
      </c>
      <c r="E522" s="14">
        <f>VLOOKUP(A522,home!$A$2:$E$405,3,FALSE)</f>
        <v>1.3914728679999999</v>
      </c>
      <c r="F522" s="14">
        <f>VLOOKUP(B522,home!$B$2:$E$405,3,FALSE)</f>
        <v>1.55</v>
      </c>
      <c r="G522" s="14">
        <f>VLOOKUP(C522,away!$B$2:$E$405,4,FALSE)</f>
        <v>1.08</v>
      </c>
      <c r="H522" s="14">
        <f>VLOOKUP(A522,away!$A$2:$E$405,3,FALSE)</f>
        <v>1.3410852710000001</v>
      </c>
      <c r="I522" s="14">
        <f>VLOOKUP(C522,away!$B$2:$E$405,3,FALSE)</f>
        <v>1.02</v>
      </c>
      <c r="J522" s="14">
        <f>VLOOKUP(B522,home!$B$2:$E$405,4,FALSE)</f>
        <v>0.69</v>
      </c>
      <c r="K522" s="16">
        <f t="shared" si="566"/>
        <v>2.3293255810320002</v>
      </c>
      <c r="L522" s="16">
        <f t="shared" si="567"/>
        <v>0.94385581372979999</v>
      </c>
      <c r="M522" s="17">
        <f t="shared" si="568"/>
        <v>3.7885705760063483E-2</v>
      </c>
      <c r="N522" s="17">
        <f t="shared" si="569"/>
        <v>8.8248143582367267E-2</v>
      </c>
      <c r="O522" s="17">
        <f t="shared" si="570"/>
        <v>3.575864363889248E-2</v>
      </c>
      <c r="P522" s="17">
        <f t="shared" si="571"/>
        <v>8.3293523371079467E-2</v>
      </c>
      <c r="Q522" s="17">
        <f t="shared" si="572"/>
        <v>0.10277932916249652</v>
      </c>
      <c r="R522" s="17">
        <f t="shared" si="573"/>
        <v>1.6875501844830398E-2</v>
      </c>
      <c r="S522" s="17">
        <f t="shared" si="574"/>
        <v>4.5781191721139383E-2</v>
      </c>
      <c r="T522" s="17">
        <f t="shared" si="575"/>
        <v>9.7008867361271109E-2</v>
      </c>
      <c r="U522" s="17">
        <f t="shared" si="576"/>
        <v>3.9308538139916152E-2</v>
      </c>
      <c r="V522" s="17">
        <f t="shared" si="577"/>
        <v>1.1183569358529497E-2</v>
      </c>
      <c r="W522" s="17">
        <f t="shared" si="578"/>
        <v>7.9802173539837123E-2</v>
      </c>
      <c r="X522" s="17">
        <f t="shared" si="579"/>
        <v>7.5321745443849675E-2</v>
      </c>
      <c r="Y522" s="17">
        <f t="shared" si="580"/>
        <v>3.5546433668726791E-2</v>
      </c>
      <c r="Z522" s="17">
        <f t="shared" si="581"/>
        <v>5.3093468419503796E-3</v>
      </c>
      <c r="AA522" s="17">
        <f t="shared" si="582"/>
        <v>1.2367197417526482E-2</v>
      </c>
      <c r="AB522" s="17">
        <f t="shared" si="583"/>
        <v>1.4403614655158666E-2</v>
      </c>
      <c r="AC522" s="17">
        <f t="shared" si="584"/>
        <v>1.5367255226090915E-3</v>
      </c>
      <c r="AD522" s="17">
        <f t="shared" si="585"/>
        <v>4.6471311062074416E-2</v>
      </c>
      <c r="AE522" s="17">
        <f t="shared" si="586"/>
        <v>4.3862217117584895E-2</v>
      </c>
      <c r="AF522" s="17">
        <f t="shared" si="587"/>
        <v>2.0699804314755627E-2</v>
      </c>
      <c r="AG522" s="17">
        <f t="shared" si="588"/>
        <v>6.5125435485170998E-3</v>
      </c>
      <c r="AH522" s="17">
        <f t="shared" si="589"/>
        <v>1.2528144709707048E-3</v>
      </c>
      <c r="AI522" s="17">
        <f t="shared" si="590"/>
        <v>2.9182127955191344E-3</v>
      </c>
      <c r="AJ522" s="17">
        <f t="shared" si="591"/>
        <v>3.3987338577488135E-3</v>
      </c>
      <c r="AK522" s="17">
        <f t="shared" si="592"/>
        <v>2.6389192393246287E-3</v>
      </c>
      <c r="AL522" s="17">
        <f t="shared" si="593"/>
        <v>1.3514256172817847E-4</v>
      </c>
      <c r="AM522" s="17">
        <f t="shared" si="594"/>
        <v>2.164936272819705E-2</v>
      </c>
      <c r="AN522" s="17">
        <f t="shared" si="595"/>
        <v>2.0433876874554027E-2</v>
      </c>
      <c r="AO522" s="17">
        <f t="shared" si="596"/>
        <v>9.6433167425433661E-3</v>
      </c>
      <c r="AP522" s="17">
        <f t="shared" si="597"/>
        <v>3.0339668570291576E-3</v>
      </c>
      <c r="AQ522" s="17">
        <f t="shared" si="598"/>
        <v>7.159068141676248E-4</v>
      </c>
      <c r="AR522" s="17">
        <f t="shared" si="599"/>
        <v>2.3649524439010473E-4</v>
      </c>
      <c r="AS522" s="17">
        <f t="shared" si="600"/>
        <v>5.5087442255028559E-4</v>
      </c>
      <c r="AT522" s="17">
        <f t="shared" si="601"/>
        <v>6.415829421913059E-4</v>
      </c>
      <c r="AU522" s="17">
        <f t="shared" si="602"/>
        <v>4.9815185319999455E-4</v>
      </c>
      <c r="AV522" s="17">
        <f t="shared" si="603"/>
        <v>2.9008946372431128E-4</v>
      </c>
      <c r="AW522" s="17">
        <f t="shared" si="604"/>
        <v>8.2532594475831604E-6</v>
      </c>
      <c r="AX522" s="17">
        <f t="shared" si="605"/>
        <v>8.4047357359716916E-3</v>
      </c>
      <c r="AY522" s="17">
        <f t="shared" si="606"/>
        <v>7.9328586872594899E-3</v>
      </c>
      <c r="AZ522" s="17">
        <f t="shared" si="607"/>
        <v>3.7437373957334087E-3</v>
      </c>
      <c r="BA522" s="17">
        <f t="shared" si="608"/>
        <v>1.1778494353468798E-3</v>
      </c>
      <c r="BB522" s="17">
        <f t="shared" si="609"/>
        <v>2.7793000931262865E-4</v>
      </c>
      <c r="BC522" s="17">
        <f t="shared" si="610"/>
        <v>5.246517101994041E-5</v>
      </c>
      <c r="BD522" s="17">
        <f t="shared" si="611"/>
        <v>3.7202901889508362E-5</v>
      </c>
      <c r="BE522" s="17">
        <f t="shared" si="612"/>
        <v>8.6657671059855545E-5</v>
      </c>
      <c r="BF522" s="17">
        <f t="shared" si="613"/>
        <v>1.0092696499618901E-4</v>
      </c>
      <c r="BG522" s="17">
        <f t="shared" si="614"/>
        <v>7.8363920460514756E-5</v>
      </c>
      <c r="BH522" s="17">
        <f t="shared" si="615"/>
        <v>4.5633771139658505E-5</v>
      </c>
      <c r="BI522" s="17">
        <f t="shared" si="616"/>
        <v>2.1259182094913266E-5</v>
      </c>
      <c r="BJ522" s="18">
        <f t="shared" si="617"/>
        <v>0.67331857525261574</v>
      </c>
      <c r="BK522" s="18">
        <f t="shared" si="618"/>
        <v>0.18774871698240858</v>
      </c>
      <c r="BL522" s="18">
        <f t="shared" si="619"/>
        <v>0.1315094143975841</v>
      </c>
      <c r="BM522" s="18">
        <f t="shared" si="620"/>
        <v>0.62512060068701736</v>
      </c>
      <c r="BN522" s="18">
        <f t="shared" si="621"/>
        <v>0.3648408473597296</v>
      </c>
    </row>
    <row r="523" spans="1:66" x14ac:dyDescent="0.25">
      <c r="A523" t="s">
        <v>154</v>
      </c>
      <c r="B523" t="s">
        <v>163</v>
      </c>
      <c r="C523" t="s">
        <v>169</v>
      </c>
      <c r="D523" t="s">
        <v>496</v>
      </c>
      <c r="E523" s="14">
        <f>VLOOKUP(A523,home!$A$2:$E$405,3,FALSE)</f>
        <v>1.32046332</v>
      </c>
      <c r="F523" s="14">
        <f>VLOOKUP(B523,home!$B$2:$E$405,3,FALSE)</f>
        <v>1.81</v>
      </c>
      <c r="G523" s="14">
        <f>VLOOKUP(C523,away!$B$2:$E$405,4,FALSE)</f>
        <v>1.1100000000000001</v>
      </c>
      <c r="H523" s="14">
        <f>VLOOKUP(A523,away!$A$2:$E$405,3,FALSE)</f>
        <v>1.0193050189999999</v>
      </c>
      <c r="I523" s="14">
        <f>VLOOKUP(C523,away!$B$2:$E$405,3,FALSE)</f>
        <v>0.82</v>
      </c>
      <c r="J523" s="14">
        <f>VLOOKUP(B523,home!$B$2:$E$405,4,FALSE)</f>
        <v>0.91</v>
      </c>
      <c r="K523" s="16">
        <f t="shared" si="566"/>
        <v>2.6529428562120003</v>
      </c>
      <c r="L523" s="16">
        <f t="shared" si="567"/>
        <v>0.76060540517779995</v>
      </c>
      <c r="M523" s="17">
        <f t="shared" si="568"/>
        <v>3.2924169311510709E-2</v>
      </c>
      <c r="N523" s="17">
        <f t="shared" si="569"/>
        <v>8.7345939771686712E-2</v>
      </c>
      <c r="O523" s="17">
        <f t="shared" si="570"/>
        <v>2.504230113932409E-2</v>
      </c>
      <c r="P523" s="17">
        <f t="shared" si="571"/>
        <v>6.6435793910679483E-2</v>
      </c>
      <c r="Q523" s="17">
        <f t="shared" si="572"/>
        <v>0.11586189346820996</v>
      </c>
      <c r="R523" s="17">
        <f t="shared" si="573"/>
        <v>9.5236548023300387E-3</v>
      </c>
      <c r="S523" s="17">
        <f t="shared" si="574"/>
        <v>3.3514245042768516E-2</v>
      </c>
      <c r="T523" s="17">
        <f t="shared" si="575"/>
        <v>8.8125182426054924E-2</v>
      </c>
      <c r="U523" s="17">
        <f t="shared" si="576"/>
        <v>2.5265711972870586E-2</v>
      </c>
      <c r="V523" s="17">
        <f t="shared" si="577"/>
        <v>7.5140526559244877E-3</v>
      </c>
      <c r="W523" s="17">
        <f t="shared" si="578"/>
        <v>0.10245832752789448</v>
      </c>
      <c r="X523" s="17">
        <f t="shared" si="579"/>
        <v>7.7930357723193913E-2</v>
      </c>
      <c r="Y523" s="17">
        <f t="shared" si="580"/>
        <v>2.9637125655850395E-2</v>
      </c>
      <c r="Z523" s="17">
        <f t="shared" si="581"/>
        <v>2.4145811065665805E-3</v>
      </c>
      <c r="AA523" s="17">
        <f t="shared" si="582"/>
        <v>6.4057456974102762E-3</v>
      </c>
      <c r="AB523" s="17">
        <f t="shared" si="583"/>
        <v>8.497038643327676E-3</v>
      </c>
      <c r="AC523" s="17">
        <f t="shared" si="584"/>
        <v>9.4763600745665906E-4</v>
      </c>
      <c r="AD523" s="17">
        <f t="shared" si="585"/>
        <v>6.7954022018639246E-2</v>
      </c>
      <c r="AE523" s="17">
        <f t="shared" si="586"/>
        <v>5.1686196450948248E-2</v>
      </c>
      <c r="AF523" s="17">
        <f t="shared" si="587"/>
        <v>1.9656400196836427E-2</v>
      </c>
      <c r="AG523" s="17">
        <f t="shared" si="588"/>
        <v>4.9835880786839202E-3</v>
      </c>
      <c r="AH523" s="17">
        <f t="shared" si="589"/>
        <v>4.5913586022368357E-4</v>
      </c>
      <c r="AI523" s="17">
        <f t="shared" si="590"/>
        <v>1.2180612004111728E-3</v>
      </c>
      <c r="AJ523" s="17">
        <f t="shared" si="591"/>
        <v>1.6157233800299176E-3</v>
      </c>
      <c r="AK523" s="17">
        <f t="shared" si="592"/>
        <v>1.4288072662216921E-3</v>
      </c>
      <c r="AL523" s="17">
        <f t="shared" si="593"/>
        <v>7.6487215088787887E-5</v>
      </c>
      <c r="AM523" s="17">
        <f t="shared" si="594"/>
        <v>3.6055627453044387E-2</v>
      </c>
      <c r="AN523" s="17">
        <f t="shared" si="595"/>
        <v>2.7424105127862634E-2</v>
      </c>
      <c r="AO523" s="17">
        <f t="shared" si="596"/>
        <v>1.0429461296208267E-2</v>
      </c>
      <c r="AP523" s="17">
        <f t="shared" si="597"/>
        <v>2.644234878329558E-3</v>
      </c>
      <c r="AQ523" s="17">
        <f t="shared" si="598"/>
        <v>5.0280483525428103E-4</v>
      </c>
      <c r="AR523" s="17">
        <f t="shared" si="599"/>
        <v>6.9844243399418531E-5</v>
      </c>
      <c r="AS523" s="17">
        <f t="shared" si="600"/>
        <v>1.8529278657401956E-4</v>
      </c>
      <c r="AT523" s="17">
        <f t="shared" si="601"/>
        <v>2.4578558722458004E-4</v>
      </c>
      <c r="AU523" s="17">
        <f t="shared" si="602"/>
        <v>2.1735170592910704E-4</v>
      </c>
      <c r="AV523" s="17">
        <f t="shared" si="603"/>
        <v>1.44155413882529E-4</v>
      </c>
      <c r="AW523" s="17">
        <f t="shared" si="604"/>
        <v>4.2871990772039276E-6</v>
      </c>
      <c r="AX523" s="17">
        <f t="shared" si="605"/>
        <v>1.5942253212965898E-2</v>
      </c>
      <c r="AY523" s="17">
        <f t="shared" si="606"/>
        <v>1.2125763964495009E-2</v>
      </c>
      <c r="AZ523" s="17">
        <f t="shared" si="607"/>
        <v>4.6114608066525455E-3</v>
      </c>
      <c r="BA523" s="17">
        <f t="shared" si="608"/>
        <v>1.1691673384351682E-3</v>
      </c>
      <c r="BB523" s="17">
        <f t="shared" si="609"/>
        <v>2.2231874929278274E-4</v>
      </c>
      <c r="BC523" s="17">
        <f t="shared" si="610"/>
        <v>3.3819368476891763E-5</v>
      </c>
      <c r="BD523" s="17">
        <f t="shared" si="611"/>
        <v>8.8539848416919334E-6</v>
      </c>
      <c r="BE523" s="17">
        <f t="shared" si="612"/>
        <v>2.3489115834775953E-5</v>
      </c>
      <c r="BF523" s="17">
        <f t="shared" si="613"/>
        <v>3.1157641026302521E-5</v>
      </c>
      <c r="BG523" s="17">
        <f t="shared" si="614"/>
        <v>2.755314705904907E-5</v>
      </c>
      <c r="BH523" s="17">
        <f t="shared" si="615"/>
        <v>1.827423116411573E-5</v>
      </c>
      <c r="BI523" s="17">
        <f t="shared" si="616"/>
        <v>9.6960982039215047E-6</v>
      </c>
      <c r="BJ523" s="18">
        <f t="shared" si="617"/>
        <v>0.75680005034901576</v>
      </c>
      <c r="BK523" s="18">
        <f t="shared" si="618"/>
        <v>0.15353814810792366</v>
      </c>
      <c r="BL523" s="18">
        <f t="shared" si="619"/>
        <v>8.0437633917288656E-2</v>
      </c>
      <c r="BM523" s="18">
        <f t="shared" si="620"/>
        <v>0.64393518431163588</v>
      </c>
      <c r="BN523" s="18">
        <f t="shared" si="621"/>
        <v>0.33713375240374099</v>
      </c>
    </row>
    <row r="524" spans="1:66" x14ac:dyDescent="0.25">
      <c r="A524" t="s">
        <v>154</v>
      </c>
      <c r="B524" t="s">
        <v>160</v>
      </c>
      <c r="C524" t="s">
        <v>166</v>
      </c>
      <c r="D524" t="s">
        <v>496</v>
      </c>
      <c r="E524" s="14">
        <f>VLOOKUP(A524,home!$A$2:$E$405,3,FALSE)</f>
        <v>1.32046332</v>
      </c>
      <c r="F524" s="14">
        <f>VLOOKUP(B524,home!$B$2:$E$405,3,FALSE)</f>
        <v>0.76</v>
      </c>
      <c r="G524" s="14">
        <f>VLOOKUP(C524,away!$B$2:$E$405,4,FALSE)</f>
        <v>1.51</v>
      </c>
      <c r="H524" s="14">
        <f>VLOOKUP(A524,away!$A$2:$E$405,3,FALSE)</f>
        <v>1.0193050189999999</v>
      </c>
      <c r="I524" s="14">
        <f>VLOOKUP(C524,away!$B$2:$E$405,3,FALSE)</f>
        <v>0.87</v>
      </c>
      <c r="J524" s="14">
        <f>VLOOKUP(B524,home!$B$2:$E$405,4,FALSE)</f>
        <v>0.91</v>
      </c>
      <c r="K524" s="16">
        <f t="shared" si="566"/>
        <v>1.515363706032</v>
      </c>
      <c r="L524" s="16">
        <f t="shared" si="567"/>
        <v>0.80698378354229994</v>
      </c>
      <c r="M524" s="17">
        <f t="shared" si="568"/>
        <v>9.8043159953450143E-2</v>
      </c>
      <c r="N524" s="17">
        <f t="shared" si="569"/>
        <v>0.1485710462181484</v>
      </c>
      <c r="O524" s="17">
        <f t="shared" si="570"/>
        <v>7.9119240169678112E-2</v>
      </c>
      <c r="P524" s="17">
        <f t="shared" si="571"/>
        <v>0.11989442500195931</v>
      </c>
      <c r="Q524" s="17">
        <f t="shared" si="572"/>
        <v>0.11256958560309246</v>
      </c>
      <c r="R524" s="17">
        <f t="shared" si="573"/>
        <v>3.1923971891559377E-2</v>
      </c>
      <c r="S524" s="17">
        <f t="shared" si="574"/>
        <v>3.665394187971753E-2</v>
      </c>
      <c r="T524" s="17">
        <f t="shared" si="575"/>
        <v>9.0841830101772367E-2</v>
      </c>
      <c r="U524" s="17">
        <f t="shared" si="576"/>
        <v>4.8376428356854816E-2</v>
      </c>
      <c r="V524" s="17">
        <f t="shared" si="577"/>
        <v>4.9803500234097357E-3</v>
      </c>
      <c r="W524" s="17">
        <f t="shared" si="578"/>
        <v>5.6861288141996223E-2</v>
      </c>
      <c r="X524" s="17">
        <f t="shared" si="579"/>
        <v>4.5886137441917024E-2</v>
      </c>
      <c r="Y524" s="17">
        <f t="shared" si="580"/>
        <v>1.8514684402510095E-2</v>
      </c>
      <c r="Z524" s="17">
        <f t="shared" si="581"/>
        <v>8.5873758742495421E-3</v>
      </c>
      <c r="AA524" s="17">
        <f t="shared" si="582"/>
        <v>1.3012997729892572E-2</v>
      </c>
      <c r="AB524" s="17">
        <f t="shared" si="583"/>
        <v>9.8597122332780059E-3</v>
      </c>
      <c r="AC524" s="17">
        <f t="shared" si="584"/>
        <v>3.8064626502801755E-4</v>
      </c>
      <c r="AD524" s="17">
        <f t="shared" si="585"/>
        <v>2.1541383082152209E-2</v>
      </c>
      <c r="AE524" s="17">
        <f t="shared" si="586"/>
        <v>1.738354682236928E-2</v>
      </c>
      <c r="AF524" s="17">
        <f t="shared" si="587"/>
        <v>7.014120193050144E-3</v>
      </c>
      <c r="AG524" s="17">
        <f t="shared" si="588"/>
        <v>1.8867604172026844E-3</v>
      </c>
      <c r="AH524" s="17">
        <f t="shared" si="589"/>
        <v>1.7324682684254397E-3</v>
      </c>
      <c r="AI524" s="17">
        <f t="shared" si="590"/>
        <v>2.6253195358240163E-3</v>
      </c>
      <c r="AJ524" s="17">
        <f t="shared" si="591"/>
        <v>1.9891569706622456E-3</v>
      </c>
      <c r="AK524" s="17">
        <f t="shared" si="592"/>
        <v>1.0047654263140424E-3</v>
      </c>
      <c r="AL524" s="17">
        <f t="shared" si="593"/>
        <v>1.8619295867797715E-5</v>
      </c>
      <c r="AM524" s="17">
        <f t="shared" si="594"/>
        <v>6.5286060200850449E-3</v>
      </c>
      <c r="AN524" s="17">
        <f t="shared" si="595"/>
        <v>5.2684791873452664E-3</v>
      </c>
      <c r="AO524" s="17">
        <f t="shared" si="596"/>
        <v>2.1257886340588722E-3</v>
      </c>
      <c r="AP524" s="17">
        <f t="shared" si="597"/>
        <v>5.7182565164134893E-4</v>
      </c>
      <c r="AQ524" s="17">
        <f t="shared" si="598"/>
        <v>1.153635069720192E-4</v>
      </c>
      <c r="AR524" s="17">
        <f t="shared" si="599"/>
        <v>2.7961475962418774E-4</v>
      </c>
      <c r="AS524" s="17">
        <f t="shared" si="600"/>
        <v>4.2371805840535603E-4</v>
      </c>
      <c r="AT524" s="17">
        <f t="shared" si="601"/>
        <v>3.210434836489119E-4</v>
      </c>
      <c r="AU524" s="17">
        <f t="shared" si="602"/>
        <v>1.6216588105987963E-4</v>
      </c>
      <c r="AV524" s="17">
        <f t="shared" si="603"/>
        <v>6.1435072628710958E-5</v>
      </c>
      <c r="AW524" s="17">
        <f t="shared" si="604"/>
        <v>6.3247365668991937E-7</v>
      </c>
      <c r="AX524" s="17">
        <f t="shared" si="605"/>
        <v>1.6488687689698133E-3</v>
      </c>
      <c r="AY524" s="17">
        <f t="shared" si="606"/>
        <v>1.3306103577479943E-3</v>
      </c>
      <c r="AZ524" s="17">
        <f t="shared" si="607"/>
        <v>5.3689049045802482E-4</v>
      </c>
      <c r="BA524" s="17">
        <f t="shared" si="608"/>
        <v>1.4442063977923269E-4</v>
      </c>
      <c r="BB524" s="17">
        <f t="shared" si="609"/>
        <v>2.9136278577661187E-5</v>
      </c>
      <c r="BC524" s="17">
        <f t="shared" si="610"/>
        <v>4.7025008649886992E-6</v>
      </c>
      <c r="BD524" s="17">
        <f t="shared" si="611"/>
        <v>3.7607429442632938E-5</v>
      </c>
      <c r="BE524" s="17">
        <f t="shared" si="612"/>
        <v>5.6988933654525204E-5</v>
      </c>
      <c r="BF524" s="17">
        <f t="shared" si="613"/>
        <v>4.3179480852766548E-5</v>
      </c>
      <c r="BG524" s="17">
        <f t="shared" si="614"/>
        <v>2.1810872709862031E-5</v>
      </c>
      <c r="BH524" s="17">
        <f t="shared" si="615"/>
        <v>8.2628512253521884E-6</v>
      </c>
      <c r="BI524" s="17">
        <f t="shared" si="616"/>
        <v>2.5042449710481507E-6</v>
      </c>
      <c r="BJ524" s="18">
        <f t="shared" si="617"/>
        <v>0.53937507446071142</v>
      </c>
      <c r="BK524" s="18">
        <f t="shared" si="618"/>
        <v>0.26130175277718054</v>
      </c>
      <c r="BL524" s="18">
        <f t="shared" si="619"/>
        <v>0.19106239165071184</v>
      </c>
      <c r="BM524" s="18">
        <f t="shared" si="620"/>
        <v>0.40887518804087386</v>
      </c>
      <c r="BN524" s="18">
        <f t="shared" si="621"/>
        <v>0.59012142883788776</v>
      </c>
    </row>
    <row r="525" spans="1:66" x14ac:dyDescent="0.25">
      <c r="A525" t="s">
        <v>154</v>
      </c>
      <c r="B525" t="s">
        <v>164</v>
      </c>
      <c r="C525" t="s">
        <v>162</v>
      </c>
      <c r="D525" t="s">
        <v>496</v>
      </c>
      <c r="E525" s="14">
        <f>VLOOKUP(A525,home!$A$2:$E$405,3,FALSE)</f>
        <v>1.32046332</v>
      </c>
      <c r="F525" s="14">
        <f>VLOOKUP(B525,home!$B$2:$E$405,3,FALSE)</f>
        <v>0.87</v>
      </c>
      <c r="G525" s="14">
        <f>VLOOKUP(C525,away!$B$2:$E$405,4,FALSE)</f>
        <v>0.99</v>
      </c>
      <c r="H525" s="14">
        <f>VLOOKUP(A525,away!$A$2:$E$405,3,FALSE)</f>
        <v>1.0193050189999999</v>
      </c>
      <c r="I525" s="14">
        <f>VLOOKUP(C525,away!$B$2:$E$405,3,FALSE)</f>
        <v>0.7</v>
      </c>
      <c r="J525" s="14">
        <f>VLOOKUP(B525,home!$B$2:$E$405,4,FALSE)</f>
        <v>1.51</v>
      </c>
      <c r="K525" s="16">
        <f t="shared" si="566"/>
        <v>1.137315057516</v>
      </c>
      <c r="L525" s="16">
        <f t="shared" si="567"/>
        <v>1.0774054050829998</v>
      </c>
      <c r="M525" s="17">
        <f t="shared" si="568"/>
        <v>0.10918403100323552</v>
      </c>
      <c r="N525" s="17">
        <f t="shared" si="569"/>
        <v>0.12417664250027355</v>
      </c>
      <c r="O525" s="17">
        <f t="shared" si="570"/>
        <v>0.11763546515163577</v>
      </c>
      <c r="P525" s="17">
        <f t="shared" si="571"/>
        <v>0.13378858581485406</v>
      </c>
      <c r="Q525" s="17">
        <f t="shared" si="572"/>
        <v>7.061398265367122E-2</v>
      </c>
      <c r="R525" s="17">
        <f t="shared" si="573"/>
        <v>6.3370542991912623E-2</v>
      </c>
      <c r="S525" s="17">
        <f t="shared" si="574"/>
        <v>4.0984440512661036E-2</v>
      </c>
      <c r="T525" s="17">
        <f t="shared" si="575"/>
        <v>7.6079886585502549E-2</v>
      </c>
      <c r="U525" s="17">
        <f t="shared" si="576"/>
        <v>7.2072272747667268E-2</v>
      </c>
      <c r="V525" s="17">
        <f t="shared" si="577"/>
        <v>5.5800287991030519E-3</v>
      </c>
      <c r="W525" s="17">
        <f t="shared" si="578"/>
        <v>2.6770115247731305E-2</v>
      </c>
      <c r="X525" s="17">
        <f t="shared" si="579"/>
        <v>2.8842266862600531E-2</v>
      </c>
      <c r="Y525" s="17">
        <f t="shared" si="580"/>
        <v>1.5537407106306054E-2</v>
      </c>
      <c r="Z525" s="17">
        <f t="shared" si="581"/>
        <v>2.2758588514177093E-2</v>
      </c>
      <c r="AA525" s="17">
        <f t="shared" si="582"/>
        <v>2.58836854049843E-2</v>
      </c>
      <c r="AB525" s="17">
        <f t="shared" si="583"/>
        <v>1.471895257754789E-2</v>
      </c>
      <c r="AC525" s="17">
        <f t="shared" si="584"/>
        <v>4.2734280540990499E-4</v>
      </c>
      <c r="AD525" s="17">
        <f t="shared" si="585"/>
        <v>7.6115137906708685E-3</v>
      </c>
      <c r="AE525" s="17">
        <f t="shared" si="586"/>
        <v>8.2006860989325848E-3</v>
      </c>
      <c r="AF525" s="17">
        <f t="shared" si="587"/>
        <v>4.4177317641894941E-3</v>
      </c>
      <c r="AG525" s="17">
        <f t="shared" si="588"/>
        <v>1.5865626936482058E-3</v>
      </c>
      <c r="AH525" s="17">
        <f t="shared" si="589"/>
        <v>6.1300565693085682E-3</v>
      </c>
      <c r="AI525" s="17">
        <f t="shared" si="590"/>
        <v>6.971805639699508E-3</v>
      </c>
      <c r="AJ525" s="17">
        <f t="shared" si="591"/>
        <v>3.9645697660526114E-3</v>
      </c>
      <c r="AK525" s="17">
        <f t="shared" si="592"/>
        <v>1.5029882971681068E-3</v>
      </c>
      <c r="AL525" s="17">
        <f t="shared" si="593"/>
        <v>2.0945769841470428E-5</v>
      </c>
      <c r="AM525" s="17">
        <f t="shared" si="594"/>
        <v>1.7313378489241334E-3</v>
      </c>
      <c r="AN525" s="17">
        <f t="shared" si="595"/>
        <v>1.8653527564556351E-3</v>
      </c>
      <c r="AO525" s="17">
        <f t="shared" si="596"/>
        <v>1.0048705710958869E-3</v>
      </c>
      <c r="AP525" s="17">
        <f t="shared" si="597"/>
        <v>3.6088432823584981E-4</v>
      </c>
      <c r="AQ525" s="17">
        <f t="shared" si="598"/>
        <v>9.7204681462762982E-5</v>
      </c>
      <c r="AR525" s="17">
        <f t="shared" si="599"/>
        <v>1.3209112162475207E-3</v>
      </c>
      <c r="AS525" s="17">
        <f t="shared" si="600"/>
        <v>1.5022922158800785E-3</v>
      </c>
      <c r="AT525" s="17">
        <f t="shared" si="601"/>
        <v>8.542897789547457E-4</v>
      </c>
      <c r="AU525" s="17">
        <f t="shared" si="602"/>
        <v>3.2386554302908248E-4</v>
      </c>
      <c r="AV525" s="17">
        <f t="shared" si="603"/>
        <v>9.2084289674392879E-5</v>
      </c>
      <c r="AW525" s="17">
        <f t="shared" si="604"/>
        <v>7.1294128621008454E-7</v>
      </c>
      <c r="AX525" s="17">
        <f t="shared" si="605"/>
        <v>3.281794342047962E-4</v>
      </c>
      <c r="AY525" s="17">
        <f t="shared" si="606"/>
        <v>3.5358229624932804E-4</v>
      </c>
      <c r="AZ525" s="17">
        <f t="shared" si="607"/>
        <v>1.9047573856034229E-4</v>
      </c>
      <c r="BA525" s="17">
        <f t="shared" si="608"/>
        <v>6.8406530087363051E-5</v>
      </c>
      <c r="BB525" s="17">
        <f t="shared" si="609"/>
        <v>1.8425391314774445E-5</v>
      </c>
      <c r="BC525" s="17">
        <f t="shared" si="610"/>
        <v>3.9703232386614706E-6</v>
      </c>
      <c r="BD525" s="17">
        <f t="shared" si="611"/>
        <v>2.3719281400330622E-4</v>
      </c>
      <c r="BE525" s="17">
        <f t="shared" si="612"/>
        <v>2.6976295890055211E-4</v>
      </c>
      <c r="BF525" s="17">
        <f t="shared" si="613"/>
        <v>1.5340273755883396E-4</v>
      </c>
      <c r="BG525" s="17">
        <f t="shared" si="614"/>
        <v>5.8155747763279025E-5</v>
      </c>
      <c r="BH525" s="17">
        <f t="shared" si="615"/>
        <v>1.6535351903069916E-5</v>
      </c>
      <c r="BI525" s="17">
        <f t="shared" si="616"/>
        <v>3.7611809401374531E-6</v>
      </c>
      <c r="BJ525" s="18">
        <f t="shared" si="617"/>
        <v>0.36985948520335599</v>
      </c>
      <c r="BK525" s="18">
        <f t="shared" si="618"/>
        <v>0.29033895700135437</v>
      </c>
      <c r="BL525" s="18">
        <f t="shared" si="619"/>
        <v>0.31708259298083163</v>
      </c>
      <c r="BM525" s="18">
        <f t="shared" si="620"/>
        <v>0.38091750422917325</v>
      </c>
      <c r="BN525" s="18">
        <f t="shared" si="621"/>
        <v>0.6187692501155827</v>
      </c>
    </row>
    <row r="526" spans="1:66" x14ac:dyDescent="0.25">
      <c r="A526" t="s">
        <v>154</v>
      </c>
      <c r="B526" t="s">
        <v>167</v>
      </c>
      <c r="C526" t="s">
        <v>165</v>
      </c>
      <c r="D526" t="s">
        <v>496</v>
      </c>
      <c r="E526" s="14">
        <f>VLOOKUP(A526,home!$A$2:$E$405,3,FALSE)</f>
        <v>1.32046332</v>
      </c>
      <c r="F526" s="14">
        <f>VLOOKUP(B526,home!$B$2:$E$405,3,FALSE)</f>
        <v>1.4</v>
      </c>
      <c r="G526" s="14">
        <f>VLOOKUP(C526,away!$B$2:$E$405,4,FALSE)</f>
        <v>1.39</v>
      </c>
      <c r="H526" s="14">
        <f>VLOOKUP(A526,away!$A$2:$E$405,3,FALSE)</f>
        <v>1.0193050189999999</v>
      </c>
      <c r="I526" s="14">
        <f>VLOOKUP(C526,away!$B$2:$E$405,3,FALSE)</f>
        <v>0.76</v>
      </c>
      <c r="J526" s="14">
        <f>VLOOKUP(B526,home!$B$2:$E$405,4,FALSE)</f>
        <v>0.45</v>
      </c>
      <c r="K526" s="16">
        <f t="shared" si="566"/>
        <v>2.5696216207199996</v>
      </c>
      <c r="L526" s="16">
        <f t="shared" si="567"/>
        <v>0.348602316498</v>
      </c>
      <c r="M526" s="17">
        <f t="shared" si="568"/>
        <v>5.4029562029633167E-2</v>
      </c>
      <c r="N526" s="17">
        <f t="shared" si="569"/>
        <v>0.13883553074937774</v>
      </c>
      <c r="O526" s="17">
        <f t="shared" si="570"/>
        <v>1.8834830482902506E-2</v>
      </c>
      <c r="P526" s="17">
        <f t="shared" si="571"/>
        <v>4.8398387631462397E-2</v>
      </c>
      <c r="Q526" s="17">
        <f t="shared" si="572"/>
        <v>0.17837739076886869</v>
      </c>
      <c r="R526" s="17">
        <f t="shared" si="573"/>
        <v>3.2829327685934789E-3</v>
      </c>
      <c r="S526" s="17">
        <f t="shared" si="574"/>
        <v>1.0838529118746939E-2</v>
      </c>
      <c r="T526" s="17">
        <f t="shared" si="575"/>
        <v>6.2182771632896601E-2</v>
      </c>
      <c r="U526" s="17">
        <f t="shared" si="576"/>
        <v>8.4358950215479706E-3</v>
      </c>
      <c r="V526" s="17">
        <f t="shared" si="577"/>
        <v>1.0787660884945037E-3</v>
      </c>
      <c r="W526" s="17">
        <f t="shared" si="578"/>
        <v>0.15278746665576834</v>
      </c>
      <c r="X526" s="17">
        <f t="shared" si="579"/>
        <v>5.3262064808061782E-2</v>
      </c>
      <c r="Y526" s="17">
        <f t="shared" si="580"/>
        <v>9.2836395867784711E-3</v>
      </c>
      <c r="Z526" s="17">
        <f t="shared" si="581"/>
        <v>3.8147932267962651E-4</v>
      </c>
      <c r="AA526" s="17">
        <f t="shared" si="582"/>
        <v>9.802575154151897E-4</v>
      </c>
      <c r="AB526" s="17">
        <f t="shared" si="583"/>
        <v>1.2594454527420698E-3</v>
      </c>
      <c r="AC526" s="17">
        <f t="shared" si="584"/>
        <v>6.0395801568313142E-5</v>
      </c>
      <c r="AD526" s="17">
        <f t="shared" si="585"/>
        <v>9.8151494423424607E-2</v>
      </c>
      <c r="AE526" s="17">
        <f t="shared" si="586"/>
        <v>3.4215838323746355E-2</v>
      </c>
      <c r="AF526" s="17">
        <f t="shared" si="587"/>
        <v>5.9638602502895119E-3</v>
      </c>
      <c r="AG526" s="17">
        <f t="shared" si="588"/>
        <v>6.9300516617375543E-4</v>
      </c>
      <c r="AH526" s="17">
        <f t="shared" si="589"/>
        <v>3.324614389555146E-5</v>
      </c>
      <c r="AI526" s="17">
        <f t="shared" si="590"/>
        <v>8.5430010159577254E-5</v>
      </c>
      <c r="AJ526" s="17">
        <f t="shared" si="591"/>
        <v>1.0976140058218948E-4</v>
      </c>
      <c r="AK526" s="17">
        <f t="shared" si="592"/>
        <v>9.4015089352167606E-5</v>
      </c>
      <c r="AL526" s="17">
        <f t="shared" si="593"/>
        <v>2.1640445014252871E-6</v>
      </c>
      <c r="AM526" s="17">
        <f t="shared" si="594"/>
        <v>5.0442440435282052E-2</v>
      </c>
      <c r="AN526" s="17">
        <f t="shared" si="595"/>
        <v>1.7584351585551709E-2</v>
      </c>
      <c r="AO526" s="17">
        <f t="shared" si="596"/>
        <v>3.0649728484193023E-3</v>
      </c>
      <c r="AP526" s="17">
        <f t="shared" si="597"/>
        <v>3.5615221165414748E-4</v>
      </c>
      <c r="AQ526" s="17">
        <f t="shared" si="598"/>
        <v>3.1038871502130448E-5</v>
      </c>
      <c r="AR526" s="17">
        <f t="shared" si="599"/>
        <v>2.3179365553230169E-6</v>
      </c>
      <c r="AS526" s="17">
        <f t="shared" si="600"/>
        <v>5.9562198880152635E-6</v>
      </c>
      <c r="AT526" s="17">
        <f t="shared" si="601"/>
        <v>7.6526157010032385E-6</v>
      </c>
      <c r="AU526" s="17">
        <f t="shared" si="602"/>
        <v>6.5547755867864189E-6</v>
      </c>
      <c r="AV526" s="17">
        <f t="shared" si="603"/>
        <v>4.2108232666935022E-6</v>
      </c>
      <c r="AW526" s="17">
        <f t="shared" si="604"/>
        <v>5.384720095674036E-8</v>
      </c>
      <c r="AX526" s="17">
        <f t="shared" si="605"/>
        <v>2.1602997590730241E-2</v>
      </c>
      <c r="AY526" s="17">
        <f t="shared" si="606"/>
        <v>7.5308550034292772E-3</v>
      </c>
      <c r="AZ526" s="17">
        <f t="shared" si="607"/>
        <v>1.3126367497029998E-3</v>
      </c>
      <c r="BA526" s="17">
        <f t="shared" si="608"/>
        <v>1.5252940388895707E-4</v>
      </c>
      <c r="BB526" s="17">
        <f t="shared" si="609"/>
        <v>1.3293025882437371E-5</v>
      </c>
      <c r="BC526" s="17">
        <f t="shared" si="610"/>
        <v>9.2679592317710802E-7</v>
      </c>
      <c r="BD526" s="17">
        <f t="shared" si="611"/>
        <v>1.3467300878016632E-7</v>
      </c>
      <c r="BE526" s="17">
        <f t="shared" si="612"/>
        <v>3.460586750889297E-7</v>
      </c>
      <c r="BF526" s="17">
        <f t="shared" si="613"/>
        <v>4.4461992677311573E-7</v>
      </c>
      <c r="BG526" s="17">
        <f t="shared" si="614"/>
        <v>3.8083499227971368E-7</v>
      </c>
      <c r="BH526" s="17">
        <f t="shared" si="615"/>
        <v>2.4465045752217165E-7</v>
      </c>
      <c r="BI526" s="17">
        <f t="shared" si="616"/>
        <v>1.2573182103360237E-7</v>
      </c>
      <c r="BJ526" s="18">
        <f t="shared" si="617"/>
        <v>0.83584525688735234</v>
      </c>
      <c r="BK526" s="18">
        <f t="shared" si="618"/>
        <v>0.12193865971783602</v>
      </c>
      <c r="BL526" s="18">
        <f t="shared" si="619"/>
        <v>3.314418282507E-2</v>
      </c>
      <c r="BM526" s="18">
        <f t="shared" si="620"/>
        <v>0.54202014316587188</v>
      </c>
      <c r="BN526" s="18">
        <f t="shared" si="621"/>
        <v>0.44175863443083796</v>
      </c>
    </row>
    <row r="527" spans="1:66" x14ac:dyDescent="0.25">
      <c r="A527" t="s">
        <v>154</v>
      </c>
      <c r="B527" t="s">
        <v>168</v>
      </c>
      <c r="C527" t="s">
        <v>170</v>
      </c>
      <c r="D527" t="s">
        <v>496</v>
      </c>
      <c r="E527" s="14">
        <f>VLOOKUP(A527,home!$A$2:$E$405,3,FALSE)</f>
        <v>1.32046332</v>
      </c>
      <c r="F527" s="14">
        <f>VLOOKUP(B527,home!$B$2:$E$405,3,FALSE)</f>
        <v>0.76</v>
      </c>
      <c r="G527" s="14">
        <f>VLOOKUP(C527,away!$B$2:$E$405,4,FALSE)</f>
        <v>0.82</v>
      </c>
      <c r="H527" s="14">
        <f>VLOOKUP(A527,away!$A$2:$E$405,3,FALSE)</f>
        <v>1.0193050189999999</v>
      </c>
      <c r="I527" s="14">
        <f>VLOOKUP(C527,away!$B$2:$E$405,3,FALSE)</f>
        <v>0.64</v>
      </c>
      <c r="J527" s="14">
        <f>VLOOKUP(B527,home!$B$2:$E$405,4,FALSE)</f>
        <v>0.91</v>
      </c>
      <c r="K527" s="16">
        <f t="shared" ref="K527:K590" si="622">E527*F527*G527</f>
        <v>0.82291274102399992</v>
      </c>
      <c r="L527" s="16">
        <f t="shared" ref="L527:L590" si="623">H527*I527*J527</f>
        <v>0.5936432430655999</v>
      </c>
      <c r="M527" s="17">
        <f t="shared" si="568"/>
        <v>0.24254791897875552</v>
      </c>
      <c r="N527" s="17">
        <f t="shared" si="569"/>
        <v>0.19959577283647473</v>
      </c>
      <c r="O527" s="17">
        <f t="shared" si="570"/>
        <v>0.14398693322136077</v>
      </c>
      <c r="P527" s="17">
        <f t="shared" si="571"/>
        <v>0.11848868188882961</v>
      </c>
      <c r="Q527" s="17">
        <f t="shared" si="572"/>
        <v>8.2124952260833509E-2</v>
      </c>
      <c r="R527" s="17">
        <f t="shared" si="573"/>
        <v>4.2738434998299289E-2</v>
      </c>
      <c r="S527" s="17">
        <f t="shared" si="574"/>
        <v>1.4470921658352768E-2</v>
      </c>
      <c r="T527" s="17">
        <f t="shared" si="575"/>
        <v>4.8752922996728766E-2</v>
      </c>
      <c r="U527" s="17">
        <f t="shared" si="576"/>
        <v>3.5170002691526515E-2</v>
      </c>
      <c r="V527" s="17">
        <f t="shared" si="577"/>
        <v>7.8547614207727368E-4</v>
      </c>
      <c r="W527" s="17">
        <f t="shared" si="578"/>
        <v>2.2527223190475888E-2</v>
      </c>
      <c r="X527" s="17">
        <f t="shared" si="579"/>
        <v>1.3373133832056693E-2</v>
      </c>
      <c r="Y527" s="17">
        <f t="shared" si="580"/>
        <v>3.9694352690062152E-3</v>
      </c>
      <c r="Z527" s="17">
        <f t="shared" si="581"/>
        <v>8.4571277186462415E-3</v>
      </c>
      <c r="AA527" s="17">
        <f t="shared" si="582"/>
        <v>6.9594781521412248E-3</v>
      </c>
      <c r="AB527" s="17">
        <f t="shared" si="583"/>
        <v>2.8635216211375884E-3</v>
      </c>
      <c r="AC527" s="17">
        <f t="shared" si="584"/>
        <v>2.3982382821951546E-5</v>
      </c>
      <c r="AD527" s="17">
        <f t="shared" si="585"/>
        <v>4.6344847458334813E-3</v>
      </c>
      <c r="AE527" s="17">
        <f t="shared" si="586"/>
        <v>2.7512305544546397E-3</v>
      </c>
      <c r="AF527" s="17">
        <f t="shared" si="587"/>
        <v>8.1662471438381052E-4</v>
      </c>
      <c r="AG527" s="17">
        <f t="shared" si="588"/>
        <v>1.615945812714415E-4</v>
      </c>
      <c r="AH527" s="17">
        <f t="shared" si="589"/>
        <v>1.2551291814792832E-3</v>
      </c>
      <c r="AI527" s="17">
        <f t="shared" si="590"/>
        <v>1.0328617950703264E-3</v>
      </c>
      <c r="AJ527" s="17">
        <f t="shared" si="591"/>
        <v>4.2497756544014549E-4</v>
      </c>
      <c r="AK527" s="17">
        <f t="shared" si="592"/>
        <v>1.1657315108335217E-4</v>
      </c>
      <c r="AL527" s="17">
        <f t="shared" si="593"/>
        <v>4.6863167345917255E-7</v>
      </c>
      <c r="AM527" s="17">
        <f t="shared" si="594"/>
        <v>7.6275530908554931E-4</v>
      </c>
      <c r="AN527" s="17">
        <f t="shared" si="595"/>
        <v>4.5280453535104942E-4</v>
      </c>
      <c r="AO527" s="17">
        <f t="shared" si="596"/>
        <v>1.3440217642030454E-4</v>
      </c>
      <c r="AP527" s="17">
        <f t="shared" si="597"/>
        <v>2.6595647961741495E-5</v>
      </c>
      <c r="AQ527" s="17">
        <f t="shared" si="598"/>
        <v>3.9470816768598086E-6</v>
      </c>
      <c r="AR527" s="17">
        <f t="shared" si="599"/>
        <v>1.4901979155192672E-4</v>
      </c>
      <c r="AS527" s="17">
        <f t="shared" si="600"/>
        <v>1.2263028513282112E-4</v>
      </c>
      <c r="AT527" s="17">
        <f t="shared" si="601"/>
        <v>5.0457012035602232E-5</v>
      </c>
      <c r="AU527" s="17">
        <f t="shared" si="602"/>
        <v>1.3840572692699466E-5</v>
      </c>
      <c r="AV527" s="17">
        <f t="shared" si="603"/>
        <v>2.8473959029728095E-6</v>
      </c>
      <c r="AW527" s="17">
        <f t="shared" si="604"/>
        <v>6.3592873974177157E-9</v>
      </c>
      <c r="AX527" s="17">
        <f t="shared" si="605"/>
        <v>1.046135103550329E-4</v>
      </c>
      <c r="AY527" s="17">
        <f t="shared" si="606"/>
        <v>6.2103103555638441E-5</v>
      </c>
      <c r="AZ527" s="17">
        <f t="shared" si="607"/>
        <v>1.8433543899603996E-5</v>
      </c>
      <c r="BA527" s="17">
        <f t="shared" si="608"/>
        <v>3.6476495939176736E-6</v>
      </c>
      <c r="BB527" s="17">
        <f t="shared" si="609"/>
        <v>5.4135063362505164E-7</v>
      </c>
      <c r="BC527" s="17">
        <f t="shared" si="610"/>
        <v>6.4273829156158596E-8</v>
      </c>
      <c r="BD527" s="17">
        <f t="shared" si="611"/>
        <v>1.4744098722974241E-5</v>
      </c>
      <c r="BE527" s="17">
        <f t="shared" si="612"/>
        <v>1.2133106694051188E-5</v>
      </c>
      <c r="BF527" s="17">
        <f t="shared" si="613"/>
        <v>4.9922440433691514E-6</v>
      </c>
      <c r="BG527" s="17">
        <f t="shared" si="614"/>
        <v>1.3693937431965485E-6</v>
      </c>
      <c r="BH527" s="17">
        <f t="shared" si="615"/>
        <v>2.8172288968874674E-7</v>
      </c>
      <c r="BI527" s="17">
        <f t="shared" si="616"/>
        <v>4.6366671072593726E-8</v>
      </c>
      <c r="BJ527" s="18">
        <f t="shared" si="617"/>
        <v>0.38027728316388165</v>
      </c>
      <c r="BK527" s="18">
        <f t="shared" si="618"/>
        <v>0.37637955278606627</v>
      </c>
      <c r="BL527" s="18">
        <f t="shared" si="619"/>
        <v>0.23492027436761889</v>
      </c>
      <c r="BM527" s="18">
        <f t="shared" si="620"/>
        <v>0.17048944710739133</v>
      </c>
      <c r="BN527" s="18">
        <f t="shared" si="621"/>
        <v>0.82948269418455356</v>
      </c>
    </row>
    <row r="528" spans="1:66" x14ac:dyDescent="0.25">
      <c r="A528" t="s">
        <v>154</v>
      </c>
      <c r="B528" t="s">
        <v>156</v>
      </c>
      <c r="C528" t="s">
        <v>161</v>
      </c>
      <c r="D528" t="s">
        <v>496</v>
      </c>
      <c r="E528" s="14">
        <f>VLOOKUP(A528,home!$A$2:$E$405,3,FALSE)</f>
        <v>1.32046332</v>
      </c>
      <c r="F528" s="14">
        <f>VLOOKUP(B528,home!$B$2:$E$405,3,FALSE)</f>
        <v>1.51</v>
      </c>
      <c r="G528" s="14">
        <f>VLOOKUP(C528,away!$B$2:$E$405,4,FALSE)</f>
        <v>0.87</v>
      </c>
      <c r="H528" s="14">
        <f>VLOOKUP(A528,away!$A$2:$E$405,3,FALSE)</f>
        <v>1.0193050189999999</v>
      </c>
      <c r="I528" s="14">
        <f>VLOOKUP(C528,away!$B$2:$E$405,3,FALSE)</f>
        <v>0.82</v>
      </c>
      <c r="J528" s="14">
        <f>VLOOKUP(B528,home!$B$2:$E$405,4,FALSE)</f>
        <v>0.56999999999999995</v>
      </c>
      <c r="K528" s="16">
        <f t="shared" si="622"/>
        <v>1.7346926634839999</v>
      </c>
      <c r="L528" s="16">
        <f t="shared" si="623"/>
        <v>0.47642316588059991</v>
      </c>
      <c r="M528" s="17">
        <f t="shared" si="568"/>
        <v>0.10957830957796505</v>
      </c>
      <c r="N528" s="17">
        <f t="shared" si="569"/>
        <v>0.19008468970187445</v>
      </c>
      <c r="O528" s="17">
        <f t="shared" si="570"/>
        <v>5.2205645160978573E-2</v>
      </c>
      <c r="P528" s="17">
        <f t="shared" si="571"/>
        <v>9.0560749653198505E-2</v>
      </c>
      <c r="Q528" s="17">
        <f t="shared" si="572"/>
        <v>0.16486925833323715</v>
      </c>
      <c r="R528" s="17">
        <f t="shared" si="573"/>
        <v>1.2435989372216315E-2</v>
      </c>
      <c r="S528" s="17">
        <f t="shared" si="574"/>
        <v>1.8710932412938207E-2</v>
      </c>
      <c r="T528" s="17">
        <f t="shared" si="575"/>
        <v>7.8547534011507339E-2</v>
      </c>
      <c r="U528" s="17">
        <f t="shared" si="576"/>
        <v>2.1572619527148632E-2</v>
      </c>
      <c r="V528" s="17">
        <f t="shared" si="577"/>
        <v>1.7181787086556321E-3</v>
      </c>
      <c r="W528" s="17">
        <f t="shared" si="578"/>
        <v>9.5332497621571644E-2</v>
      </c>
      <c r="X528" s="17">
        <f t="shared" si="579"/>
        <v>4.5418610328173924E-2</v>
      </c>
      <c r="Y528" s="17">
        <f t="shared" si="580"/>
        <v>1.0819239061222966E-2</v>
      </c>
      <c r="Z528" s="17">
        <f t="shared" si="581"/>
        <v>1.9749311425229306E-3</v>
      </c>
      <c r="AA528" s="17">
        <f t="shared" si="582"/>
        <v>3.4258985638206015E-3</v>
      </c>
      <c r="AB528" s="17">
        <f t="shared" si="583"/>
        <v>2.9714405522499854E-3</v>
      </c>
      <c r="AC528" s="17">
        <f t="shared" si="584"/>
        <v>8.8749060200247294E-5</v>
      </c>
      <c r="AD528" s="17">
        <f t="shared" si="585"/>
        <v>4.1343146053936526E-2</v>
      </c>
      <c r="AE528" s="17">
        <f t="shared" si="586"/>
        <v>1.9696832530480473E-2</v>
      </c>
      <c r="AF528" s="17">
        <f t="shared" si="587"/>
        <v>4.6920136559957465E-3</v>
      </c>
      <c r="AG528" s="17">
        <f t="shared" si="588"/>
        <v>7.451280001148341E-4</v>
      </c>
      <c r="AH528" s="17">
        <f t="shared" si="589"/>
        <v>2.3522573682924119E-4</v>
      </c>
      <c r="AI528" s="17">
        <f t="shared" si="590"/>
        <v>4.0804435994030275E-4</v>
      </c>
      <c r="AJ528" s="17">
        <f t="shared" si="591"/>
        <v>3.5391577878223396E-4</v>
      </c>
      <c r="AK528" s="17">
        <f t="shared" si="592"/>
        <v>2.0464503498158926E-4</v>
      </c>
      <c r="AL528" s="17">
        <f t="shared" si="593"/>
        <v>2.9338585176960707E-6</v>
      </c>
      <c r="AM528" s="17">
        <f t="shared" si="594"/>
        <v>1.4343530429022238E-2</v>
      </c>
      <c r="AN528" s="17">
        <f t="shared" si="595"/>
        <v>6.8335901768994947E-3</v>
      </c>
      <c r="AO528" s="17">
        <f t="shared" si="596"/>
        <v>1.6278403332045128E-3</v>
      </c>
      <c r="AP528" s="17">
        <f t="shared" si="597"/>
        <v>2.5851361503114161E-4</v>
      </c>
      <c r="AQ528" s="17">
        <f t="shared" si="598"/>
        <v>3.0790468724093774E-5</v>
      </c>
      <c r="AR528" s="17">
        <f t="shared" si="599"/>
        <v>2.2413398047356784E-5</v>
      </c>
      <c r="AS528" s="17">
        <f t="shared" si="600"/>
        <v>3.8880357156496422E-5</v>
      </c>
      <c r="AT528" s="17">
        <f t="shared" si="601"/>
        <v>3.372273515650599E-5</v>
      </c>
      <c r="AU528" s="17">
        <f t="shared" si="602"/>
        <v>1.9499527089534973E-5</v>
      </c>
      <c r="AV528" s="17">
        <f t="shared" si="603"/>
        <v>8.4564216459059531E-6</v>
      </c>
      <c r="AW528" s="17">
        <f t="shared" si="604"/>
        <v>6.7352245308572695E-8</v>
      </c>
      <c r="AX528" s="17">
        <f t="shared" si="605"/>
        <v>4.146936167280727E-3</v>
      </c>
      <c r="AY528" s="17">
        <f t="shared" si="606"/>
        <v>1.9756964575206449E-3</v>
      </c>
      <c r="AZ528" s="17">
        <f t="shared" si="607"/>
        <v>4.7063378055553587E-4</v>
      </c>
      <c r="BA528" s="17">
        <f t="shared" si="608"/>
        <v>7.4740278567541328E-5</v>
      </c>
      <c r="BB528" s="17">
        <f t="shared" si="609"/>
        <v>8.902000033486496E-6</v>
      </c>
      <c r="BC528" s="17">
        <f t="shared" si="610"/>
        <v>8.4822380772456855E-7</v>
      </c>
      <c r="BD528" s="17">
        <f t="shared" si="611"/>
        <v>1.7797103426439624E-6</v>
      </c>
      <c r="BE528" s="17">
        <f t="shared" si="612"/>
        <v>3.087250474511077E-6</v>
      </c>
      <c r="BF528" s="17">
        <f t="shared" si="613"/>
        <v>2.677715374235932E-6</v>
      </c>
      <c r="BG528" s="17">
        <f t="shared" si="614"/>
        <v>1.5483377381951286E-6</v>
      </c>
      <c r="BH528" s="17">
        <f t="shared" si="615"/>
        <v>6.714725287606246E-7</v>
      </c>
      <c r="BI528" s="17">
        <f t="shared" si="616"/>
        <v>2.3295969387442098E-7</v>
      </c>
      <c r="BJ528" s="18">
        <f t="shared" si="617"/>
        <v>0.68132097122876212</v>
      </c>
      <c r="BK528" s="18">
        <f t="shared" si="618"/>
        <v>0.22263554972899594</v>
      </c>
      <c r="BL528" s="18">
        <f t="shared" si="619"/>
        <v>9.3946393972195452E-2</v>
      </c>
      <c r="BM528" s="18">
        <f t="shared" si="620"/>
        <v>0.3781675751677312</v>
      </c>
      <c r="BN528" s="18">
        <f t="shared" si="621"/>
        <v>0.61973464179947013</v>
      </c>
    </row>
    <row r="529" spans="1:66" x14ac:dyDescent="0.25">
      <c r="A529" t="s">
        <v>154</v>
      </c>
      <c r="B529" t="s">
        <v>172</v>
      </c>
      <c r="C529" t="s">
        <v>174</v>
      </c>
      <c r="D529" t="s">
        <v>496</v>
      </c>
      <c r="E529" s="14">
        <f>VLOOKUP(A529,home!$A$2:$E$405,3,FALSE)</f>
        <v>1.32046332</v>
      </c>
      <c r="F529" s="14">
        <f>VLOOKUP(B529,home!$B$2:$E$405,3,FALSE)</f>
        <v>0.69</v>
      </c>
      <c r="G529" s="14">
        <f>VLOOKUP(C529,away!$B$2:$E$405,4,FALSE)</f>
        <v>0.87</v>
      </c>
      <c r="H529" s="14">
        <f>VLOOKUP(A529,away!$A$2:$E$405,3,FALSE)</f>
        <v>1.0193050189999999</v>
      </c>
      <c r="I529" s="14">
        <f>VLOOKUP(C529,away!$B$2:$E$405,3,FALSE)</f>
        <v>0.87</v>
      </c>
      <c r="J529" s="14">
        <f>VLOOKUP(B529,home!$B$2:$E$405,4,FALSE)</f>
        <v>1.1399999999999999</v>
      </c>
      <c r="K529" s="16">
        <f t="shared" si="622"/>
        <v>0.79267413099599993</v>
      </c>
      <c r="L529" s="16">
        <f t="shared" si="623"/>
        <v>1.0109467178441998</v>
      </c>
      <c r="M529" s="17">
        <f t="shared" si="568"/>
        <v>0.16470144820660607</v>
      </c>
      <c r="N529" s="17">
        <f t="shared" si="569"/>
        <v>0.13055457733095416</v>
      </c>
      <c r="O529" s="17">
        <f t="shared" si="570"/>
        <v>0.16650438848865487</v>
      </c>
      <c r="P529" s="17">
        <f t="shared" si="571"/>
        <v>0.13198372145226486</v>
      </c>
      <c r="Q529" s="17">
        <f t="shared" si="572"/>
        <v>5.1743618066682068E-2</v>
      </c>
      <c r="R529" s="17">
        <f t="shared" si="573"/>
        <v>8.4163532524630574E-2</v>
      </c>
      <c r="S529" s="17">
        <f t="shared" si="574"/>
        <v>2.6441332055771111E-2</v>
      </c>
      <c r="T529" s="17">
        <f t="shared" si="575"/>
        <v>5.2310040853896067E-2</v>
      </c>
      <c r="U529" s="17">
        <f t="shared" si="576"/>
        <v>6.671425500551513E-2</v>
      </c>
      <c r="V529" s="17">
        <f t="shared" si="577"/>
        <v>2.354310678756823E-3</v>
      </c>
      <c r="W529" s="17">
        <f t="shared" si="578"/>
        <v>1.3671942495198713E-2</v>
      </c>
      <c r="X529" s="17">
        <f t="shared" si="579"/>
        <v>1.3821605392075777E-2</v>
      </c>
      <c r="Y529" s="17">
        <f t="shared" si="580"/>
        <v>6.9864533032283497E-3</v>
      </c>
      <c r="Z529" s="17">
        <f t="shared" si="581"/>
        <v>2.8361615655982952E-2</v>
      </c>
      <c r="AA529" s="17">
        <f t="shared" si="582"/>
        <v>2.2481519043748833E-2</v>
      </c>
      <c r="AB529" s="17">
        <f t="shared" si="583"/>
        <v>8.9102592857368129E-3</v>
      </c>
      <c r="AC529" s="17">
        <f t="shared" si="584"/>
        <v>1.1791437181510989E-4</v>
      </c>
      <c r="AD529" s="17">
        <f t="shared" si="585"/>
        <v>2.7093487841022301E-3</v>
      </c>
      <c r="AE529" s="17">
        <f t="shared" si="586"/>
        <v>2.7390072607833228E-3</v>
      </c>
      <c r="AF529" s="17">
        <f t="shared" si="587"/>
        <v>1.3844952002201659E-3</v>
      </c>
      <c r="AG529" s="17">
        <f t="shared" si="588"/>
        <v>4.6655029284454173E-4</v>
      </c>
      <c r="AH529" s="17">
        <f t="shared" si="589"/>
        <v>7.1680205650436566E-3</v>
      </c>
      <c r="AI529" s="17">
        <f t="shared" si="590"/>
        <v>5.6819044723574377E-3</v>
      </c>
      <c r="AJ529" s="17">
        <f t="shared" si="591"/>
        <v>2.251949345014108E-3</v>
      </c>
      <c r="AK529" s="17">
        <f t="shared" si="592"/>
        <v>5.9502066336868987E-4</v>
      </c>
      <c r="AL529" s="17">
        <f t="shared" si="593"/>
        <v>3.7796334578289529E-6</v>
      </c>
      <c r="AM529" s="17">
        <f t="shared" si="594"/>
        <v>4.2952613860066101E-4</v>
      </c>
      <c r="AN529" s="17">
        <f t="shared" si="595"/>
        <v>4.3422804004663104E-4</v>
      </c>
      <c r="AO529" s="17">
        <f t="shared" si="596"/>
        <v>2.1949070594053067E-4</v>
      </c>
      <c r="AP529" s="17">
        <f t="shared" si="597"/>
        <v>7.3964469589295304E-5</v>
      </c>
      <c r="AQ529" s="17">
        <f t="shared" si="598"/>
        <v>1.86935344420963E-5</v>
      </c>
      <c r="AR529" s="17">
        <f t="shared" si="599"/>
        <v>1.4492973727341229E-3</v>
      </c>
      <c r="AS529" s="17">
        <f t="shared" si="600"/>
        <v>1.1488205354868066E-3</v>
      </c>
      <c r="AT529" s="17">
        <f t="shared" si="601"/>
        <v>4.5532015981868178E-4</v>
      </c>
      <c r="AU529" s="17">
        <f t="shared" si="602"/>
        <v>1.2030683733641116E-4</v>
      </c>
      <c r="AV529" s="17">
        <f t="shared" si="603"/>
        <v>2.3841029434629204E-5</v>
      </c>
      <c r="AW529" s="17">
        <f t="shared" si="604"/>
        <v>8.4133728520033903E-8</v>
      </c>
      <c r="AX529" s="17">
        <f t="shared" si="605"/>
        <v>5.6745709775891035E-5</v>
      </c>
      <c r="AY529" s="17">
        <f t="shared" si="606"/>
        <v>5.7366889049676556E-5</v>
      </c>
      <c r="AZ529" s="17">
        <f t="shared" si="607"/>
        <v>2.8997434098851436E-5</v>
      </c>
      <c r="BA529" s="17">
        <f t="shared" si="608"/>
        <v>9.7716202760457822E-6</v>
      </c>
      <c r="BB529" s="17">
        <f t="shared" si="609"/>
        <v>2.4696468615220782E-6</v>
      </c>
      <c r="BC529" s="17">
        <f t="shared" si="610"/>
        <v>4.9933627777799502E-7</v>
      </c>
      <c r="BD529" s="17">
        <f t="shared" si="611"/>
        <v>2.4419373702429709E-4</v>
      </c>
      <c r="BE529" s="17">
        <f t="shared" si="612"/>
        <v>1.9356605829040044E-4</v>
      </c>
      <c r="BF529" s="17">
        <f t="shared" si="613"/>
        <v>7.6717403522832096E-5</v>
      </c>
      <c r="BG529" s="17">
        <f t="shared" si="614"/>
        <v>2.0270633723243469E-5</v>
      </c>
      <c r="BH529" s="17">
        <f t="shared" si="615"/>
        <v>4.0170017428275559E-6</v>
      </c>
      <c r="BI529" s="17">
        <f t="shared" si="616"/>
        <v>6.3683467314105023E-7</v>
      </c>
      <c r="BJ529" s="18">
        <f t="shared" si="617"/>
        <v>0.27771939250494426</v>
      </c>
      <c r="BK529" s="18">
        <f t="shared" si="618"/>
        <v>0.32565987328772145</v>
      </c>
      <c r="BL529" s="18">
        <f t="shared" si="619"/>
        <v>0.36820783699785764</v>
      </c>
      <c r="BM529" s="18">
        <f t="shared" si="620"/>
        <v>0.27024014962139259</v>
      </c>
      <c r="BN529" s="18">
        <f t="shared" si="621"/>
        <v>0.72965128606979268</v>
      </c>
    </row>
    <row r="530" spans="1:66" x14ac:dyDescent="0.25">
      <c r="A530" t="s">
        <v>154</v>
      </c>
      <c r="B530" t="s">
        <v>157</v>
      </c>
      <c r="C530" t="s">
        <v>171</v>
      </c>
      <c r="D530" t="s">
        <v>496</v>
      </c>
      <c r="E530" s="14">
        <f>VLOOKUP(A530,home!$A$2:$E$405,3,FALSE)</f>
        <v>1.32046332</v>
      </c>
      <c r="F530" s="14">
        <f>VLOOKUP(B530,home!$B$2:$E$405,3,FALSE)</f>
        <v>1.34</v>
      </c>
      <c r="G530" s="14">
        <f>VLOOKUP(C530,away!$B$2:$E$405,4,FALSE)</f>
        <v>1.1399999999999999</v>
      </c>
      <c r="H530" s="14">
        <f>VLOOKUP(A530,away!$A$2:$E$405,3,FALSE)</f>
        <v>1.0193050189999999</v>
      </c>
      <c r="I530" s="14">
        <f>VLOOKUP(C530,away!$B$2:$E$405,3,FALSE)</f>
        <v>0.69</v>
      </c>
      <c r="J530" s="14">
        <f>VLOOKUP(B530,home!$B$2:$E$405,4,FALSE)</f>
        <v>0.68</v>
      </c>
      <c r="K530" s="16">
        <f t="shared" si="622"/>
        <v>2.017139767632</v>
      </c>
      <c r="L530" s="16">
        <f t="shared" si="623"/>
        <v>0.47825791491479991</v>
      </c>
      <c r="M530" s="17">
        <f t="shared" si="568"/>
        <v>8.2463650515453873E-2</v>
      </c>
      <c r="N530" s="17">
        <f t="shared" si="569"/>
        <v>0.16634070883882904</v>
      </c>
      <c r="O530" s="17">
        <f t="shared" si="570"/>
        <v>3.9438893551783739E-2</v>
      </c>
      <c r="P530" s="17">
        <f t="shared" si="571"/>
        <v>7.9553760574708213E-2</v>
      </c>
      <c r="Q530" s="17">
        <f t="shared" si="572"/>
        <v>0.16776622938744895</v>
      </c>
      <c r="R530" s="17">
        <f t="shared" si="573"/>
        <v>9.4309814983114196E-3</v>
      </c>
      <c r="S530" s="17">
        <f t="shared" si="574"/>
        <v>1.9186637936893087E-2</v>
      </c>
      <c r="T530" s="17">
        <f t="shared" si="575"/>
        <v>8.0235527059959372E-2</v>
      </c>
      <c r="U530" s="17">
        <f t="shared" si="576"/>
        <v>1.9023607828045581E-2</v>
      </c>
      <c r="V530" s="17">
        <f t="shared" si="577"/>
        <v>2.0566222425468152E-3</v>
      </c>
      <c r="W530" s="17">
        <f t="shared" si="578"/>
        <v>0.11280264432103186</v>
      </c>
      <c r="X530" s="17">
        <f t="shared" si="579"/>
        <v>5.3948757469852497E-2</v>
      </c>
      <c r="Y530" s="17">
        <f t="shared" si="580"/>
        <v>1.2900710129887947E-2</v>
      </c>
      <c r="Z530" s="17">
        <f t="shared" si="581"/>
        <v>1.5034805156608248E-3</v>
      </c>
      <c r="AA530" s="17">
        <f t="shared" si="582"/>
        <v>3.0327303379993147E-3</v>
      </c>
      <c r="AB530" s="17">
        <f t="shared" si="583"/>
        <v>3.0587204846412282E-3</v>
      </c>
      <c r="AC530" s="17">
        <f t="shared" si="584"/>
        <v>1.2400314597212103E-4</v>
      </c>
      <c r="AD530" s="17">
        <f t="shared" si="585"/>
        <v>5.6884674938500329E-2</v>
      </c>
      <c r="AE530" s="17">
        <f t="shared" si="586"/>
        <v>2.7205546026693343E-2</v>
      </c>
      <c r="AF530" s="17">
        <f t="shared" si="587"/>
        <v>6.5056338584224887E-3</v>
      </c>
      <c r="AG530" s="17">
        <f t="shared" si="588"/>
        <v>1.0371236281094211E-3</v>
      </c>
      <c r="AH530" s="17">
        <f t="shared" si="589"/>
        <v>1.7976286413374357E-4</v>
      </c>
      <c r="AI530" s="17">
        <f t="shared" si="590"/>
        <v>3.6260682198760219E-4</v>
      </c>
      <c r="AJ530" s="17">
        <f t="shared" si="591"/>
        <v>3.6571432032292503E-4</v>
      </c>
      <c r="AK530" s="17">
        <f t="shared" si="592"/>
        <v>2.4589896637195992E-4</v>
      </c>
      <c r="AL530" s="17">
        <f t="shared" si="593"/>
        <v>4.7850981728382271E-6</v>
      </c>
      <c r="AM530" s="17">
        <f t="shared" si="594"/>
        <v>2.294886799745367E-2</v>
      </c>
      <c r="AN530" s="17">
        <f t="shared" si="595"/>
        <v>1.0975477758117172E-2</v>
      </c>
      <c r="AO530" s="17">
        <f t="shared" si="596"/>
        <v>2.6245545538954407E-3</v>
      </c>
      <c r="AP530" s="17">
        <f t="shared" si="597"/>
        <v>4.1840466284205868E-4</v>
      </c>
      <c r="AQ530" s="17">
        <f t="shared" si="598"/>
        <v>5.0026335410368213E-5</v>
      </c>
      <c r="AR530" s="17">
        <f t="shared" si="599"/>
        <v>1.7194602515943342E-5</v>
      </c>
      <c r="AS530" s="17">
        <f t="shared" si="600"/>
        <v>3.4683916523534543E-5</v>
      </c>
      <c r="AT530" s="17">
        <f t="shared" si="601"/>
        <v>3.4981153658425091E-5</v>
      </c>
      <c r="AU530" s="17">
        <f t="shared" si="602"/>
        <v>2.3520625387351624E-5</v>
      </c>
      <c r="AV530" s="17">
        <f t="shared" si="603"/>
        <v>1.1861097207100441E-5</v>
      </c>
      <c r="AW530" s="17">
        <f t="shared" si="604"/>
        <v>1.2822907493482932E-7</v>
      </c>
      <c r="AX530" s="17">
        <f t="shared" si="605"/>
        <v>7.7151790433001854E-3</v>
      </c>
      <c r="AY530" s="17">
        <f t="shared" si="606"/>
        <v>3.6898454424431075E-3</v>
      </c>
      <c r="AZ530" s="17">
        <f t="shared" si="607"/>
        <v>8.8234889383035904E-4</v>
      </c>
      <c r="BA530" s="17">
        <f t="shared" si="608"/>
        <v>1.4066344739689586E-4</v>
      </c>
      <c r="BB530" s="17">
        <f t="shared" si="609"/>
        <v>1.6818351764191764E-5</v>
      </c>
      <c r="BC530" s="17">
        <f t="shared" si="610"/>
        <v>1.6087019694092008E-6</v>
      </c>
      <c r="BD530" s="17">
        <f t="shared" si="611"/>
        <v>1.3705757911773045E-6</v>
      </c>
      <c r="BE530" s="17">
        <f t="shared" si="612"/>
        <v>2.7646429329374322E-6</v>
      </c>
      <c r="BF530" s="17">
        <f t="shared" si="613"/>
        <v>2.788335601665432E-6</v>
      </c>
      <c r="BG530" s="17">
        <f t="shared" si="614"/>
        <v>1.8748208758744809E-6</v>
      </c>
      <c r="BH530" s="17">
        <f t="shared" si="615"/>
        <v>9.4544393647826806E-7</v>
      </c>
      <c r="BI530" s="17">
        <f t="shared" si="616"/>
        <v>3.8141851246737122E-7</v>
      </c>
      <c r="BJ530" s="18">
        <f t="shared" si="617"/>
        <v>0.73509135084715804</v>
      </c>
      <c r="BK530" s="18">
        <f t="shared" si="618"/>
        <v>0.1870793049561901</v>
      </c>
      <c r="BL530" s="18">
        <f t="shared" si="619"/>
        <v>7.5271283306540454E-2</v>
      </c>
      <c r="BM530" s="18">
        <f t="shared" si="620"/>
        <v>0.45026147804564598</v>
      </c>
      <c r="BN530" s="18">
        <f t="shared" si="621"/>
        <v>0.54499422436653522</v>
      </c>
    </row>
    <row r="531" spans="1:66" x14ac:dyDescent="0.25">
      <c r="A531" t="s">
        <v>175</v>
      </c>
      <c r="B531" t="s">
        <v>176</v>
      </c>
      <c r="C531" t="s">
        <v>281</v>
      </c>
      <c r="D531" t="s">
        <v>496</v>
      </c>
      <c r="E531" s="14">
        <f>VLOOKUP(A531,home!$A$2:$E$405,3,FALSE)</f>
        <v>1.1886792450000001</v>
      </c>
      <c r="F531" s="14">
        <f>VLOOKUP(B531,home!$B$2:$E$405,3,FALSE)</f>
        <v>0.84</v>
      </c>
      <c r="G531" s="14">
        <f>VLOOKUP(C531,away!$B$2:$E$405,4,FALSE)</f>
        <v>1.3</v>
      </c>
      <c r="H531" s="14">
        <f>VLOOKUP(A531,away!$A$2:$E$405,3,FALSE)</f>
        <v>1.094339623</v>
      </c>
      <c r="I531" s="14">
        <f>VLOOKUP(C531,away!$B$2:$E$405,3,FALSE)</f>
        <v>0.31</v>
      </c>
      <c r="J531" s="14">
        <f>VLOOKUP(B531,home!$B$2:$E$405,4,FALSE)</f>
        <v>0.66</v>
      </c>
      <c r="K531" s="16">
        <f t="shared" si="622"/>
        <v>1.2980377355400001</v>
      </c>
      <c r="L531" s="16">
        <f t="shared" si="623"/>
        <v>0.22390188686580004</v>
      </c>
      <c r="M531" s="17">
        <f t="shared" si="568"/>
        <v>0.21828807962183264</v>
      </c>
      <c r="N531" s="17">
        <f t="shared" si="569"/>
        <v>0.28334616456769884</v>
      </c>
      <c r="O531" s="17">
        <f t="shared" si="570"/>
        <v>4.8875112907640315E-2</v>
      </c>
      <c r="P531" s="17">
        <f t="shared" si="571"/>
        <v>6.3441740882895267E-2</v>
      </c>
      <c r="Q531" s="17">
        <f t="shared" si="572"/>
        <v>0.18389700691470004</v>
      </c>
      <c r="R531" s="17">
        <f t="shared" si="573"/>
        <v>5.4716150003998425E-3</v>
      </c>
      <c r="S531" s="17">
        <f t="shared" si="574"/>
        <v>4.6095674271645721E-3</v>
      </c>
      <c r="T531" s="17">
        <f t="shared" si="575"/>
        <v>4.1174886837174414E-2</v>
      </c>
      <c r="U531" s="17">
        <f t="shared" si="576"/>
        <v>7.1023627448657091E-3</v>
      </c>
      <c r="V531" s="17">
        <f t="shared" si="577"/>
        <v>1.488547625296286E-4</v>
      </c>
      <c r="W531" s="17">
        <f t="shared" si="578"/>
        <v>7.9568418142713662E-2</v>
      </c>
      <c r="X531" s="17">
        <f t="shared" si="579"/>
        <v>1.7815518957080546E-2</v>
      </c>
      <c r="Y531" s="17">
        <f t="shared" si="580"/>
        <v>1.9944641549918822E-3</v>
      </c>
      <c r="Z531" s="17">
        <f t="shared" si="581"/>
        <v>4.0836830759757999E-4</v>
      </c>
      <c r="AA531" s="17">
        <f t="shared" si="582"/>
        <v>5.3007747326026496E-4</v>
      </c>
      <c r="AB531" s="17">
        <f t="shared" si="583"/>
        <v>3.4403028152575962E-4</v>
      </c>
      <c r="AC531" s="17">
        <f t="shared" si="584"/>
        <v>2.7038825510851082E-6</v>
      </c>
      <c r="AD531" s="17">
        <f t="shared" si="585"/>
        <v>2.5820702326616957E-2</v>
      </c>
      <c r="AE531" s="17">
        <f t="shared" si="586"/>
        <v>5.7813039711296895E-3</v>
      </c>
      <c r="AF531" s="17">
        <f t="shared" si="587"/>
        <v>6.472224338403401E-4</v>
      </c>
      <c r="AG531" s="17">
        <f t="shared" si="588"/>
        <v>4.8304774719575855E-5</v>
      </c>
      <c r="AH531" s="17">
        <f t="shared" si="589"/>
        <v>2.2858608651822899E-5</v>
      </c>
      <c r="AI531" s="17">
        <f t="shared" si="590"/>
        <v>2.9671336612007251E-5</v>
      </c>
      <c r="AJ531" s="17">
        <f t="shared" si="591"/>
        <v>1.9257257293147493E-5</v>
      </c>
      <c r="AK531" s="17">
        <f t="shared" si="592"/>
        <v>8.3322155498361105E-6</v>
      </c>
      <c r="AL531" s="17">
        <f t="shared" si="593"/>
        <v>3.1433510520758005E-8</v>
      </c>
      <c r="AM531" s="17">
        <f t="shared" si="594"/>
        <v>6.7032491956188611E-3</v>
      </c>
      <c r="AN531" s="17">
        <f t="shared" si="595"/>
        <v>1.5008701430307193E-3</v>
      </c>
      <c r="AO531" s="17">
        <f t="shared" si="596"/>
        <v>1.6802382848256063E-4</v>
      </c>
      <c r="AP531" s="17">
        <f t="shared" si="597"/>
        <v>1.2540284078553624E-5</v>
      </c>
      <c r="AQ531" s="17">
        <f t="shared" si="598"/>
        <v>7.0194831675532685E-7</v>
      </c>
      <c r="AR531" s="17">
        <f t="shared" si="599"/>
        <v>1.0236171216540102E-6</v>
      </c>
      <c r="AS531" s="17">
        <f t="shared" si="600"/>
        <v>1.3286936506517441E-6</v>
      </c>
      <c r="AT531" s="17">
        <f t="shared" si="601"/>
        <v>8.6234724875918299E-7</v>
      </c>
      <c r="AU531" s="17">
        <f t="shared" si="602"/>
        <v>3.7311975667617307E-7</v>
      </c>
      <c r="AV531" s="17">
        <f t="shared" si="603"/>
        <v>1.2108088101029377E-7</v>
      </c>
      <c r="AW531" s="17">
        <f t="shared" si="604"/>
        <v>2.5376718195215601E-10</v>
      </c>
      <c r="AX531" s="17">
        <f t="shared" si="605"/>
        <v>1.4501784011069067E-3</v>
      </c>
      <c r="AY531" s="17">
        <f t="shared" si="606"/>
        <v>3.2469768029986542E-4</v>
      </c>
      <c r="AZ531" s="17">
        <f t="shared" si="607"/>
        <v>3.6350211640044088E-5</v>
      </c>
      <c r="BA531" s="17">
        <f t="shared" si="608"/>
        <v>2.7129603247256791E-6</v>
      </c>
      <c r="BB531" s="17">
        <f t="shared" si="609"/>
        <v>1.5185923392453332E-7</v>
      </c>
      <c r="BC531" s="17">
        <f t="shared" si="610"/>
        <v>6.8003138027395871E-9</v>
      </c>
      <c r="BD531" s="17">
        <f t="shared" si="611"/>
        <v>3.8198300827745304E-8</v>
      </c>
      <c r="BE531" s="17">
        <f t="shared" si="612"/>
        <v>4.9582835907922227E-8</v>
      </c>
      <c r="BF531" s="17">
        <f t="shared" si="613"/>
        <v>3.2180196021785387E-8</v>
      </c>
      <c r="BG531" s="17">
        <f t="shared" si="614"/>
        <v>1.3923702924450543E-8</v>
      </c>
      <c r="BH531" s="17">
        <f t="shared" si="615"/>
        <v>4.5183729535963614E-9</v>
      </c>
      <c r="BI531" s="17">
        <f t="shared" si="616"/>
        <v>1.1730037194022814E-9</v>
      </c>
      <c r="BJ531" s="18">
        <f t="shared" si="617"/>
        <v>0.65029347639311275</v>
      </c>
      <c r="BK531" s="18">
        <f t="shared" si="618"/>
        <v>0.28681567569078353</v>
      </c>
      <c r="BL531" s="18">
        <f t="shared" si="619"/>
        <v>6.2407166260869812E-2</v>
      </c>
      <c r="BM531" s="18">
        <f t="shared" si="620"/>
        <v>0.19628026933066392</v>
      </c>
      <c r="BN531" s="18">
        <f t="shared" si="621"/>
        <v>0.80331971989516693</v>
      </c>
    </row>
    <row r="532" spans="1:66" x14ac:dyDescent="0.25">
      <c r="A532" t="s">
        <v>175</v>
      </c>
      <c r="B532" t="s">
        <v>179</v>
      </c>
      <c r="C532" t="s">
        <v>285</v>
      </c>
      <c r="D532" t="s">
        <v>496</v>
      </c>
      <c r="E532" s="14">
        <f>VLOOKUP(A532,home!$A$2:$E$405,3,FALSE)</f>
        <v>1.1886792450000001</v>
      </c>
      <c r="F532" s="14">
        <f>VLOOKUP(B532,home!$B$2:$E$405,3,FALSE)</f>
        <v>0.92</v>
      </c>
      <c r="G532" s="14">
        <f>VLOOKUP(C532,away!$B$2:$E$405,4,FALSE)</f>
        <v>1.1499999999999999</v>
      </c>
      <c r="H532" s="14">
        <f>VLOOKUP(A532,away!$A$2:$E$405,3,FALSE)</f>
        <v>1.094339623</v>
      </c>
      <c r="I532" s="14">
        <f>VLOOKUP(C532,away!$B$2:$E$405,3,FALSE)</f>
        <v>0.61</v>
      </c>
      <c r="J532" s="14">
        <f>VLOOKUP(B532,home!$B$2:$E$405,4,FALSE)</f>
        <v>1.66</v>
      </c>
      <c r="K532" s="16">
        <f t="shared" si="622"/>
        <v>1.2576226412100002</v>
      </c>
      <c r="L532" s="16">
        <f t="shared" si="623"/>
        <v>1.1081283022497999</v>
      </c>
      <c r="M532" s="17">
        <f t="shared" si="568"/>
        <v>9.3878776238945763E-2</v>
      </c>
      <c r="N532" s="17">
        <f t="shared" si="569"/>
        <v>0.11806407452718558</v>
      </c>
      <c r="O532" s="17">
        <f t="shared" si="570"/>
        <v>0.10402972893095182</v>
      </c>
      <c r="P532" s="17">
        <f t="shared" si="571"/>
        <v>0.13083014246250399</v>
      </c>
      <c r="Q532" s="17">
        <f t="shared" si="572"/>
        <v>7.4240026619446731E-2</v>
      </c>
      <c r="R532" s="17">
        <f t="shared" si="573"/>
        <v>5.7639143451881265E-2</v>
      </c>
      <c r="S532" s="17">
        <f t="shared" si="574"/>
        <v>4.5581458510902166E-2</v>
      </c>
      <c r="T532" s="17">
        <f t="shared" si="575"/>
        <v>8.2267474656787465E-2</v>
      </c>
      <c r="U532" s="17">
        <f t="shared" si="576"/>
        <v>7.2488291825037007E-2</v>
      </c>
      <c r="V532" s="17">
        <f t="shared" si="577"/>
        <v>7.05807229936092E-3</v>
      </c>
      <c r="W532" s="17">
        <f t="shared" si="578"/>
        <v>3.1121979453549782E-2</v>
      </c>
      <c r="X532" s="17">
        <f t="shared" si="579"/>
        <v>3.4487146254515273E-2</v>
      </c>
      <c r="Y532" s="17">
        <f t="shared" si="580"/>
        <v>1.9108091414228277E-2</v>
      </c>
      <c r="Z532" s="17">
        <f t="shared" si="581"/>
        <v>2.1290522058821953E-2</v>
      </c>
      <c r="AA532" s="17">
        <f t="shared" si="582"/>
        <v>2.6775442584355436E-2</v>
      </c>
      <c r="AB532" s="17">
        <f t="shared" si="583"/>
        <v>1.68367014112519E-2</v>
      </c>
      <c r="AC532" s="17">
        <f t="shared" si="584"/>
        <v>6.1476129205559793E-4</v>
      </c>
      <c r="AD532" s="17">
        <f t="shared" si="585"/>
        <v>9.7849265000141596E-3</v>
      </c>
      <c r="AE532" s="17">
        <f t="shared" si="586"/>
        <v>1.0842953990099767E-2</v>
      </c>
      <c r="AF532" s="17">
        <f t="shared" si="587"/>
        <v>6.0076920982109743E-3</v>
      </c>
      <c r="AG532" s="17">
        <f t="shared" si="588"/>
        <v>2.2190978817433551E-3</v>
      </c>
      <c r="AH532" s="17">
        <f t="shared" si="589"/>
        <v>5.8981575157635727E-3</v>
      </c>
      <c r="AI532" s="17">
        <f t="shared" si="590"/>
        <v>7.4176564332471967E-3</v>
      </c>
      <c r="AJ532" s="17">
        <f t="shared" si="591"/>
        <v>4.6643063375843459E-3</v>
      </c>
      <c r="AK532" s="17">
        <f t="shared" si="592"/>
        <v>1.9553124185617897E-3</v>
      </c>
      <c r="AL532" s="17">
        <f t="shared" si="593"/>
        <v>3.4269431555159413E-5</v>
      </c>
      <c r="AM532" s="17">
        <f t="shared" si="594"/>
        <v>2.4611490217987071E-3</v>
      </c>
      <c r="AN532" s="17">
        <f t="shared" si="595"/>
        <v>2.727268887109557E-3</v>
      </c>
      <c r="AO532" s="17">
        <f t="shared" si="596"/>
        <v>1.5110819208257074E-3</v>
      </c>
      <c r="AP532" s="17">
        <f t="shared" si="597"/>
        <v>5.5815754782831916E-4</v>
      </c>
      <c r="AQ532" s="17">
        <f t="shared" si="598"/>
        <v>1.5462754396572675E-4</v>
      </c>
      <c r="AR532" s="17">
        <f t="shared" si="599"/>
        <v>1.3071830548689971E-3</v>
      </c>
      <c r="AS532" s="17">
        <f t="shared" si="600"/>
        <v>1.6439430060093047E-3</v>
      </c>
      <c r="AT532" s="17">
        <f t="shared" si="601"/>
        <v>1.0337299726080648E-3</v>
      </c>
      <c r="AU532" s="17">
        <f t="shared" si="602"/>
        <v>4.3334740614976529E-4</v>
      </c>
      <c r="AV532" s="17">
        <f t="shared" si="603"/>
        <v>1.3624687737089262E-4</v>
      </c>
      <c r="AW532" s="17">
        <f t="shared" si="604"/>
        <v>1.3266146667754351E-6</v>
      </c>
      <c r="AX532" s="17">
        <f t="shared" si="605"/>
        <v>5.1586612220098243E-4</v>
      </c>
      <c r="AY532" s="17">
        <f t="shared" si="606"/>
        <v>5.7164585018276248E-4</v>
      </c>
      <c r="AZ532" s="17">
        <f t="shared" si="607"/>
        <v>3.16728472725584E-4</v>
      </c>
      <c r="BA532" s="17">
        <f t="shared" si="608"/>
        <v>1.1699192825185782E-4</v>
      </c>
      <c r="BB532" s="17">
        <f t="shared" si="609"/>
        <v>3.2410516707665407E-5</v>
      </c>
      <c r="BC532" s="17">
        <f t="shared" si="610"/>
        <v>7.1830021708608088E-6</v>
      </c>
      <c r="BD532" s="17">
        <f t="shared" si="611"/>
        <v>2.41421089886948E-4</v>
      </c>
      <c r="BE532" s="17">
        <f t="shared" si="612"/>
        <v>3.0361662870742042E-4</v>
      </c>
      <c r="BF532" s="17">
        <f t="shared" si="613"/>
        <v>1.9091757325515106E-4</v>
      </c>
      <c r="BG532" s="17">
        <f t="shared" si="614"/>
        <v>8.0034087576848944E-5</v>
      </c>
      <c r="BH532" s="17">
        <f t="shared" si="615"/>
        <v>2.5163170151307309E-5</v>
      </c>
      <c r="BI532" s="17">
        <f t="shared" si="616"/>
        <v>6.329154501380751E-6</v>
      </c>
      <c r="BJ532" s="18">
        <f t="shared" si="617"/>
        <v>0.3971165742095491</v>
      </c>
      <c r="BK532" s="18">
        <f t="shared" si="618"/>
        <v>0.27856912608550638</v>
      </c>
      <c r="BL532" s="18">
        <f t="shared" si="619"/>
        <v>0.30310667292972043</v>
      </c>
      <c r="BM532" s="18">
        <f t="shared" si="620"/>
        <v>0.42083068381716682</v>
      </c>
      <c r="BN532" s="18">
        <f t="shared" si="621"/>
        <v>0.57868189223091515</v>
      </c>
    </row>
    <row r="533" spans="1:66" x14ac:dyDescent="0.25">
      <c r="A533" t="s">
        <v>24</v>
      </c>
      <c r="B533" t="s">
        <v>182</v>
      </c>
      <c r="C533" t="s">
        <v>293</v>
      </c>
      <c r="D533" t="s">
        <v>496</v>
      </c>
      <c r="E533" s="14">
        <f>VLOOKUP(A533,home!$A$2:$E$405,3,FALSE)</f>
        <v>1.589519651</v>
      </c>
      <c r="F533" s="14">
        <f>VLOOKUP(B533,home!$B$2:$E$405,3,FALSE)</f>
        <v>0.8</v>
      </c>
      <c r="G533" s="14">
        <f>VLOOKUP(C533,away!$B$2:$E$405,4,FALSE)</f>
        <v>0.8</v>
      </c>
      <c r="H533" s="14">
        <f>VLOOKUP(A533,away!$A$2:$E$405,3,FALSE)</f>
        <v>1.406113537</v>
      </c>
      <c r="I533" s="14">
        <f>VLOOKUP(C533,away!$B$2:$E$405,3,FALSE)</f>
        <v>0.46</v>
      </c>
      <c r="J533" s="14">
        <f>VLOOKUP(B533,home!$B$2:$E$405,4,FALSE)</f>
        <v>1.23</v>
      </c>
      <c r="K533" s="16">
        <f t="shared" si="622"/>
        <v>1.0172925766400001</v>
      </c>
      <c r="L533" s="16">
        <f t="shared" si="623"/>
        <v>0.79557903923459994</v>
      </c>
      <c r="M533" s="17">
        <f t="shared" si="568"/>
        <v>0.16318485910064578</v>
      </c>
      <c r="N533" s="17">
        <f t="shared" si="569"/>
        <v>0.16600674578313129</v>
      </c>
      <c r="O533" s="17">
        <f t="shared" si="570"/>
        <v>0.12982645342092533</v>
      </c>
      <c r="P533" s="17">
        <f t="shared" si="571"/>
        <v>0.13207148731660606</v>
      </c>
      <c r="Q533" s="17">
        <f t="shared" si="572"/>
        <v>8.4438715078671525E-2</v>
      </c>
      <c r="R533" s="17">
        <f t="shared" si="573"/>
        <v>5.1643602539927655E-2</v>
      </c>
      <c r="S533" s="17">
        <f t="shared" si="574"/>
        <v>2.6722573800891623E-2</v>
      </c>
      <c r="T533" s="17">
        <f t="shared" si="575"/>
        <v>6.7177671816493631E-2</v>
      </c>
      <c r="U533" s="17">
        <f t="shared" si="576"/>
        <v>5.2536653494815046E-2</v>
      </c>
      <c r="V533" s="17">
        <f t="shared" si="577"/>
        <v>2.4030620421406782E-3</v>
      </c>
      <c r="W533" s="17">
        <f t="shared" si="578"/>
        <v>2.8632959343517537E-2</v>
      </c>
      <c r="X533" s="17">
        <f t="shared" si="579"/>
        <v>2.2779782284959044E-2</v>
      </c>
      <c r="Y533" s="17">
        <f t="shared" si="580"/>
        <v>9.0615586521205355E-3</v>
      </c>
      <c r="Z533" s="17">
        <f t="shared" si="581"/>
        <v>1.3695522563776399E-2</v>
      </c>
      <c r="AA533" s="17">
        <f t="shared" si="582"/>
        <v>1.393235343733535E-2</v>
      </c>
      <c r="AB533" s="17">
        <f t="shared" si="583"/>
        <v>7.0866398634630186E-3</v>
      </c>
      <c r="AC533" s="17">
        <f t="shared" si="584"/>
        <v>1.2155538654472201E-4</v>
      </c>
      <c r="AD533" s="17">
        <f t="shared" si="585"/>
        <v>7.2820242468488285E-3</v>
      </c>
      <c r="AE533" s="17">
        <f t="shared" si="586"/>
        <v>5.7934258539910528E-3</v>
      </c>
      <c r="AF533" s="17">
        <f t="shared" si="587"/>
        <v>2.3045640873975461E-3</v>
      </c>
      <c r="AG533" s="17">
        <f t="shared" si="588"/>
        <v>6.1115429416876762E-4</v>
      </c>
      <c r="AH533" s="17">
        <f t="shared" si="589"/>
        <v>2.7239676707762521E-3</v>
      </c>
      <c r="AI533" s="17">
        <f t="shared" si="590"/>
        <v>2.7710720904880327E-3</v>
      </c>
      <c r="AJ533" s="17">
        <f t="shared" si="591"/>
        <v>1.4094955334938808E-3</v>
      </c>
      <c r="AK533" s="17">
        <f t="shared" si="592"/>
        <v>4.7795644767685395E-4</v>
      </c>
      <c r="AL533" s="17">
        <f t="shared" si="593"/>
        <v>3.9351691770386496E-6</v>
      </c>
      <c r="AM533" s="17">
        <f t="shared" si="594"/>
        <v>1.4815898418463604E-3</v>
      </c>
      <c r="AN533" s="17">
        <f t="shared" si="595"/>
        <v>1.1787218229158704E-3</v>
      </c>
      <c r="AO533" s="17">
        <f t="shared" si="596"/>
        <v>4.6888318770013209E-4</v>
      </c>
      <c r="AP533" s="17">
        <f t="shared" si="597"/>
        <v>1.2434454532790924E-4</v>
      </c>
      <c r="AQ533" s="17">
        <f t="shared" si="598"/>
        <v>2.4731478476510292E-5</v>
      </c>
      <c r="AR533" s="17">
        <f t="shared" si="599"/>
        <v>4.3342631648445637E-4</v>
      </c>
      <c r="AS533" s="17">
        <f t="shared" si="600"/>
        <v>4.409213742800567E-4</v>
      </c>
      <c r="AT533" s="17">
        <f t="shared" si="601"/>
        <v>2.2427302046850429E-4</v>
      </c>
      <c r="AU533" s="17">
        <f t="shared" si="602"/>
        <v>7.6050426287746766E-5</v>
      </c>
      <c r="AV533" s="17">
        <f t="shared" si="603"/>
        <v>1.934138352820807E-5</v>
      </c>
      <c r="AW533" s="17">
        <f t="shared" si="604"/>
        <v>8.846879560706852E-8</v>
      </c>
      <c r="AX533" s="17">
        <f t="shared" si="605"/>
        <v>2.5120172462258898E-4</v>
      </c>
      <c r="AY533" s="17">
        <f t="shared" si="606"/>
        <v>1.9985082672931389E-4</v>
      </c>
      <c r="AZ533" s="17">
        <f t="shared" si="607"/>
        <v>7.9498564359774005E-5</v>
      </c>
      <c r="BA533" s="17">
        <f t="shared" si="608"/>
        <v>2.1082463817959675E-5</v>
      </c>
      <c r="BB533" s="17">
        <f t="shared" si="609"/>
        <v>4.1931915772476421E-6</v>
      </c>
      <c r="BC533" s="17">
        <f t="shared" si="610"/>
        <v>6.6720306527065926E-7</v>
      </c>
      <c r="BD533" s="17">
        <f t="shared" si="611"/>
        <v>5.7470815407949234E-5</v>
      </c>
      <c r="BE533" s="17">
        <f t="shared" si="612"/>
        <v>5.8464633887954484E-5</v>
      </c>
      <c r="BF533" s="17">
        <f t="shared" si="613"/>
        <v>2.9737819025095733E-5</v>
      </c>
      <c r="BG533" s="17">
        <f t="shared" si="614"/>
        <v>1.0084020846564553E-5</v>
      </c>
      <c r="BH533" s="17">
        <f t="shared" si="615"/>
        <v>2.5645998874732819E-6</v>
      </c>
      <c r="BI533" s="17">
        <f t="shared" si="616"/>
        <v>5.2178968551566994E-7</v>
      </c>
      <c r="BJ533" s="18">
        <f t="shared" si="617"/>
        <v>0.39792336629173869</v>
      </c>
      <c r="BK533" s="18">
        <f t="shared" si="618"/>
        <v>0.32470732364273519</v>
      </c>
      <c r="BL533" s="18">
        <f t="shared" si="619"/>
        <v>0.26376105069869094</v>
      </c>
      <c r="BM533" s="18">
        <f t="shared" si="620"/>
        <v>0.27271563759909989</v>
      </c>
      <c r="BN533" s="18">
        <f t="shared" si="621"/>
        <v>0.72717186323990768</v>
      </c>
    </row>
    <row r="534" spans="1:66" x14ac:dyDescent="0.25">
      <c r="A534" t="s">
        <v>24</v>
      </c>
      <c r="B534" t="s">
        <v>286</v>
      </c>
      <c r="C534" t="s">
        <v>295</v>
      </c>
      <c r="D534" t="s">
        <v>496</v>
      </c>
      <c r="E534" s="14">
        <f>VLOOKUP(A534,home!$A$2:$E$405,3,FALSE)</f>
        <v>1.589519651</v>
      </c>
      <c r="F534" s="14">
        <f>VLOOKUP(B534,home!$B$2:$E$405,3,FALSE)</f>
        <v>1.6</v>
      </c>
      <c r="G534" s="14">
        <f>VLOOKUP(C534,away!$B$2:$E$405,4,FALSE)</f>
        <v>0.63</v>
      </c>
      <c r="H534" s="14">
        <f>VLOOKUP(A534,away!$A$2:$E$405,3,FALSE)</f>
        <v>1.406113537</v>
      </c>
      <c r="I534" s="14">
        <f>VLOOKUP(C534,away!$B$2:$E$405,3,FALSE)</f>
        <v>1.2</v>
      </c>
      <c r="J534" s="14">
        <f>VLOOKUP(B534,home!$B$2:$E$405,4,FALSE)</f>
        <v>0.65</v>
      </c>
      <c r="K534" s="16">
        <f t="shared" si="622"/>
        <v>1.6022358082080002</v>
      </c>
      <c r="L534" s="16">
        <f t="shared" si="623"/>
        <v>1.09676855886</v>
      </c>
      <c r="M534" s="17">
        <f t="shared" si="568"/>
        <v>6.7272458082409142E-2</v>
      </c>
      <c r="N534" s="17">
        <f t="shared" si="569"/>
        <v>0.10778634124580762</v>
      </c>
      <c r="O534" s="17">
        <f t="shared" si="570"/>
        <v>7.3782316902013617E-2</v>
      </c>
      <c r="P534" s="17">
        <f t="shared" si="571"/>
        <v>0.11821667015295659</v>
      </c>
      <c r="Q534" s="17">
        <f t="shared" si="572"/>
        <v>8.6349567789879941E-2</v>
      </c>
      <c r="R534" s="17">
        <f t="shared" si="573"/>
        <v>4.0461062688986651E-2</v>
      </c>
      <c r="S534" s="17">
        <f t="shared" si="574"/>
        <v>5.1935002452761808E-2</v>
      </c>
      <c r="T534" s="17">
        <f t="shared" si="575"/>
        <v>9.4705491023090491E-2</v>
      </c>
      <c r="U534" s="17">
        <f t="shared" si="576"/>
        <v>6.4828163478443085E-2</v>
      </c>
      <c r="V534" s="17">
        <f t="shared" si="577"/>
        <v>1.014049306912845E-2</v>
      </c>
      <c r="W534" s="17">
        <f t="shared" si="578"/>
        <v>4.6117456512076598E-2</v>
      </c>
      <c r="X534" s="17">
        <f t="shared" si="579"/>
        <v>5.0580176317038969E-2</v>
      </c>
      <c r="Y534" s="17">
        <f t="shared" si="580"/>
        <v>2.7737373543061768E-2</v>
      </c>
      <c r="Z534" s="17">
        <f t="shared" si="581"/>
        <v>1.4792140471781337E-2</v>
      </c>
      <c r="AA534" s="17">
        <f t="shared" si="582"/>
        <v>2.370049714393084E-2</v>
      </c>
      <c r="AB534" s="17">
        <f t="shared" si="583"/>
        <v>1.8986892598168714E-2</v>
      </c>
      <c r="AC534" s="17">
        <f t="shared" si="584"/>
        <v>1.113731531551324E-3</v>
      </c>
      <c r="AD534" s="17">
        <f t="shared" si="585"/>
        <v>1.8472760051781091E-2</v>
      </c>
      <c r="AE534" s="17">
        <f t="shared" si="586"/>
        <v>2.0260342420158523E-2</v>
      </c>
      <c r="AF534" s="17">
        <f t="shared" si="587"/>
        <v>1.1110453279083695E-2</v>
      </c>
      <c r="AG534" s="17">
        <f t="shared" si="588"/>
        <v>4.0618652770606622E-3</v>
      </c>
      <c r="AH534" s="17">
        <f t="shared" si="589"/>
        <v>4.0558886469225734E-3</v>
      </c>
      <c r="AI534" s="17">
        <f t="shared" si="590"/>
        <v>6.4984900242036417E-3</v>
      </c>
      <c r="AJ534" s="17">
        <f t="shared" si="591"/>
        <v>5.2060567080307743E-3</v>
      </c>
      <c r="AK534" s="17">
        <f t="shared" si="592"/>
        <v>2.7804434923894565E-3</v>
      </c>
      <c r="AL534" s="17">
        <f t="shared" si="593"/>
        <v>7.8285608617460588E-5</v>
      </c>
      <c r="AM534" s="17">
        <f t="shared" si="594"/>
        <v>5.9195435262795887E-3</v>
      </c>
      <c r="AN534" s="17">
        <f t="shared" si="595"/>
        <v>6.492369222426706E-3</v>
      </c>
      <c r="AO534" s="17">
        <f t="shared" si="596"/>
        <v>3.5603132178339786E-3</v>
      </c>
      <c r="AP534" s="17">
        <f t="shared" si="597"/>
        <v>1.3016131990046609E-3</v>
      </c>
      <c r="AQ534" s="17">
        <f t="shared" si="598"/>
        <v>3.5689210811637402E-4</v>
      </c>
      <c r="AR534" s="17">
        <f t="shared" si="599"/>
        <v>8.8967422923638163E-4</v>
      </c>
      <c r="AS534" s="17">
        <f t="shared" si="600"/>
        <v>1.4254679077223835E-3</v>
      </c>
      <c r="AT534" s="17">
        <f t="shared" si="601"/>
        <v>1.1419678626020701E-3</v>
      </c>
      <c r="AU534" s="17">
        <f t="shared" si="602"/>
        <v>6.0990060042793017E-4</v>
      </c>
      <c r="AV534" s="17">
        <f t="shared" si="603"/>
        <v>2.4430114536329734E-4</v>
      </c>
      <c r="AW534" s="17">
        <f t="shared" si="604"/>
        <v>3.8213855497548219E-6</v>
      </c>
      <c r="AX534" s="17">
        <f t="shared" si="605"/>
        <v>1.5807507676751681E-3</v>
      </c>
      <c r="AY534" s="17">
        <f t="shared" si="606"/>
        <v>1.7337177413799328E-3</v>
      </c>
      <c r="AZ534" s="17">
        <f t="shared" si="607"/>
        <v>9.5074355434164159E-4</v>
      </c>
      <c r="BA534" s="17">
        <f t="shared" si="608"/>
        <v>3.4758187931357211E-4</v>
      </c>
      <c r="BB534" s="17">
        <f t="shared" si="609"/>
        <v>9.5304219215149228E-5</v>
      </c>
      <c r="BC534" s="17">
        <f t="shared" si="610"/>
        <v>2.0905334232375355E-5</v>
      </c>
      <c r="BD534" s="17">
        <f t="shared" si="611"/>
        <v>1.6262778704241121E-4</v>
      </c>
      <c r="BE534" s="17">
        <f t="shared" si="612"/>
        <v>2.6056806380897625E-4</v>
      </c>
      <c r="BF534" s="17">
        <f t="shared" si="613"/>
        <v>2.0874574115508442E-4</v>
      </c>
      <c r="BG534" s="17">
        <f t="shared" si="614"/>
        <v>1.1148663376319825E-4</v>
      </c>
      <c r="BH534" s="17">
        <f t="shared" si="615"/>
        <v>4.4656969187991818E-5</v>
      </c>
      <c r="BI534" s="17">
        <f t="shared" si="616"/>
        <v>1.4310199023808371E-5</v>
      </c>
      <c r="BJ534" s="18">
        <f t="shared" si="617"/>
        <v>0.48954156222885853</v>
      </c>
      <c r="BK534" s="18">
        <f t="shared" si="618"/>
        <v>0.25049035863880476</v>
      </c>
      <c r="BL534" s="18">
        <f t="shared" si="619"/>
        <v>0.2454135188224229</v>
      </c>
      <c r="BM534" s="18">
        <f t="shared" si="620"/>
        <v>0.50463926694398376</v>
      </c>
      <c r="BN534" s="18">
        <f t="shared" si="621"/>
        <v>0.49386841686205357</v>
      </c>
    </row>
    <row r="535" spans="1:66" x14ac:dyDescent="0.25">
      <c r="A535" t="s">
        <v>24</v>
      </c>
      <c r="B535" t="s">
        <v>183</v>
      </c>
      <c r="C535" t="s">
        <v>327</v>
      </c>
      <c r="D535" t="s">
        <v>496</v>
      </c>
      <c r="E535" s="14">
        <f>VLOOKUP(A535,home!$A$2:$E$405,3,FALSE)</f>
        <v>1.589519651</v>
      </c>
      <c r="F535" s="14">
        <f>VLOOKUP(B535,home!$B$2:$E$405,3,FALSE)</f>
        <v>0.69</v>
      </c>
      <c r="G535" s="14">
        <f>VLOOKUP(C535,away!$B$2:$E$405,4,FALSE)</f>
        <v>0.56999999999999995</v>
      </c>
      <c r="H535" s="14">
        <f>VLOOKUP(A535,away!$A$2:$E$405,3,FALSE)</f>
        <v>1.406113537</v>
      </c>
      <c r="I535" s="14">
        <f>VLOOKUP(C535,away!$B$2:$E$405,3,FALSE)</f>
        <v>1.2</v>
      </c>
      <c r="J535" s="14">
        <f>VLOOKUP(B535,home!$B$2:$E$405,4,FALSE)</f>
        <v>1.23</v>
      </c>
      <c r="K535" s="16">
        <f t="shared" si="622"/>
        <v>0.62515807873829998</v>
      </c>
      <c r="L535" s="16">
        <f t="shared" si="623"/>
        <v>2.0754235806120001</v>
      </c>
      <c r="M535" s="17">
        <f t="shared" si="568"/>
        <v>6.7166433391408958E-2</v>
      </c>
      <c r="N535" s="17">
        <f t="shared" si="569"/>
        <v>4.1989638454677222E-2</v>
      </c>
      <c r="O535" s="17">
        <f t="shared" si="570"/>
        <v>0.13939879968613539</v>
      </c>
      <c r="P535" s="17">
        <f t="shared" si="571"/>
        <v>8.7146285790209541E-2</v>
      </c>
      <c r="Q535" s="17">
        <f t="shared" si="572"/>
        <v>1.3125080851620927E-2</v>
      </c>
      <c r="R535" s="17">
        <f t="shared" si="573"/>
        <v>0.14465577798880705</v>
      </c>
      <c r="S535" s="17">
        <f t="shared" si="574"/>
        <v>2.8267375322627526E-2</v>
      </c>
      <c r="T535" s="17">
        <f t="shared" si="575"/>
        <v>2.7240102296893106E-2</v>
      </c>
      <c r="U535" s="17">
        <f t="shared" si="576"/>
        <v>9.043272824587667E-2</v>
      </c>
      <c r="V535" s="17">
        <f t="shared" si="577"/>
        <v>4.075112198528452E-3</v>
      </c>
      <c r="W535" s="17">
        <f t="shared" si="578"/>
        <v>2.735083442828063E-3</v>
      </c>
      <c r="X535" s="17">
        <f t="shared" si="579"/>
        <v>5.6764566721868148E-3</v>
      </c>
      <c r="Y535" s="17">
        <f t="shared" si="580"/>
        <v>5.8905260158894192E-3</v>
      </c>
      <c r="Z535" s="17">
        <f t="shared" si="581"/>
        <v>0.10007400423658148</v>
      </c>
      <c r="AA535" s="17">
        <f t="shared" si="582"/>
        <v>6.2562072220189766E-2</v>
      </c>
      <c r="AB535" s="17">
        <f t="shared" si="583"/>
        <v>1.9555592435530303E-2</v>
      </c>
      <c r="AC535" s="17">
        <f t="shared" si="584"/>
        <v>3.3045793332755813E-4</v>
      </c>
      <c r="AD535" s="17">
        <f t="shared" si="585"/>
        <v>4.2746487757683169E-4</v>
      </c>
      <c r="AE535" s="17">
        <f t="shared" si="586"/>
        <v>8.8717068680637843E-4</v>
      </c>
      <c r="AF535" s="17">
        <f t="shared" si="587"/>
        <v>9.2062748171285052E-4</v>
      </c>
      <c r="AG535" s="17">
        <f t="shared" si="588"/>
        <v>6.3689732816876428E-4</v>
      </c>
      <c r="AH535" s="17">
        <f t="shared" si="589"/>
        <v>5.192398704971659E-2</v>
      </c>
      <c r="AI535" s="17">
        <f t="shared" si="590"/>
        <v>3.246069998443319E-2</v>
      </c>
      <c r="AJ535" s="17">
        <f t="shared" si="591"/>
        <v>1.014653441838431E-2</v>
      </c>
      <c r="AK535" s="17">
        <f t="shared" si="592"/>
        <v>2.1143959876163895E-3</v>
      </c>
      <c r="AL535" s="17">
        <f t="shared" si="593"/>
        <v>1.7150341350766972E-5</v>
      </c>
      <c r="AM535" s="17">
        <f t="shared" si="594"/>
        <v>5.3446624318806969E-5</v>
      </c>
      <c r="AN535" s="17">
        <f t="shared" si="595"/>
        <v>1.1092438441536275E-4</v>
      </c>
      <c r="AO535" s="17">
        <f t="shared" si="596"/>
        <v>1.1510754154025706E-4</v>
      </c>
      <c r="AP535" s="17">
        <f t="shared" si="597"/>
        <v>7.963230200630828E-5</v>
      </c>
      <c r="AQ535" s="17">
        <f t="shared" si="598"/>
        <v>4.1317689340577111E-5</v>
      </c>
      <c r="AR535" s="17">
        <f t="shared" si="599"/>
        <v>2.1552853424474796E-2</v>
      </c>
      <c r="AS535" s="17">
        <f t="shared" si="600"/>
        <v>1.3473940438172852E-2</v>
      </c>
      <c r="AT535" s="17">
        <f t="shared" si="601"/>
        <v>4.2116713586812142E-3</v>
      </c>
      <c r="AU535" s="17">
        <f t="shared" si="602"/>
        <v>8.7765345829009115E-4</v>
      </c>
      <c r="AV535" s="17">
        <f t="shared" si="603"/>
        <v>1.3716803744566453E-4</v>
      </c>
      <c r="AW535" s="17">
        <f t="shared" si="604"/>
        <v>6.1811155483802575E-7</v>
      </c>
      <c r="AX535" s="17">
        <f t="shared" si="605"/>
        <v>5.568764829032173E-6</v>
      </c>
      <c r="AY535" s="17">
        <f t="shared" si="606"/>
        <v>1.1557545841056126E-5</v>
      </c>
      <c r="AZ535" s="17">
        <f t="shared" si="607"/>
        <v>1.1993401586266016E-5</v>
      </c>
      <c r="BA535" s="17">
        <f t="shared" si="608"/>
        <v>8.2971294879619521E-6</v>
      </c>
      <c r="BB535" s="17">
        <f t="shared" si="609"/>
        <v>4.3050145476768503E-6</v>
      </c>
      <c r="BC535" s="17">
        <f t="shared" si="610"/>
        <v>1.7869457414252487E-6</v>
      </c>
      <c r="BD535" s="17">
        <f t="shared" si="611"/>
        <v>7.4552167044381803E-3</v>
      </c>
      <c r="BE535" s="17">
        <f t="shared" si="612"/>
        <v>4.6606889515242531E-3</v>
      </c>
      <c r="BF535" s="17">
        <f t="shared" si="613"/>
        <v>1.4568336752658621E-3</v>
      </c>
      <c r="BG535" s="17">
        <f t="shared" si="614"/>
        <v>3.0358378049015423E-4</v>
      </c>
      <c r="BH535" s="17">
        <f t="shared" si="615"/>
        <v>4.7446963236833658E-5</v>
      </c>
      <c r="BI535" s="17">
        <f t="shared" si="616"/>
        <v>5.932370475821139E-6</v>
      </c>
      <c r="BJ535" s="18">
        <f t="shared" si="617"/>
        <v>9.9972985452015134E-2</v>
      </c>
      <c r="BK535" s="18">
        <f t="shared" si="618"/>
        <v>0.18701437252329386</v>
      </c>
      <c r="BL535" s="18">
        <f t="shared" si="619"/>
        <v>0.60743357717918545</v>
      </c>
      <c r="BM535" s="18">
        <f t="shared" si="620"/>
        <v>0.50100198379393046</v>
      </c>
      <c r="BN535" s="18">
        <f t="shared" si="621"/>
        <v>0.49348201616285914</v>
      </c>
    </row>
    <row r="536" spans="1:66" x14ac:dyDescent="0.25">
      <c r="A536" t="s">
        <v>27</v>
      </c>
      <c r="B536" t="s">
        <v>299</v>
      </c>
      <c r="C536" t="s">
        <v>30</v>
      </c>
      <c r="D536" t="s">
        <v>496</v>
      </c>
      <c r="E536" s="14">
        <f>VLOOKUP(A536,home!$A$2:$E$405,3,FALSE)</f>
        <v>1.2916666670000001</v>
      </c>
      <c r="F536" s="14">
        <f>VLOOKUP(B536,home!$B$2:$E$405,3,FALSE)</f>
        <v>1.23</v>
      </c>
      <c r="G536" s="14">
        <f>VLOOKUP(C536,away!$B$2:$E$405,4,FALSE)</f>
        <v>1.1599999999999999</v>
      </c>
      <c r="H536" s="14">
        <f>VLOOKUP(A536,away!$A$2:$E$405,3,FALSE)</f>
        <v>1.129166667</v>
      </c>
      <c r="I536" s="14">
        <f>VLOOKUP(C536,away!$B$2:$E$405,3,FALSE)</f>
        <v>1.1000000000000001</v>
      </c>
      <c r="J536" s="14">
        <f>VLOOKUP(B536,home!$B$2:$E$405,4,FALSE)</f>
        <v>0.66</v>
      </c>
      <c r="K536" s="16">
        <f t="shared" si="622"/>
        <v>1.8429500004756001</v>
      </c>
      <c r="L536" s="16">
        <f t="shared" si="623"/>
        <v>0.81977500024200012</v>
      </c>
      <c r="M536" s="17">
        <f t="shared" si="568"/>
        <v>6.9757872259237214E-2</v>
      </c>
      <c r="N536" s="17">
        <f t="shared" si="569"/>
        <v>0.12856027071333803</v>
      </c>
      <c r="O536" s="17">
        <f t="shared" si="570"/>
        <v>5.718575974819759E-2</v>
      </c>
      <c r="P536" s="17">
        <f t="shared" si="571"/>
        <v>0.10539049595513827</v>
      </c>
      <c r="Q536" s="17">
        <f t="shared" si="572"/>
        <v>0.11846507548614486</v>
      </c>
      <c r="R536" s="17">
        <f t="shared" si="573"/>
        <v>2.343972810570882E-2</v>
      </c>
      <c r="S536" s="17">
        <f t="shared" si="574"/>
        <v>3.9806104594163699E-2</v>
      </c>
      <c r="T536" s="17">
        <f t="shared" si="575"/>
        <v>9.7114707285322954E-2</v>
      </c>
      <c r="U536" s="17">
        <f t="shared" si="576"/>
        <v>4.3198246923563999E-2</v>
      </c>
      <c r="V536" s="17">
        <f t="shared" si="577"/>
        <v>6.6821372737062949E-3</v>
      </c>
      <c r="W536" s="17">
        <f t="shared" si="578"/>
        <v>7.2775070307844233E-2</v>
      </c>
      <c r="X536" s="17">
        <f t="shared" si="579"/>
        <v>5.9659183279224572E-2</v>
      </c>
      <c r="Y536" s="17">
        <f t="shared" si="580"/>
        <v>2.4453553493581925E-2</v>
      </c>
      <c r="Z536" s="17">
        <f t="shared" si="581"/>
        <v>6.4051010378432874E-3</v>
      </c>
      <c r="AA536" s="17">
        <f t="shared" si="582"/>
        <v>1.1804280960739551E-2</v>
      </c>
      <c r="AB536" s="17">
        <f t="shared" si="583"/>
        <v>1.0877349801104542E-2</v>
      </c>
      <c r="AC536" s="17">
        <f t="shared" si="584"/>
        <v>6.309626233824174E-4</v>
      </c>
      <c r="AD536" s="17">
        <f t="shared" si="585"/>
        <v>3.3530203964613328E-2</v>
      </c>
      <c r="AE536" s="17">
        <f t="shared" si="586"/>
        <v>2.7487222963205198E-2</v>
      </c>
      <c r="AF536" s="17">
        <f t="shared" si="587"/>
        <v>1.1266669105656726E-2</v>
      </c>
      <c r="AG536" s="17">
        <f t="shared" si="588"/>
        <v>3.0787112229387591E-3</v>
      </c>
      <c r="AH536" s="17">
        <f t="shared" si="589"/>
        <v>1.3126854262120041E-3</v>
      </c>
      <c r="AI536" s="17">
        <f t="shared" si="590"/>
        <v>2.4192136068617257E-3</v>
      </c>
      <c r="AJ536" s="17">
        <f t="shared" si="591"/>
        <v>2.2292448589581989E-3</v>
      </c>
      <c r="AK536" s="17">
        <f t="shared" si="592"/>
        <v>1.369462271292414E-3</v>
      </c>
      <c r="AL536" s="17">
        <f t="shared" si="593"/>
        <v>3.8130442717809619E-5</v>
      </c>
      <c r="AM536" s="17">
        <f t="shared" si="594"/>
        <v>1.2358897882506216E-2</v>
      </c>
      <c r="AN536" s="17">
        <f t="shared" si="595"/>
        <v>1.0131515514622387E-2</v>
      </c>
      <c r="AO536" s="17">
        <f t="shared" si="596"/>
        <v>4.1527815667256971E-3</v>
      </c>
      <c r="AP536" s="17">
        <f t="shared" si="597"/>
        <v>1.1347821699558441E-3</v>
      </c>
      <c r="AQ536" s="17">
        <f t="shared" si="598"/>
        <v>2.3256651341254235E-4</v>
      </c>
      <c r="AR536" s="17">
        <f t="shared" si="599"/>
        <v>2.1522133911812318E-4</v>
      </c>
      <c r="AS536" s="17">
        <f t="shared" si="600"/>
        <v>3.9664216703010432E-4</v>
      </c>
      <c r="AT536" s="17">
        <f t="shared" si="601"/>
        <v>3.654958409583871E-4</v>
      </c>
      <c r="AU536" s="17">
        <f t="shared" si="602"/>
        <v>2.245301867560298E-4</v>
      </c>
      <c r="AV536" s="17">
        <f t="shared" si="603"/>
        <v>1.0344947694720289E-4</v>
      </c>
      <c r="AW536" s="17">
        <f t="shared" si="604"/>
        <v>1.6002121731408744E-6</v>
      </c>
      <c r="AX536" s="17">
        <f t="shared" si="605"/>
        <v>3.7961384764071239E-3</v>
      </c>
      <c r="AY536" s="17">
        <f t="shared" si="606"/>
        <v>3.1119794204153158E-3</v>
      </c>
      <c r="AZ536" s="17">
        <f t="shared" si="607"/>
        <v>1.2755614650620322E-3</v>
      </c>
      <c r="BA536" s="17">
        <f t="shared" si="608"/>
        <v>3.4855780010997116E-4</v>
      </c>
      <c r="BB536" s="17">
        <f t="shared" si="609"/>
        <v>7.1434742667375657E-5</v>
      </c>
      <c r="BC536" s="17">
        <f t="shared" si="610"/>
        <v>1.1712083237487023E-5</v>
      </c>
      <c r="BD536" s="17">
        <f t="shared" si="611"/>
        <v>2.940551222127383E-5</v>
      </c>
      <c r="BE536" s="17">
        <f t="shared" si="612"/>
        <v>5.4192888762181857E-5</v>
      </c>
      <c r="BF536" s="17">
        <f t="shared" si="613"/>
        <v>4.9937392185018618E-5</v>
      </c>
      <c r="BG536" s="17">
        <f t="shared" si="614"/>
        <v>3.0677372317043431E-5</v>
      </c>
      <c r="BH536" s="17">
        <f t="shared" si="615"/>
        <v>1.4134215831571334E-5</v>
      </c>
      <c r="BI536" s="17">
        <f t="shared" si="616"/>
        <v>5.2097306147033234E-6</v>
      </c>
      <c r="BJ536" s="18">
        <f t="shared" si="617"/>
        <v>0.61301659545699283</v>
      </c>
      <c r="BK536" s="18">
        <f t="shared" si="618"/>
        <v>0.22541768256876102</v>
      </c>
      <c r="BL536" s="18">
        <f t="shared" si="619"/>
        <v>0.15532486782538052</v>
      </c>
      <c r="BM536" s="18">
        <f t="shared" si="620"/>
        <v>0.49425466541297031</v>
      </c>
      <c r="BN536" s="18">
        <f t="shared" si="621"/>
        <v>0.50279920226776476</v>
      </c>
    </row>
    <row r="537" spans="1:66" x14ac:dyDescent="0.25">
      <c r="A537" t="s">
        <v>27</v>
      </c>
      <c r="B537" t="s">
        <v>297</v>
      </c>
      <c r="C537" t="s">
        <v>195</v>
      </c>
      <c r="D537" t="s">
        <v>496</v>
      </c>
      <c r="E537" s="14">
        <f>VLOOKUP(A537,home!$A$2:$E$405,3,FALSE)</f>
        <v>1.2916666670000001</v>
      </c>
      <c r="F537" s="14">
        <f>VLOOKUP(B537,home!$B$2:$E$405,3,FALSE)</f>
        <v>0.77</v>
      </c>
      <c r="G537" s="14">
        <f>VLOOKUP(C537,away!$B$2:$E$405,4,FALSE)</f>
        <v>0.84</v>
      </c>
      <c r="H537" s="14">
        <f>VLOOKUP(A537,away!$A$2:$E$405,3,FALSE)</f>
        <v>1.129166667</v>
      </c>
      <c r="I537" s="14">
        <f>VLOOKUP(C537,away!$B$2:$E$405,3,FALSE)</f>
        <v>1.2</v>
      </c>
      <c r="J537" s="14">
        <f>VLOOKUP(B537,home!$B$2:$E$405,4,FALSE)</f>
        <v>1.25</v>
      </c>
      <c r="K537" s="16">
        <f t="shared" si="622"/>
        <v>0.83545000021560001</v>
      </c>
      <c r="L537" s="16">
        <f t="shared" si="623"/>
        <v>1.6937500005000001</v>
      </c>
      <c r="M537" s="17">
        <f t="shared" si="568"/>
        <v>7.9722772942762532E-2</v>
      </c>
      <c r="N537" s="17">
        <f t="shared" si="569"/>
        <v>6.6604390672219183E-2</v>
      </c>
      <c r="O537" s="17">
        <f t="shared" si="570"/>
        <v>0.13503044671166542</v>
      </c>
      <c r="P537" s="17">
        <f t="shared" si="571"/>
        <v>0.11281118673437343</v>
      </c>
      <c r="Q537" s="17">
        <f t="shared" si="572"/>
        <v>2.7822319100732712E-2</v>
      </c>
      <c r="R537" s="17">
        <f t="shared" si="573"/>
        <v>0.1143539095926993</v>
      </c>
      <c r="S537" s="17">
        <f t="shared" si="574"/>
        <v>3.9908182388345453E-2</v>
      </c>
      <c r="T537" s="17">
        <f t="shared" si="575"/>
        <v>4.7124052990777189E-2</v>
      </c>
      <c r="U537" s="17">
        <f t="shared" si="576"/>
        <v>9.5536973793875324E-2</v>
      </c>
      <c r="V537" s="17">
        <f t="shared" si="577"/>
        <v>6.2746457358250386E-3</v>
      </c>
      <c r="W537" s="17">
        <f t="shared" si="578"/>
        <v>7.748052166235214E-3</v>
      </c>
      <c r="X537" s="17">
        <f t="shared" si="579"/>
        <v>1.3123263360434919E-2</v>
      </c>
      <c r="Y537" s="17">
        <f t="shared" si="580"/>
        <v>1.1113763661649142E-2</v>
      </c>
      <c r="Z537" s="17">
        <f t="shared" si="581"/>
        <v>6.4562311476603809E-2</v>
      </c>
      <c r="AA537" s="17">
        <f t="shared" si="582"/>
        <v>5.3938583137048281E-2</v>
      </c>
      <c r="AB537" s="17">
        <f t="shared" si="583"/>
        <v>2.2531494646738068E-2</v>
      </c>
      <c r="AC537" s="17">
        <f t="shared" si="584"/>
        <v>5.5493101725181157E-4</v>
      </c>
      <c r="AD537" s="17">
        <f t="shared" si="585"/>
        <v>1.618277545987922E-3</v>
      </c>
      <c r="AE537" s="17">
        <f t="shared" si="586"/>
        <v>2.7409575943261812E-3</v>
      </c>
      <c r="AF537" s="17">
        <f t="shared" si="587"/>
        <v>2.321248463380225E-3</v>
      </c>
      <c r="AG537" s="17">
        <f t="shared" si="588"/>
        <v>1.3105381953369601E-3</v>
      </c>
      <c r="AH537" s="17">
        <f t="shared" si="589"/>
        <v>2.7338103773944723E-2</v>
      </c>
      <c r="AI537" s="17">
        <f t="shared" si="590"/>
        <v>2.2839618803836212E-2</v>
      </c>
      <c r="AJ537" s="17">
        <f t="shared" si="591"/>
        <v>9.5406797672945923E-3</v>
      </c>
      <c r="AK537" s="17">
        <f t="shared" si="592"/>
        <v>2.6569203045477465E-3</v>
      </c>
      <c r="AL537" s="17">
        <f t="shared" si="593"/>
        <v>3.1410059786473182E-5</v>
      </c>
      <c r="AM537" s="17">
        <f t="shared" si="594"/>
        <v>2.7039799522890208E-4</v>
      </c>
      <c r="AN537" s="17">
        <f t="shared" si="595"/>
        <v>4.5798660455415187E-4</v>
      </c>
      <c r="AO537" s="17">
        <f t="shared" si="596"/>
        <v>3.8785740584629415E-4</v>
      </c>
      <c r="AP537" s="17">
        <f t="shared" si="597"/>
        <v>2.1897782711536315E-4</v>
      </c>
      <c r="AQ537" s="17">
        <f t="shared" si="598"/>
        <v>9.2723423696533844E-5</v>
      </c>
      <c r="AR537" s="17">
        <f t="shared" si="599"/>
        <v>9.2607826561575853E-3</v>
      </c>
      <c r="AS537" s="17">
        <f t="shared" si="600"/>
        <v>7.7369208720834788E-3</v>
      </c>
      <c r="AT537" s="17">
        <f t="shared" si="601"/>
        <v>3.2319052721251108E-3</v>
      </c>
      <c r="AU537" s="17">
        <f t="shared" si="602"/>
        <v>9.0003175343124115E-4</v>
      </c>
      <c r="AV537" s="17">
        <f t="shared" si="603"/>
        <v>1.8798288214954425E-4</v>
      </c>
      <c r="AW537" s="17">
        <f t="shared" si="604"/>
        <v>1.234627749914511E-6</v>
      </c>
      <c r="AX537" s="17">
        <f t="shared" si="605"/>
        <v>3.7650667528714007E-5</v>
      </c>
      <c r="AY537" s="17">
        <f t="shared" si="606"/>
        <v>6.3770818145584681E-5</v>
      </c>
      <c r="AZ537" s="17">
        <f t="shared" si="607"/>
        <v>5.4005911632984741E-5</v>
      </c>
      <c r="BA537" s="17">
        <f t="shared" si="608"/>
        <v>3.0490837618456957E-5</v>
      </c>
      <c r="BB537" s="17">
        <f t="shared" si="609"/>
        <v>1.2910964057876727E-5</v>
      </c>
      <c r="BC537" s="17">
        <f t="shared" si="610"/>
        <v>4.3735890758968379E-6</v>
      </c>
      <c r="BD537" s="17">
        <f t="shared" si="611"/>
        <v>2.6142417714162176E-3</v>
      </c>
      <c r="BE537" s="17">
        <f t="shared" si="612"/>
        <v>2.1840682884933095E-3</v>
      </c>
      <c r="BF537" s="17">
        <f t="shared" si="613"/>
        <v>9.1233992604631013E-4</v>
      </c>
      <c r="BG537" s="17">
        <f t="shared" si="614"/>
        <v>2.540714638040302E-4</v>
      </c>
      <c r="BH537" s="17">
        <f t="shared" si="615"/>
        <v>5.3066001122463691E-5</v>
      </c>
      <c r="BI537" s="17">
        <f t="shared" si="616"/>
        <v>8.8667981298406665E-6</v>
      </c>
      <c r="BJ537" s="18">
        <f t="shared" si="617"/>
        <v>0.18315800979558047</v>
      </c>
      <c r="BK537" s="18">
        <f t="shared" si="618"/>
        <v>0.23936689969649033</v>
      </c>
      <c r="BL537" s="18">
        <f t="shared" si="619"/>
        <v>0.51111100821660882</v>
      </c>
      <c r="BM537" s="18">
        <f t="shared" si="620"/>
        <v>0.46179066724043522</v>
      </c>
      <c r="BN537" s="18">
        <f t="shared" si="621"/>
        <v>0.53634502575445264</v>
      </c>
    </row>
    <row r="538" spans="1:66" x14ac:dyDescent="0.25">
      <c r="A538" t="s">
        <v>27</v>
      </c>
      <c r="B538" t="s">
        <v>296</v>
      </c>
      <c r="C538" t="s">
        <v>193</v>
      </c>
      <c r="D538" t="s">
        <v>496</v>
      </c>
      <c r="E538" s="14">
        <f>VLOOKUP(A538,home!$A$2:$E$405,3,FALSE)</f>
        <v>1.2916666670000001</v>
      </c>
      <c r="F538" s="14">
        <f>VLOOKUP(B538,home!$B$2:$E$405,3,FALSE)</f>
        <v>0.65</v>
      </c>
      <c r="G538" s="14">
        <f>VLOOKUP(C538,away!$B$2:$E$405,4,FALSE)</f>
        <v>0.71</v>
      </c>
      <c r="H538" s="14">
        <f>VLOOKUP(A538,away!$A$2:$E$405,3,FALSE)</f>
        <v>1.129166667</v>
      </c>
      <c r="I538" s="14">
        <f>VLOOKUP(C538,away!$B$2:$E$405,3,FALSE)</f>
        <v>0.9</v>
      </c>
      <c r="J538" s="14">
        <f>VLOOKUP(B538,home!$B$2:$E$405,4,FALSE)</f>
        <v>1.4</v>
      </c>
      <c r="K538" s="16">
        <f t="shared" si="622"/>
        <v>0.59610416682050005</v>
      </c>
      <c r="L538" s="16">
        <f t="shared" si="623"/>
        <v>1.42275000042</v>
      </c>
      <c r="M538" s="17">
        <f t="shared" si="568"/>
        <v>0.13280755317485776</v>
      </c>
      <c r="N538" s="17">
        <f t="shared" si="569"/>
        <v>7.9167135832767827E-2</v>
      </c>
      <c r="O538" s="17">
        <f t="shared" si="570"/>
        <v>0.18895194633530804</v>
      </c>
      <c r="P538" s="17">
        <f t="shared" si="571"/>
        <v>0.11263504253932062</v>
      </c>
      <c r="Q538" s="17">
        <f t="shared" si="572"/>
        <v>2.3595929772578714E-2</v>
      </c>
      <c r="R538" s="17">
        <f t="shared" si="573"/>
        <v>0.13441569086395969</v>
      </c>
      <c r="S538" s="17">
        <f t="shared" si="574"/>
        <v>2.3881647738685102E-2</v>
      </c>
      <c r="T538" s="17">
        <f t="shared" si="575"/>
        <v>3.3571109093846654E-2</v>
      </c>
      <c r="U538" s="17">
        <f t="shared" si="576"/>
        <v>8.0125753410062589E-2</v>
      </c>
      <c r="V538" s="17">
        <f t="shared" si="577"/>
        <v>2.2504663867642999E-3</v>
      </c>
      <c r="W538" s="17">
        <f t="shared" si="578"/>
        <v>4.6885440191460227E-3</v>
      </c>
      <c r="X538" s="17">
        <f t="shared" si="579"/>
        <v>6.6706260052091914E-3</v>
      </c>
      <c r="Y538" s="17">
        <f t="shared" si="580"/>
        <v>4.7453165758565207E-3</v>
      </c>
      <c r="Z538" s="17">
        <f t="shared" si="581"/>
        <v>6.3746641411051089E-2</v>
      </c>
      <c r="AA538" s="17">
        <f t="shared" si="582"/>
        <v>3.799963856593979E-2</v>
      </c>
      <c r="AB538" s="17">
        <f t="shared" si="583"/>
        <v>1.1325871443414841E-2</v>
      </c>
      <c r="AC538" s="17">
        <f t="shared" si="584"/>
        <v>1.1928979712884263E-4</v>
      </c>
      <c r="AD538" s="17">
        <f t="shared" si="585"/>
        <v>6.9871515653356956E-4</v>
      </c>
      <c r="AE538" s="17">
        <f t="shared" si="586"/>
        <v>9.9409698925159631E-4</v>
      </c>
      <c r="AF538" s="17">
        <f t="shared" si="587"/>
        <v>7.0717574593761484E-4</v>
      </c>
      <c r="AG538" s="17">
        <f t="shared" si="588"/>
        <v>3.3537809760991852E-4</v>
      </c>
      <c r="AH538" s="17">
        <f t="shared" si="589"/>
        <v>2.2673883523586642E-2</v>
      </c>
      <c r="AI538" s="17">
        <f t="shared" si="590"/>
        <v>1.3515996446412677E-2</v>
      </c>
      <c r="AJ538" s="17">
        <f t="shared" si="591"/>
        <v>4.0284709002188345E-3</v>
      </c>
      <c r="AK538" s="17">
        <f t="shared" si="592"/>
        <v>8.0046276317852617E-4</v>
      </c>
      <c r="AL538" s="17">
        <f t="shared" si="593"/>
        <v>4.0468214504106302E-6</v>
      </c>
      <c r="AM538" s="17">
        <f t="shared" si="594"/>
        <v>8.3301403246059774E-5</v>
      </c>
      <c r="AN538" s="17">
        <f t="shared" si="595"/>
        <v>1.1851707150331814E-4</v>
      </c>
      <c r="AO538" s="17">
        <f t="shared" si="596"/>
        <v>8.4310081765561536E-5</v>
      </c>
      <c r="AP538" s="17">
        <f t="shared" si="597"/>
        <v>3.9984056289120977E-5</v>
      </c>
      <c r="AQ538" s="17">
        <f t="shared" si="598"/>
        <v>1.4221829025535049E-5</v>
      </c>
      <c r="AR538" s="17">
        <f t="shared" si="599"/>
        <v>6.4518535585411816E-3</v>
      </c>
      <c r="AS538" s="17">
        <f t="shared" si="600"/>
        <v>3.8459767899620689E-3</v>
      </c>
      <c r="AT538" s="17">
        <f t="shared" si="601"/>
        <v>1.1463013949956603E-3</v>
      </c>
      <c r="AU538" s="17">
        <f t="shared" si="602"/>
        <v>2.2777167932968838E-4</v>
      </c>
      <c r="AV538" s="17">
        <f t="shared" si="603"/>
        <v>3.3943911783032495E-5</v>
      </c>
      <c r="AW538" s="17">
        <f t="shared" si="604"/>
        <v>9.5337178437580621E-8</v>
      </c>
      <c r="AX538" s="17">
        <f t="shared" si="605"/>
        <v>8.2760522628284898E-6</v>
      </c>
      <c r="AY538" s="17">
        <f t="shared" si="606"/>
        <v>1.1774753360415175E-5</v>
      </c>
      <c r="AZ538" s="17">
        <f t="shared" si="607"/>
        <v>8.376265174238044E-6</v>
      </c>
      <c r="BA538" s="17">
        <f t="shared" si="608"/>
        <v>3.9724437600550705E-6</v>
      </c>
      <c r="BB538" s="17">
        <f t="shared" si="609"/>
        <v>1.412948590321695E-6</v>
      </c>
      <c r="BC538" s="17">
        <f t="shared" si="610"/>
        <v>4.0205452149472576E-7</v>
      </c>
      <c r="BD538" s="17">
        <f t="shared" si="611"/>
        <v>1.5298957755207068E-3</v>
      </c>
      <c r="BE538" s="17">
        <f t="shared" si="612"/>
        <v>9.1197724658897354E-4</v>
      </c>
      <c r="BF538" s="17">
        <f t="shared" si="613"/>
        <v>2.7181671836858692E-4</v>
      </c>
      <c r="BG538" s="17">
        <f t="shared" si="614"/>
        <v>5.4010359476996347E-5</v>
      </c>
      <c r="BH538" s="17">
        <f t="shared" si="615"/>
        <v>8.0489500839276517E-6</v>
      </c>
      <c r="BI538" s="17">
        <f t="shared" si="616"/>
        <v>9.5960253671189771E-7</v>
      </c>
      <c r="BJ538" s="18">
        <f t="shared" si="617"/>
        <v>0.15554857624823659</v>
      </c>
      <c r="BK538" s="18">
        <f t="shared" si="618"/>
        <v>0.27170982121156739</v>
      </c>
      <c r="BL538" s="18">
        <f t="shared" si="619"/>
        <v>0.50832027023926907</v>
      </c>
      <c r="BM538" s="18">
        <f t="shared" si="620"/>
        <v>0.32774033117514961</v>
      </c>
      <c r="BN538" s="18">
        <f t="shared" si="621"/>
        <v>0.67157329851879266</v>
      </c>
    </row>
    <row r="539" spans="1:66" x14ac:dyDescent="0.25">
      <c r="A539" t="s">
        <v>27</v>
      </c>
      <c r="B539" t="s">
        <v>192</v>
      </c>
      <c r="C539" t="s">
        <v>186</v>
      </c>
      <c r="D539" t="s">
        <v>496</v>
      </c>
      <c r="E539" s="14">
        <f>VLOOKUP(A539,home!$A$2:$E$405,3,FALSE)</f>
        <v>1.2916666670000001</v>
      </c>
      <c r="F539" s="14">
        <f>VLOOKUP(B539,home!$B$2:$E$405,3,FALSE)</f>
        <v>1.03</v>
      </c>
      <c r="G539" s="14">
        <f>VLOOKUP(C539,away!$B$2:$E$405,4,FALSE)</f>
        <v>0.9</v>
      </c>
      <c r="H539" s="14">
        <f>VLOOKUP(A539,away!$A$2:$E$405,3,FALSE)</f>
        <v>1.129166667</v>
      </c>
      <c r="I539" s="14">
        <f>VLOOKUP(C539,away!$B$2:$E$405,3,FALSE)</f>
        <v>1.1599999999999999</v>
      </c>
      <c r="J539" s="14">
        <f>VLOOKUP(B539,home!$B$2:$E$405,4,FALSE)</f>
        <v>1.03</v>
      </c>
      <c r="K539" s="16">
        <f t="shared" si="622"/>
        <v>1.1973750003090002</v>
      </c>
      <c r="L539" s="16">
        <f t="shared" si="623"/>
        <v>1.3491283337316</v>
      </c>
      <c r="M539" s="17">
        <f t="shared" si="568"/>
        <v>7.8355169401057051E-2</v>
      </c>
      <c r="N539" s="17">
        <f t="shared" si="569"/>
        <v>9.3820520985802444E-2</v>
      </c>
      <c r="O539" s="17">
        <f t="shared" si="570"/>
        <v>0.10571117913330534</v>
      </c>
      <c r="P539" s="17">
        <f t="shared" si="571"/>
        <v>0.12657592314740626</v>
      </c>
      <c r="Q539" s="17">
        <f t="shared" si="572"/>
        <v>5.6169173172182889E-2</v>
      </c>
      <c r="R539" s="17">
        <f t="shared" si="573"/>
        <v>7.1308973480459489E-2</v>
      </c>
      <c r="S539" s="17">
        <f t="shared" si="574"/>
        <v>5.111808334754863E-2</v>
      </c>
      <c r="T539" s="17">
        <f t="shared" si="575"/>
        <v>7.5779423008868793E-2</v>
      </c>
      <c r="U539" s="17">
        <f t="shared" si="576"/>
        <v>8.5383582143199674E-2</v>
      </c>
      <c r="V539" s="17">
        <f t="shared" si="577"/>
        <v>9.1751992011373205E-3</v>
      </c>
      <c r="W539" s="17">
        <f t="shared" si="578"/>
        <v>2.2418521248132931E-2</v>
      </c>
      <c r="X539" s="17">
        <f t="shared" si="579"/>
        <v>3.024546221622005E-2</v>
      </c>
      <c r="Y539" s="17">
        <f t="shared" si="580"/>
        <v>2.0402505021355516E-2</v>
      </c>
      <c r="Z539" s="17">
        <f t="shared" si="581"/>
        <v>3.2068318857267707E-2</v>
      </c>
      <c r="AA539" s="17">
        <f t="shared" si="582"/>
        <v>3.8397803301630042E-2</v>
      </c>
      <c r="AB539" s="17">
        <f t="shared" si="583"/>
        <v>2.2988284870077102E-2</v>
      </c>
      <c r="AC539" s="17">
        <f t="shared" si="584"/>
        <v>9.2635823984450662E-4</v>
      </c>
      <c r="AD539" s="17">
        <f t="shared" si="585"/>
        <v>6.7108442216026257E-3</v>
      </c>
      <c r="AE539" s="17">
        <f t="shared" si="586"/>
        <v>9.0537900826230863E-3</v>
      </c>
      <c r="AF539" s="17">
        <f t="shared" si="587"/>
        <v>6.1073623640624866E-3</v>
      </c>
      <c r="AG539" s="17">
        <f t="shared" si="588"/>
        <v>2.7465385365742349E-3</v>
      </c>
      <c r="AH539" s="17">
        <f t="shared" si="589"/>
        <v>1.0816069396369813E-2</v>
      </c>
      <c r="AI539" s="17">
        <f t="shared" si="590"/>
        <v>1.2950891096820473E-2</v>
      </c>
      <c r="AJ539" s="17">
        <f t="shared" si="591"/>
        <v>7.7535366155286212E-3</v>
      </c>
      <c r="AK539" s="17">
        <f t="shared" si="592"/>
        <v>3.0946303024714764E-3</v>
      </c>
      <c r="AL539" s="17">
        <f t="shared" si="593"/>
        <v>5.985802865072627E-5</v>
      </c>
      <c r="AM539" s="17">
        <f t="shared" si="594"/>
        <v>1.6070794203830174E-3</v>
      </c>
      <c r="AN539" s="17">
        <f t="shared" si="595"/>
        <v>2.1681563805956861E-3</v>
      </c>
      <c r="AO539" s="17">
        <f t="shared" si="596"/>
        <v>1.4625606025112979E-3</v>
      </c>
      <c r="AP539" s="17">
        <f t="shared" si="597"/>
        <v>6.5772731621585047E-4</v>
      </c>
      <c r="AQ539" s="17">
        <f t="shared" si="598"/>
        <v>2.2183963954401198E-4</v>
      </c>
      <c r="AR539" s="17">
        <f t="shared" si="599"/>
        <v>2.9184531364499487E-3</v>
      </c>
      <c r="AS539" s="17">
        <f t="shared" si="600"/>
        <v>3.4944828251585601E-3</v>
      </c>
      <c r="AT539" s="17">
        <f t="shared" si="601"/>
        <v>2.0921031869270139E-3</v>
      </c>
      <c r="AU539" s="17">
        <f t="shared" si="602"/>
        <v>8.3501068469773131E-4</v>
      </c>
      <c r="AV539" s="17">
        <f t="shared" si="603"/>
        <v>2.4995522971199118E-4</v>
      </c>
      <c r="AW539" s="17">
        <f t="shared" si="604"/>
        <v>2.685983612314641E-6</v>
      </c>
      <c r="AX539" s="17">
        <f t="shared" si="605"/>
        <v>3.2071278691295067E-4</v>
      </c>
      <c r="AY539" s="17">
        <f t="shared" si="606"/>
        <v>4.3268270781428683E-4</v>
      </c>
      <c r="AZ539" s="17">
        <f t="shared" si="607"/>
        <v>2.9187225031398285E-4</v>
      </c>
      <c r="BA539" s="17">
        <f t="shared" si="608"/>
        <v>1.3125770757619866E-4</v>
      </c>
      <c r="BB539" s="17">
        <f t="shared" si="609"/>
        <v>4.4270873077926654E-5</v>
      </c>
      <c r="BC539" s="17">
        <f t="shared" si="610"/>
        <v>1.1945417845693255E-5</v>
      </c>
      <c r="BD539" s="17">
        <f t="shared" si="611"/>
        <v>6.5622796950874629E-4</v>
      </c>
      <c r="BE539" s="17">
        <f t="shared" si="612"/>
        <v>7.8575096519330971E-4</v>
      </c>
      <c r="BF539" s="17">
        <f t="shared" si="613"/>
        <v>4.7041928109556823E-4</v>
      </c>
      <c r="BG539" s="17">
        <f t="shared" si="614"/>
        <v>1.8775609561572193E-4</v>
      </c>
      <c r="BH539" s="17">
        <f t="shared" si="615"/>
        <v>5.6203613761472944E-5</v>
      </c>
      <c r="BI539" s="17">
        <f t="shared" si="616"/>
        <v>1.3459360409002106E-5</v>
      </c>
      <c r="BJ539" s="18">
        <f t="shared" si="617"/>
        <v>0.33080424596021596</v>
      </c>
      <c r="BK539" s="18">
        <f t="shared" si="618"/>
        <v>0.26664327407345872</v>
      </c>
      <c r="BL539" s="18">
        <f t="shared" si="619"/>
        <v>0.37016477268839115</v>
      </c>
      <c r="BM539" s="18">
        <f t="shared" si="620"/>
        <v>0.46730967553491815</v>
      </c>
      <c r="BN539" s="18">
        <f t="shared" si="621"/>
        <v>0.53194093932021347</v>
      </c>
    </row>
    <row r="540" spans="1:66" x14ac:dyDescent="0.25">
      <c r="A540" t="s">
        <v>27</v>
      </c>
      <c r="B540" t="s">
        <v>328</v>
      </c>
      <c r="C540" t="s">
        <v>298</v>
      </c>
      <c r="D540" t="s">
        <v>496</v>
      </c>
      <c r="E540" s="14">
        <f>VLOOKUP(A540,home!$A$2:$E$405,3,FALSE)</f>
        <v>1.2916666670000001</v>
      </c>
      <c r="F540" s="14">
        <f>VLOOKUP(B540,home!$B$2:$E$405,3,FALSE)</f>
        <v>1.29</v>
      </c>
      <c r="G540" s="14">
        <f>VLOOKUP(C540,away!$B$2:$E$405,4,FALSE)</f>
        <v>0.83</v>
      </c>
      <c r="H540" s="14">
        <f>VLOOKUP(A540,away!$A$2:$E$405,3,FALSE)</f>
        <v>1.129166667</v>
      </c>
      <c r="I540" s="14">
        <f>VLOOKUP(C540,away!$B$2:$E$405,3,FALSE)</f>
        <v>1.31</v>
      </c>
      <c r="J540" s="14">
        <f>VLOOKUP(B540,home!$B$2:$E$405,4,FALSE)</f>
        <v>0.81</v>
      </c>
      <c r="K540" s="16">
        <f t="shared" si="622"/>
        <v>1.3829875003569001</v>
      </c>
      <c r="L540" s="16">
        <f t="shared" si="623"/>
        <v>1.1981587503537001</v>
      </c>
      <c r="M540" s="17">
        <f t="shared" si="568"/>
        <v>7.5687197777254106E-2</v>
      </c>
      <c r="N540" s="17">
        <f t="shared" si="569"/>
        <v>0.10467444846298299</v>
      </c>
      <c r="O540" s="17">
        <f t="shared" si="570"/>
        <v>9.068527830656814E-2</v>
      </c>
      <c r="P540" s="17">
        <f t="shared" si="571"/>
        <v>0.12541660636437046</v>
      </c>
      <c r="Q540" s="17">
        <f t="shared" si="572"/>
        <v>7.2381726915529021E-2</v>
      </c>
      <c r="R540" s="17">
        <f t="shared" si="573"/>
        <v>5.43276798656376E-2</v>
      </c>
      <c r="S540" s="17">
        <f t="shared" si="574"/>
        <v>5.1955038678557448E-2</v>
      </c>
      <c r="T540" s="17">
        <f t="shared" si="575"/>
        <v>8.6724799469553027E-2</v>
      </c>
      <c r="U540" s="17">
        <f t="shared" si="576"/>
        <v>7.5134502177568022E-2</v>
      </c>
      <c r="V540" s="17">
        <f t="shared" si="577"/>
        <v>9.5657225850515476E-3</v>
      </c>
      <c r="W540" s="17">
        <f t="shared" si="578"/>
        <v>3.3367674526141082E-2</v>
      </c>
      <c r="X540" s="17">
        <f t="shared" si="579"/>
        <v>3.9979771212450194E-2</v>
      </c>
      <c r="Y540" s="17">
        <f t="shared" si="580"/>
        <v>2.3951056357668081E-2</v>
      </c>
      <c r="Z540" s="17">
        <f t="shared" si="581"/>
        <v>2.1697728339142748E-2</v>
      </c>
      <c r="AA540" s="17">
        <f t="shared" si="582"/>
        <v>3.0007687079174103E-2</v>
      </c>
      <c r="AB540" s="17">
        <f t="shared" si="583"/>
        <v>2.0750128072559527E-2</v>
      </c>
      <c r="AC540" s="17">
        <f t="shared" si="584"/>
        <v>9.9067320768275106E-4</v>
      </c>
      <c r="AD540" s="17">
        <f t="shared" si="585"/>
        <v>1.1536769196407618E-2</v>
      </c>
      <c r="AE540" s="17">
        <f t="shared" si="586"/>
        <v>1.3822880963486814E-2</v>
      </c>
      <c r="AF540" s="17">
        <f t="shared" si="587"/>
        <v>8.2810028907496554E-3</v>
      </c>
      <c r="AG540" s="17">
        <f t="shared" si="588"/>
        <v>3.3073186917519969E-3</v>
      </c>
      <c r="AH540" s="17">
        <f t="shared" si="589"/>
        <v>6.4993307680853317E-3</v>
      </c>
      <c r="AI540" s="17">
        <f t="shared" si="590"/>
        <v>8.988493212947023E-3</v>
      </c>
      <c r="AJ540" s="17">
        <f t="shared" si="591"/>
        <v>6.215486880274285E-3</v>
      </c>
      <c r="AK540" s="17">
        <f t="shared" si="592"/>
        <v>2.8653135546838804E-3</v>
      </c>
      <c r="AL540" s="17">
        <f t="shared" si="593"/>
        <v>6.5663348821200533E-5</v>
      </c>
      <c r="AM540" s="17">
        <f t="shared" si="594"/>
        <v>3.1910415186268493E-3</v>
      </c>
      <c r="AN540" s="17">
        <f t="shared" si="595"/>
        <v>3.8233743182847189E-3</v>
      </c>
      <c r="AO540" s="17">
        <f t="shared" si="596"/>
        <v>2.2905046976652247E-3</v>
      </c>
      <c r="AP540" s="17">
        <f t="shared" si="597"/>
        <v>9.1479608207794888E-4</v>
      </c>
      <c r="AQ540" s="17">
        <f t="shared" si="598"/>
        <v>2.7401773263274385E-4</v>
      </c>
      <c r="AR540" s="17">
        <f t="shared" si="599"/>
        <v>1.5574460062448949E-3</v>
      </c>
      <c r="AS540" s="17">
        <f t="shared" si="600"/>
        <v>2.1539283591174639E-3</v>
      </c>
      <c r="AT540" s="17">
        <f t="shared" si="601"/>
        <v>1.4894279986618509E-3</v>
      </c>
      <c r="AU540" s="17">
        <f t="shared" si="602"/>
        <v>6.8662010161031118E-4</v>
      </c>
      <c r="AV540" s="17">
        <f t="shared" si="603"/>
        <v>2.3739675450521131E-4</v>
      </c>
      <c r="AW540" s="17">
        <f t="shared" si="604"/>
        <v>3.0224083881218808E-6</v>
      </c>
      <c r="AX540" s="17">
        <f t="shared" si="605"/>
        <v>7.3552842223013838E-4</v>
      </c>
      <c r="AY540" s="17">
        <f t="shared" si="606"/>
        <v>8.8127981522889134E-4</v>
      </c>
      <c r="AZ540" s="17">
        <f t="shared" si="607"/>
        <v>5.2795656106329413E-4</v>
      </c>
      <c r="BA540" s="17">
        <f t="shared" si="608"/>
        <v>2.1085859114821124E-4</v>
      </c>
      <c r="BB540" s="17">
        <f t="shared" si="609"/>
        <v>6.3160516517870601E-5</v>
      </c>
      <c r="BC540" s="17">
        <f t="shared" si="610"/>
        <v>1.5135265108549213E-5</v>
      </c>
      <c r="BD540" s="17">
        <f t="shared" si="611"/>
        <v>3.1101126009762403E-4</v>
      </c>
      <c r="BE540" s="17">
        <f t="shared" si="612"/>
        <v>4.3012468518526274E-4</v>
      </c>
      <c r="BF540" s="17">
        <f t="shared" si="613"/>
        <v>2.974285316030826E-4</v>
      </c>
      <c r="BG540" s="17">
        <f t="shared" si="614"/>
        <v>1.3711331381885685E-4</v>
      </c>
      <c r="BH540" s="17">
        <f t="shared" si="615"/>
        <v>4.7406499785998021E-5</v>
      </c>
      <c r="BI540" s="17">
        <f t="shared" si="616"/>
        <v>1.3112519327941456E-5</v>
      </c>
      <c r="BJ540" s="18">
        <f t="shared" si="617"/>
        <v>0.41095510220730508</v>
      </c>
      <c r="BK540" s="18">
        <f t="shared" si="618"/>
        <v>0.26456218177696644</v>
      </c>
      <c r="BL540" s="18">
        <f t="shared" si="619"/>
        <v>0.30283491594745665</v>
      </c>
      <c r="BM540" s="18">
        <f t="shared" si="620"/>
        <v>0.47599873317168767</v>
      </c>
      <c r="BN540" s="18">
        <f t="shared" si="621"/>
        <v>0.5231729376923423</v>
      </c>
    </row>
    <row r="541" spans="1:66" x14ac:dyDescent="0.25">
      <c r="A541" t="s">
        <v>196</v>
      </c>
      <c r="B541" t="s">
        <v>302</v>
      </c>
      <c r="C541" t="s">
        <v>203</v>
      </c>
      <c r="D541" t="s">
        <v>496</v>
      </c>
      <c r="E541" s="14">
        <f>VLOOKUP(A541,home!$A$2:$E$405,3,FALSE)</f>
        <v>1.615763547</v>
      </c>
      <c r="F541" s="14">
        <f>VLOOKUP(B541,home!$B$2:$E$405,3,FALSE)</f>
        <v>0.79</v>
      </c>
      <c r="G541" s="14">
        <f>VLOOKUP(C541,away!$B$2:$E$405,4,FALSE)</f>
        <v>1.24</v>
      </c>
      <c r="H541" s="14">
        <f>VLOOKUP(A541,away!$A$2:$E$405,3,FALSE)</f>
        <v>1.492610837</v>
      </c>
      <c r="I541" s="14">
        <f>VLOOKUP(C541,away!$B$2:$E$405,3,FALSE)</f>
        <v>0.88</v>
      </c>
      <c r="J541" s="14">
        <f>VLOOKUP(B541,home!$B$2:$E$405,4,FALSE)</f>
        <v>0.49</v>
      </c>
      <c r="K541" s="16">
        <f t="shared" si="622"/>
        <v>1.5828019706412002</v>
      </c>
      <c r="L541" s="16">
        <f t="shared" si="623"/>
        <v>0.64361379291439991</v>
      </c>
      <c r="M541" s="17">
        <f t="shared" si="568"/>
        <v>0.10791452897531978</v>
      </c>
      <c r="N541" s="17">
        <f t="shared" si="569"/>
        <v>0.17080732912295307</v>
      </c>
      <c r="O541" s="17">
        <f t="shared" si="570"/>
        <v>6.9455279304376463E-2</v>
      </c>
      <c r="P541" s="17">
        <f t="shared" si="571"/>
        <v>0.10993395295440204</v>
      </c>
      <c r="Q541" s="17">
        <f t="shared" si="572"/>
        <v>0.1351770885678851</v>
      </c>
      <c r="R541" s="17">
        <f t="shared" si="573"/>
        <v>2.2351187875509378E-2</v>
      </c>
      <c r="S541" s="17">
        <f t="shared" si="574"/>
        <v>2.7997791694352507E-2</v>
      </c>
      <c r="T541" s="17">
        <f t="shared" si="575"/>
        <v>8.7001838688302288E-2</v>
      </c>
      <c r="U541" s="17">
        <f t="shared" si="576"/>
        <v>3.5377504215527954E-2</v>
      </c>
      <c r="V541" s="17">
        <f t="shared" si="577"/>
        <v>3.1690799336801696E-3</v>
      </c>
      <c r="W541" s="17">
        <f t="shared" si="578"/>
        <v>7.1319520723596222E-2</v>
      </c>
      <c r="X541" s="17">
        <f t="shared" si="579"/>
        <v>4.5902227241750908E-2</v>
      </c>
      <c r="Y541" s="17">
        <f t="shared" si="580"/>
        <v>1.4771653289140997E-2</v>
      </c>
      <c r="Z541" s="17">
        <f t="shared" si="581"/>
        <v>4.7951776015663135E-3</v>
      </c>
      <c r="AA541" s="17">
        <f t="shared" si="582"/>
        <v>7.5898165573337062E-3</v>
      </c>
      <c r="AB541" s="17">
        <f t="shared" si="583"/>
        <v>6.0065883018765006E-3</v>
      </c>
      <c r="AC541" s="17">
        <f t="shared" si="584"/>
        <v>2.0177396850891861E-4</v>
      </c>
      <c r="AD541" s="17">
        <f t="shared" si="585"/>
        <v>2.8221169486623506E-2</v>
      </c>
      <c r="AE541" s="17">
        <f t="shared" si="586"/>
        <v>1.816353393376588E-2</v>
      </c>
      <c r="AF541" s="17">
        <f t="shared" si="587"/>
        <v>5.8451504839202341E-3</v>
      </c>
      <c r="AG541" s="17">
        <f t="shared" si="588"/>
        <v>1.2540064910371142E-3</v>
      </c>
      <c r="AH541" s="17">
        <f t="shared" si="589"/>
        <v>7.7156061096056753E-4</v>
      </c>
      <c r="AI541" s="17">
        <f t="shared" si="590"/>
        <v>1.2212276554975149E-3</v>
      </c>
      <c r="AJ541" s="17">
        <f t="shared" si="591"/>
        <v>9.6648076986149978E-4</v>
      </c>
      <c r="AK541" s="17">
        <f t="shared" si="592"/>
        <v>5.099158890412022E-4</v>
      </c>
      <c r="AL541" s="17">
        <f t="shared" si="593"/>
        <v>8.2219920420745134E-6</v>
      </c>
      <c r="AM541" s="17">
        <f t="shared" si="594"/>
        <v>8.9337045354453987E-3</v>
      </c>
      <c r="AN541" s="17">
        <f t="shared" si="595"/>
        <v>5.7498554608345891E-3</v>
      </c>
      <c r="AO541" s="17">
        <f t="shared" si="596"/>
        <v>1.8503431409286624E-3</v>
      </c>
      <c r="AP541" s="17">
        <f t="shared" si="597"/>
        <v>3.9696878904208014E-4</v>
      </c>
      <c r="AQ541" s="17">
        <f t="shared" si="598"/>
        <v>6.3873646996002363E-5</v>
      </c>
      <c r="AR541" s="17">
        <f t="shared" si="599"/>
        <v>9.9317410256736567E-5</v>
      </c>
      <c r="AS541" s="17">
        <f t="shared" si="600"/>
        <v>1.5719979267334321E-4</v>
      </c>
      <c r="AT541" s="17">
        <f t="shared" si="601"/>
        <v>1.2440807081387788E-4</v>
      </c>
      <c r="AU541" s="17">
        <f t="shared" si="602"/>
        <v>6.5637779882625312E-5</v>
      </c>
      <c r="AV541" s="17">
        <f t="shared" si="603"/>
        <v>2.597290183668317E-5</v>
      </c>
      <c r="AW541" s="17">
        <f t="shared" si="604"/>
        <v>2.3266254603101614E-7</v>
      </c>
      <c r="AX541" s="17">
        <f t="shared" si="605"/>
        <v>2.356714190638202E-3</v>
      </c>
      <c r="AY541" s="17">
        <f t="shared" si="606"/>
        <v>1.516813759051843E-3</v>
      </c>
      <c r="AZ541" s="17">
        <f t="shared" si="607"/>
        <v>4.8812112830405271E-4</v>
      </c>
      <c r="BA541" s="17">
        <f t="shared" si="608"/>
        <v>1.0472049692980927E-4</v>
      </c>
      <c r="BB541" s="17">
        <f t="shared" si="609"/>
        <v>1.684988905621883E-5</v>
      </c>
      <c r="BC541" s="17">
        <f t="shared" si="610"/>
        <v>2.1689642011319685E-6</v>
      </c>
      <c r="BD541" s="17">
        <f t="shared" si="611"/>
        <v>1.0653675852962284E-5</v>
      </c>
      <c r="BE541" s="17">
        <f t="shared" si="612"/>
        <v>1.6862659134641276E-5</v>
      </c>
      <c r="BF541" s="17">
        <f t="shared" si="613"/>
        <v>1.3345125054280525E-5</v>
      </c>
      <c r="BG541" s="17">
        <f t="shared" si="614"/>
        <v>7.0408967447894913E-6</v>
      </c>
      <c r="BH541" s="17">
        <f t="shared" si="615"/>
        <v>2.7860863106835048E-6</v>
      </c>
      <c r="BI541" s="17">
        <f t="shared" si="616"/>
        <v>8.8196458058526444E-7</v>
      </c>
      <c r="BJ541" s="18">
        <f t="shared" si="617"/>
        <v>0.59994365203040334</v>
      </c>
      <c r="BK541" s="18">
        <f t="shared" si="618"/>
        <v>0.25074216327735738</v>
      </c>
      <c r="BL541" s="18">
        <f t="shared" si="619"/>
        <v>0.14477366754312598</v>
      </c>
      <c r="BM541" s="18">
        <f t="shared" si="620"/>
        <v>0.38309871255550143</v>
      </c>
      <c r="BN541" s="18">
        <f t="shared" si="621"/>
        <v>0.61563936680044584</v>
      </c>
    </row>
    <row r="542" spans="1:66" x14ac:dyDescent="0.25">
      <c r="A542" t="s">
        <v>196</v>
      </c>
      <c r="B542" t="s">
        <v>199</v>
      </c>
      <c r="C542" t="s">
        <v>204</v>
      </c>
      <c r="D542" t="s">
        <v>496</v>
      </c>
      <c r="E542" s="14">
        <f>VLOOKUP(A542,home!$A$2:$E$405,3,FALSE)</f>
        <v>1.615763547</v>
      </c>
      <c r="F542" s="14">
        <f>VLOOKUP(B542,home!$B$2:$E$405,3,FALSE)</f>
        <v>1.1299999999999999</v>
      </c>
      <c r="G542" s="14">
        <f>VLOOKUP(C542,away!$B$2:$E$405,4,FALSE)</f>
        <v>1.01</v>
      </c>
      <c r="H542" s="14">
        <f>VLOOKUP(A542,away!$A$2:$E$405,3,FALSE)</f>
        <v>1.492610837</v>
      </c>
      <c r="I542" s="14">
        <f>VLOOKUP(C542,away!$B$2:$E$405,3,FALSE)</f>
        <v>0.9</v>
      </c>
      <c r="J542" s="14">
        <f>VLOOKUP(B542,home!$B$2:$E$405,4,FALSE)</f>
        <v>1.4</v>
      </c>
      <c r="K542" s="16">
        <f t="shared" si="622"/>
        <v>1.8440709361910999</v>
      </c>
      <c r="L542" s="16">
        <f t="shared" si="623"/>
        <v>1.88068965462</v>
      </c>
      <c r="M542" s="17">
        <f t="shared" si="568"/>
        <v>2.4118874015729458E-2</v>
      </c>
      <c r="N542" s="17">
        <f t="shared" si="569"/>
        <v>4.4476914586061407E-2</v>
      </c>
      <c r="O542" s="17">
        <f t="shared" si="570"/>
        <v>4.536011684246552E-2</v>
      </c>
      <c r="P542" s="17">
        <f t="shared" si="571"/>
        <v>8.3647273131423061E-2</v>
      </c>
      <c r="Q542" s="17">
        <f t="shared" si="572"/>
        <v>4.1009292759804937E-2</v>
      </c>
      <c r="R542" s="17">
        <f t="shared" si="573"/>
        <v>4.2654151238989677E-2</v>
      </c>
      <c r="S542" s="17">
        <f t="shared" si="574"/>
        <v>7.2524802544262579E-2</v>
      </c>
      <c r="T542" s="17">
        <f t="shared" si="575"/>
        <v>7.7125752636648004E-2</v>
      </c>
      <c r="U542" s="17">
        <f t="shared" si="576"/>
        <v>7.8657280607720453E-2</v>
      </c>
      <c r="V542" s="17">
        <f t="shared" si="577"/>
        <v>2.7947232266988659E-2</v>
      </c>
      <c r="W542" s="17">
        <f t="shared" si="578"/>
        <v>2.5208014964036126E-2</v>
      </c>
      <c r="X542" s="17">
        <f t="shared" si="579"/>
        <v>4.7408452956368884E-2</v>
      </c>
      <c r="Y542" s="17">
        <f t="shared" si="580"/>
        <v>4.4580293508290979E-2</v>
      </c>
      <c r="Z542" s="17">
        <f t="shared" si="581"/>
        <v>2.6739740320588245E-2</v>
      </c>
      <c r="AA542" s="17">
        <f t="shared" si="582"/>
        <v>4.9309977966494063E-2</v>
      </c>
      <c r="AB542" s="17">
        <f t="shared" si="583"/>
        <v>4.5465548616117624E-2</v>
      </c>
      <c r="AC542" s="17">
        <f t="shared" si="584"/>
        <v>6.0577811623263129E-3</v>
      </c>
      <c r="AD542" s="17">
        <f t="shared" si="585"/>
        <v>1.1621341938562338E-2</v>
      </c>
      <c r="AE542" s="17">
        <f t="shared" si="586"/>
        <v>2.1856137556655719E-2</v>
      </c>
      <c r="AF542" s="17">
        <f t="shared" si="587"/>
        <v>2.0552305896377038E-2</v>
      </c>
      <c r="AG542" s="17">
        <f t="shared" si="588"/>
        <v>1.2884169692633972E-2</v>
      </c>
      <c r="AH542" s="17">
        <f t="shared" si="589"/>
        <v>1.2572288247038895E-2</v>
      </c>
      <c r="AI542" s="17">
        <f t="shared" si="590"/>
        <v>2.3184191357781374E-2</v>
      </c>
      <c r="AJ542" s="17">
        <f t="shared" si="591"/>
        <v>2.1376646730988762E-2</v>
      </c>
      <c r="AK542" s="17">
        <f t="shared" si="592"/>
        <v>1.3140017649946953E-2</v>
      </c>
      <c r="AL542" s="17">
        <f t="shared" si="593"/>
        <v>8.403657237481914E-4</v>
      </c>
      <c r="AM542" s="17">
        <f t="shared" si="594"/>
        <v>4.2861157816883053E-3</v>
      </c>
      <c r="AN542" s="17">
        <f t="shared" si="595"/>
        <v>8.0608536091247088E-3</v>
      </c>
      <c r="AO542" s="17">
        <f t="shared" si="596"/>
        <v>7.5799819950435679E-3</v>
      </c>
      <c r="AP542" s="17">
        <f t="shared" si="597"/>
        <v>4.7518645734281016E-3</v>
      </c>
      <c r="AQ542" s="17">
        <f t="shared" si="598"/>
        <v>2.2341956358503771E-3</v>
      </c>
      <c r="AR542" s="17">
        <f t="shared" si="599"/>
        <v>4.7289144882213339E-3</v>
      </c>
      <c r="AS542" s="17">
        <f t="shared" si="600"/>
        <v>8.7204537674619702E-3</v>
      </c>
      <c r="AT542" s="17">
        <f t="shared" si="601"/>
        <v>8.0405676714874023E-3</v>
      </c>
      <c r="AU542" s="17">
        <f t="shared" si="602"/>
        <v>4.9424590511558883E-3</v>
      </c>
      <c r="AV542" s="17">
        <f t="shared" si="603"/>
        <v>2.2785612723878034E-3</v>
      </c>
      <c r="AW542" s="17">
        <f t="shared" si="604"/>
        <v>8.0958152407492137E-5</v>
      </c>
      <c r="AX542" s="17">
        <f t="shared" si="605"/>
        <v>1.3173169236935665E-3</v>
      </c>
      <c r="AY542" s="17">
        <f t="shared" si="606"/>
        <v>2.4774643102463342E-3</v>
      </c>
      <c r="AZ542" s="17">
        <f t="shared" si="607"/>
        <v>2.3296707489852781E-3</v>
      </c>
      <c r="BA542" s="17">
        <f t="shared" si="608"/>
        <v>1.4604625587624799E-3</v>
      </c>
      <c r="BB542" s="17">
        <f t="shared" si="609"/>
        <v>6.8666920630611227E-4</v>
      </c>
      <c r="BC542" s="17">
        <f t="shared" si="610"/>
        <v>2.5828233448920638E-4</v>
      </c>
      <c r="BD542" s="17">
        <f t="shared" si="611"/>
        <v>1.482270092596749E-3</v>
      </c>
      <c r="BE542" s="17">
        <f t="shared" si="612"/>
        <v>2.7334111973429547E-3</v>
      </c>
      <c r="BF542" s="17">
        <f t="shared" si="613"/>
        <v>2.5203020728397302E-3</v>
      </c>
      <c r="BG542" s="17">
        <f t="shared" si="614"/>
        <v>1.5492052676486434E-3</v>
      </c>
      <c r="BH542" s="17">
        <f t="shared" si="615"/>
        <v>7.1421110206625429E-4</v>
      </c>
      <c r="BI542" s="17">
        <f t="shared" si="616"/>
        <v>2.6341118712507874E-4</v>
      </c>
      <c r="BJ542" s="18">
        <f t="shared" si="617"/>
        <v>0.38216555417305736</v>
      </c>
      <c r="BK542" s="18">
        <f t="shared" si="618"/>
        <v>0.21761379315472459</v>
      </c>
      <c r="BL542" s="18">
        <f t="shared" si="619"/>
        <v>0.36969398642787704</v>
      </c>
      <c r="BM542" s="18">
        <f t="shared" si="620"/>
        <v>0.71254994534393457</v>
      </c>
      <c r="BN542" s="18">
        <f t="shared" si="621"/>
        <v>0.28126662257447405</v>
      </c>
    </row>
    <row r="543" spans="1:66" x14ac:dyDescent="0.25">
      <c r="A543" t="s">
        <v>196</v>
      </c>
      <c r="B543" t="s">
        <v>206</v>
      </c>
      <c r="C543" t="s">
        <v>200</v>
      </c>
      <c r="D543" t="s">
        <v>496</v>
      </c>
      <c r="E543" s="14">
        <f>VLOOKUP(A543,home!$A$2:$E$405,3,FALSE)</f>
        <v>1.615763547</v>
      </c>
      <c r="F543" s="14">
        <f>VLOOKUP(B543,home!$B$2:$E$405,3,FALSE)</f>
        <v>0.62</v>
      </c>
      <c r="G543" s="14">
        <f>VLOOKUP(C543,away!$B$2:$E$405,4,FALSE)</f>
        <v>0.93</v>
      </c>
      <c r="H543" s="14">
        <f>VLOOKUP(A543,away!$A$2:$E$405,3,FALSE)</f>
        <v>1.492610837</v>
      </c>
      <c r="I543" s="14">
        <f>VLOOKUP(C543,away!$B$2:$E$405,3,FALSE)</f>
        <v>1.39</v>
      </c>
      <c r="J543" s="14">
        <f>VLOOKUP(B543,home!$B$2:$E$405,4,FALSE)</f>
        <v>1.4</v>
      </c>
      <c r="K543" s="16">
        <f t="shared" si="622"/>
        <v>0.93164926120019997</v>
      </c>
      <c r="L543" s="16">
        <f t="shared" si="623"/>
        <v>2.9046206888019999</v>
      </c>
      <c r="M543" s="17">
        <f t="shared" si="568"/>
        <v>2.1573923261994501E-2</v>
      </c>
      <c r="N543" s="17">
        <f t="shared" si="569"/>
        <v>2.0099329668226983E-2</v>
      </c>
      <c r="O543" s="17">
        <f t="shared" si="570"/>
        <v>6.2664063845415952E-2</v>
      </c>
      <c r="P543" s="17">
        <f t="shared" si="571"/>
        <v>5.8380928785383923E-2</v>
      </c>
      <c r="Q543" s="17">
        <f t="shared" si="572"/>
        <v>9.3627628180114643E-3</v>
      </c>
      <c r="R543" s="17">
        <f t="shared" si="573"/>
        <v>9.1007668144902312E-2</v>
      </c>
      <c r="S543" s="17">
        <f t="shared" si="574"/>
        <v>3.9495978599408579E-2</v>
      </c>
      <c r="T543" s="17">
        <f t="shared" si="575"/>
        <v>2.719527458554221E-2</v>
      </c>
      <c r="U543" s="17">
        <f t="shared" si="576"/>
        <v>8.4787226790751208E-2</v>
      </c>
      <c r="V543" s="17">
        <f t="shared" si="577"/>
        <v>1.1875509181046734E-2</v>
      </c>
      <c r="W543" s="17">
        <f t="shared" si="578"/>
        <v>2.9076036873976951E-3</v>
      </c>
      <c r="X543" s="17">
        <f t="shared" si="579"/>
        <v>8.4454858252523274E-3</v>
      </c>
      <c r="Y543" s="17">
        <f t="shared" si="580"/>
        <v>1.2265466427505974E-2</v>
      </c>
      <c r="Z543" s="17">
        <f t="shared" si="581"/>
        <v>8.8114251911103322E-2</v>
      </c>
      <c r="AA543" s="17">
        <f t="shared" si="582"/>
        <v>8.2091577694187706E-2</v>
      </c>
      <c r="AB543" s="17">
        <f t="shared" si="583"/>
        <v>3.82402788547744E-2</v>
      </c>
      <c r="AC543" s="17">
        <f t="shared" si="584"/>
        <v>2.0085105968249339E-3</v>
      </c>
      <c r="AD543" s="17">
        <f t="shared" si="585"/>
        <v>6.7721670680675984E-4</v>
      </c>
      <c r="AE543" s="17">
        <f t="shared" si="586"/>
        <v>1.9670576573932726E-3</v>
      </c>
      <c r="AF543" s="17">
        <f t="shared" si="587"/>
        <v>2.8567781838654488E-3</v>
      </c>
      <c r="AG543" s="17">
        <f t="shared" si="588"/>
        <v>2.7659523387245952E-3</v>
      </c>
      <c r="AH543" s="17">
        <f t="shared" si="589"/>
        <v>6.398461976982546E-2</v>
      </c>
      <c r="AI543" s="17">
        <f t="shared" si="590"/>
        <v>5.9611223736733596E-2</v>
      </c>
      <c r="AJ543" s="17">
        <f t="shared" si="591"/>
        <v>2.776837627678384E-2</v>
      </c>
      <c r="AK543" s="17">
        <f t="shared" si="592"/>
        <v>8.6234624143316091E-3</v>
      </c>
      <c r="AL543" s="17">
        <f t="shared" si="593"/>
        <v>2.1740823436503678E-4</v>
      </c>
      <c r="AM543" s="17">
        <f t="shared" si="594"/>
        <v>1.2618568891379009E-4</v>
      </c>
      <c r="AN543" s="17">
        <f t="shared" si="595"/>
        <v>3.6652156264972783E-4</v>
      </c>
      <c r="AO543" s="17">
        <f t="shared" si="596"/>
        <v>5.3230305688221902E-4</v>
      </c>
      <c r="AP543" s="17">
        <f t="shared" si="597"/>
        <v>5.1537949057754706E-4</v>
      </c>
      <c r="AQ543" s="17">
        <f t="shared" si="598"/>
        <v>3.7424548272894459E-4</v>
      </c>
      <c r="AR543" s="17">
        <f t="shared" si="599"/>
        <v>3.717021006971289E-2</v>
      </c>
      <c r="AS543" s="17">
        <f t="shared" si="600"/>
        <v>3.4629598750104247E-2</v>
      </c>
      <c r="AT543" s="17">
        <f t="shared" si="601"/>
        <v>1.6131320045596996E-2</v>
      </c>
      <c r="AU543" s="17">
        <f t="shared" si="602"/>
        <v>5.0095774675548068E-3</v>
      </c>
      <c r="AV543" s="17">
        <f t="shared" si="603"/>
        <v>1.1667922866431509E-3</v>
      </c>
      <c r="AW543" s="17">
        <f t="shared" si="604"/>
        <v>1.634238202719084E-5</v>
      </c>
      <c r="AX543" s="17">
        <f t="shared" si="605"/>
        <v>1.9593467308428458E-5</v>
      </c>
      <c r="AY543" s="17">
        <f t="shared" si="606"/>
        <v>5.6911590509426931E-5</v>
      </c>
      <c r="AZ543" s="17">
        <f t="shared" si="607"/>
        <v>8.2653291613154532E-5</v>
      </c>
      <c r="BA543" s="17">
        <f t="shared" si="608"/>
        <v>8.0025486939051154E-5</v>
      </c>
      <c r="BB543" s="17">
        <f t="shared" si="609"/>
        <v>5.8110921248655545E-5</v>
      </c>
      <c r="BC543" s="17">
        <f t="shared" si="610"/>
        <v>3.3758036820837724E-5</v>
      </c>
      <c r="BD543" s="17">
        <f t="shared" si="611"/>
        <v>1.7994226862600767E-2</v>
      </c>
      <c r="BE543" s="17">
        <f t="shared" si="612"/>
        <v>1.6764308162410799E-2</v>
      </c>
      <c r="BF543" s="17">
        <f t="shared" si="613"/>
        <v>7.809227657021251E-3</v>
      </c>
      <c r="BG543" s="17">
        <f t="shared" si="614"/>
        <v>2.4251537257360062E-3</v>
      </c>
      <c r="BH543" s="17">
        <f t="shared" si="615"/>
        <v>5.6484816921971556E-4</v>
      </c>
      <c r="BI543" s="17">
        <f t="shared" si="616"/>
        <v>1.0524807590876673E-4</v>
      </c>
      <c r="BJ543" s="18">
        <f t="shared" si="617"/>
        <v>9.0788615974918524E-2</v>
      </c>
      <c r="BK543" s="18">
        <f t="shared" si="618"/>
        <v>0.13360917024953314</v>
      </c>
      <c r="BL543" s="18">
        <f t="shared" si="619"/>
        <v>0.65854900880021572</v>
      </c>
      <c r="BM543" s="18">
        <f t="shared" si="620"/>
        <v>0.70793180120335331</v>
      </c>
      <c r="BN543" s="18">
        <f t="shared" si="621"/>
        <v>0.26308867652393514</v>
      </c>
    </row>
    <row r="544" spans="1:66" x14ac:dyDescent="0.25">
      <c r="A544" t="s">
        <v>196</v>
      </c>
      <c r="B544" t="s">
        <v>202</v>
      </c>
      <c r="C544" t="s">
        <v>306</v>
      </c>
      <c r="D544" t="s">
        <v>496</v>
      </c>
      <c r="E544" s="14">
        <f>VLOOKUP(A544,home!$A$2:$E$405,3,FALSE)</f>
        <v>1.615763547</v>
      </c>
      <c r="F544" s="14">
        <f>VLOOKUP(B544,home!$B$2:$E$405,3,FALSE)</f>
        <v>0.84</v>
      </c>
      <c r="G544" s="14">
        <f>VLOOKUP(C544,away!$B$2:$E$405,4,FALSE)</f>
        <v>0.34</v>
      </c>
      <c r="H544" s="14">
        <f>VLOOKUP(A544,away!$A$2:$E$405,3,FALSE)</f>
        <v>1.492610837</v>
      </c>
      <c r="I544" s="14">
        <f>VLOOKUP(C544,away!$B$2:$E$405,3,FALSE)</f>
        <v>2.08</v>
      </c>
      <c r="J544" s="14">
        <f>VLOOKUP(B544,home!$B$2:$E$405,4,FALSE)</f>
        <v>0.67</v>
      </c>
      <c r="K544" s="16">
        <f t="shared" si="622"/>
        <v>0.46146206902320003</v>
      </c>
      <c r="L544" s="16">
        <f t="shared" si="623"/>
        <v>2.0801024624432003</v>
      </c>
      <c r="M544" s="17">
        <f t="shared" si="568"/>
        <v>7.874310729920117E-2</v>
      </c>
      <c r="N544" s="17">
        <f t="shared" si="569"/>
        <v>3.633695721560521E-2</v>
      </c>
      <c r="O544" s="17">
        <f t="shared" si="570"/>
        <v>0.16379373139349743</v>
      </c>
      <c r="P544" s="17">
        <f t="shared" si="571"/>
        <v>7.5584594181873591E-2</v>
      </c>
      <c r="Q544" s="17">
        <f t="shared" si="572"/>
        <v>8.3840637293603384E-3</v>
      </c>
      <c r="R544" s="17">
        <f t="shared" si="573"/>
        <v>0.17035387200218713</v>
      </c>
      <c r="S544" s="17">
        <f t="shared" si="574"/>
        <v>1.813819353080216E-2</v>
      </c>
      <c r="T544" s="17">
        <f t="shared" si="575"/>
        <v>1.7439711608723155E-2</v>
      </c>
      <c r="U544" s="17">
        <f t="shared" si="576"/>
        <v>7.8611850240242656E-2</v>
      </c>
      <c r="V544" s="17">
        <f t="shared" si="577"/>
        <v>1.934515701670924E-3</v>
      </c>
      <c r="W544" s="17">
        <f t="shared" si="578"/>
        <v>1.2896424651243296E-3</v>
      </c>
      <c r="X544" s="17">
        <f t="shared" si="579"/>
        <v>2.6825884673764362E-3</v>
      </c>
      <c r="Y544" s="17">
        <f t="shared" si="580"/>
        <v>2.7900294383557292E-3</v>
      </c>
      <c r="Z544" s="17">
        <f t="shared" si="581"/>
        <v>0.11811783621282776</v>
      </c>
      <c r="AA544" s="17">
        <f t="shared" si="582"/>
        <v>5.4506901087314957E-2</v>
      </c>
      <c r="AB544" s="17">
        <f t="shared" si="583"/>
        <v>1.2576433675897634E-2</v>
      </c>
      <c r="AC544" s="17">
        <f t="shared" si="584"/>
        <v>1.160574471725402E-4</v>
      </c>
      <c r="AD544" s="17">
        <f t="shared" si="585"/>
        <v>1.4878027006411329E-4</v>
      </c>
      <c r="AE544" s="17">
        <f t="shared" si="586"/>
        <v>3.0947820612332633E-4</v>
      </c>
      <c r="AF544" s="17">
        <f t="shared" si="587"/>
        <v>3.2187318931481781E-4</v>
      </c>
      <c r="AG544" s="17">
        <f t="shared" si="588"/>
        <v>2.2317640456273301E-4</v>
      </c>
      <c r="AH544" s="17">
        <f t="shared" si="589"/>
        <v>6.1424300491191408E-2</v>
      </c>
      <c r="AI544" s="17">
        <f t="shared" si="590"/>
        <v>2.8344984792967945E-2</v>
      </c>
      <c r="AJ544" s="17">
        <f t="shared" si="591"/>
        <v>6.5400676644970642E-3</v>
      </c>
      <c r="AK544" s="17">
        <f t="shared" si="592"/>
        <v>1.0059977186701811E-3</v>
      </c>
      <c r="AL544" s="17">
        <f t="shared" si="593"/>
        <v>4.4560878264501397E-6</v>
      </c>
      <c r="AM544" s="17">
        <f t="shared" si="594"/>
        <v>1.3731290250723243E-5</v>
      </c>
      <c r="AN544" s="17">
        <f t="shared" si="595"/>
        <v>2.8562490663051718E-5</v>
      </c>
      <c r="AO544" s="17">
        <f t="shared" si="596"/>
        <v>2.9706453580862411E-5</v>
      </c>
      <c r="AP544" s="17">
        <f t="shared" si="597"/>
        <v>2.0597489081335509E-5</v>
      </c>
      <c r="AQ544" s="17">
        <f t="shared" si="598"/>
        <v>1.0711221939558231E-5</v>
      </c>
      <c r="AR544" s="17">
        <f t="shared" si="599"/>
        <v>2.555376774111565E-2</v>
      </c>
      <c r="AS544" s="17">
        <f t="shared" si="600"/>
        <v>1.1792094533153531E-2</v>
      </c>
      <c r="AT544" s="17">
        <f t="shared" si="601"/>
        <v>2.7208021706930973E-3</v>
      </c>
      <c r="AU544" s="17">
        <f t="shared" si="602"/>
        <v>4.1851566636361685E-4</v>
      </c>
      <c r="AV544" s="17">
        <f t="shared" si="603"/>
        <v>4.8282276329694474E-5</v>
      </c>
      <c r="AW544" s="17">
        <f t="shared" si="604"/>
        <v>1.1881519311244252E-7</v>
      </c>
      <c r="AX544" s="17">
        <f t="shared" si="605"/>
        <v>1.0560782682428067E-6</v>
      </c>
      <c r="AY544" s="17">
        <f t="shared" si="606"/>
        <v>2.1967510063046123E-6</v>
      </c>
      <c r="AZ544" s="17">
        <f t="shared" si="607"/>
        <v>2.2847335887944019E-6</v>
      </c>
      <c r="BA544" s="17">
        <f t="shared" si="608"/>
        <v>1.5841599880259755E-6</v>
      </c>
      <c r="BB544" s="17">
        <f t="shared" si="609"/>
        <v>8.2380377299920557E-7</v>
      </c>
      <c r="BC544" s="17">
        <f t="shared" si="610"/>
        <v>3.4271925135712913E-7</v>
      </c>
      <c r="BD544" s="17">
        <f t="shared" si="611"/>
        <v>8.8590758671660552E-3</v>
      </c>
      <c r="BE544" s="17">
        <f t="shared" si="612"/>
        <v>4.0881274792959471E-3</v>
      </c>
      <c r="BF544" s="17">
        <f t="shared" si="613"/>
        <v>9.4325788251325353E-4</v>
      </c>
      <c r="BG544" s="17">
        <f t="shared" si="614"/>
        <v>1.4509257802900285E-4</v>
      </c>
      <c r="BH544" s="17">
        <f t="shared" si="615"/>
        <v>1.6738680314293437E-5</v>
      </c>
      <c r="BI544" s="17">
        <f t="shared" si="616"/>
        <v>1.544853210110352E-6</v>
      </c>
      <c r="BJ544" s="18">
        <f t="shared" si="617"/>
        <v>7.0037898186001452E-2</v>
      </c>
      <c r="BK544" s="18">
        <f t="shared" si="618"/>
        <v>0.17452312099955314</v>
      </c>
      <c r="BL544" s="18">
        <f t="shared" si="619"/>
        <v>0.63174543879465084</v>
      </c>
      <c r="BM544" s="18">
        <f t="shared" si="620"/>
        <v>0.46122589043549506</v>
      </c>
      <c r="BN544" s="18">
        <f t="shared" si="621"/>
        <v>0.53319632582172483</v>
      </c>
    </row>
    <row r="545" spans="1:66" x14ac:dyDescent="0.25">
      <c r="A545" t="s">
        <v>32</v>
      </c>
      <c r="B545" t="s">
        <v>308</v>
      </c>
      <c r="C545" t="s">
        <v>210</v>
      </c>
      <c r="D545" t="s">
        <v>496</v>
      </c>
      <c r="E545" s="14">
        <f>VLOOKUP(A545,home!$A$2:$E$405,3,FALSE)</f>
        <v>1.25</v>
      </c>
      <c r="F545" s="14">
        <f>VLOOKUP(B545,home!$B$2:$E$405,3,FALSE)</f>
        <v>1.04</v>
      </c>
      <c r="G545" s="14">
        <f>VLOOKUP(C545,away!$B$2:$E$405,4,FALSE)</f>
        <v>1.42</v>
      </c>
      <c r="H545" s="14">
        <f>VLOOKUP(A545,away!$A$2:$E$405,3,FALSE)</f>
        <v>1.127777778</v>
      </c>
      <c r="I545" s="14">
        <f>VLOOKUP(C545,away!$B$2:$E$405,3,FALSE)</f>
        <v>0.71</v>
      </c>
      <c r="J545" s="14">
        <f>VLOOKUP(B545,home!$B$2:$E$405,4,FALSE)</f>
        <v>1.33</v>
      </c>
      <c r="K545" s="16">
        <f t="shared" si="622"/>
        <v>1.8459999999999999</v>
      </c>
      <c r="L545" s="16">
        <f t="shared" si="623"/>
        <v>1.0649605557654001</v>
      </c>
      <c r="M545" s="17">
        <f t="shared" si="568"/>
        <v>5.4423428016234288E-2</v>
      </c>
      <c r="N545" s="17">
        <f t="shared" si="569"/>
        <v>0.10046564811796847</v>
      </c>
      <c r="O545" s="17">
        <f t="shared" si="570"/>
        <v>5.7958804146827102E-2</v>
      </c>
      <c r="P545" s="17">
        <f t="shared" si="571"/>
        <v>0.10699195245504281</v>
      </c>
      <c r="Q545" s="17">
        <f t="shared" si="572"/>
        <v>9.2729793212884909E-2</v>
      </c>
      <c r="R545" s="17">
        <f t="shared" si="573"/>
        <v>3.0861920137851481E-2</v>
      </c>
      <c r="S545" s="17">
        <f t="shared" si="574"/>
        <v>5.2584329522239341E-2</v>
      </c>
      <c r="T545" s="17">
        <f t="shared" si="575"/>
        <v>9.8753572116004523E-2</v>
      </c>
      <c r="U545" s="17">
        <f t="shared" si="576"/>
        <v>5.6971104574473817E-2</v>
      </c>
      <c r="V545" s="17">
        <f t="shared" si="577"/>
        <v>1.1486270791006271E-2</v>
      </c>
      <c r="W545" s="17">
        <f t="shared" si="578"/>
        <v>5.7059732756995177E-2</v>
      </c>
      <c r="X545" s="17">
        <f t="shared" si="579"/>
        <v>6.0766364708714785E-2</v>
      </c>
      <c r="Y545" s="17">
        <f t="shared" si="580"/>
        <v>3.2356890766017943E-2</v>
      </c>
      <c r="Z545" s="17">
        <f t="shared" si="581"/>
        <v>1.0955575873997904E-2</v>
      </c>
      <c r="AA545" s="17">
        <f t="shared" si="582"/>
        <v>2.0223993063400125E-2</v>
      </c>
      <c r="AB545" s="17">
        <f t="shared" si="583"/>
        <v>1.8666745597518318E-2</v>
      </c>
      <c r="AC545" s="17">
        <f t="shared" si="584"/>
        <v>1.4113160719020936E-3</v>
      </c>
      <c r="AD545" s="17">
        <f t="shared" si="585"/>
        <v>2.6333066667353276E-2</v>
      </c>
      <c r="AE545" s="17">
        <f t="shared" si="586"/>
        <v>2.804367731307187E-2</v>
      </c>
      <c r="AF545" s="17">
        <f t="shared" si="587"/>
        <v>1.493270508851728E-2</v>
      </c>
      <c r="AG545" s="17">
        <f t="shared" si="588"/>
        <v>5.3009139700493941E-3</v>
      </c>
      <c r="AH545" s="17">
        <f t="shared" si="589"/>
        <v>2.9168140428757032E-3</v>
      </c>
      <c r="AI545" s="17">
        <f t="shared" si="590"/>
        <v>5.3844387231485472E-3</v>
      </c>
      <c r="AJ545" s="17">
        <f t="shared" si="591"/>
        <v>4.96983694146611E-3</v>
      </c>
      <c r="AK545" s="17">
        <f t="shared" si="592"/>
        <v>3.0581063313154795E-3</v>
      </c>
      <c r="AL545" s="17">
        <f t="shared" si="593"/>
        <v>1.1098122082199159E-4</v>
      </c>
      <c r="AM545" s="17">
        <f t="shared" si="594"/>
        <v>9.7221682135868182E-3</v>
      </c>
      <c r="AN545" s="17">
        <f t="shared" si="595"/>
        <v>1.0353725663986124E-2</v>
      </c>
      <c r="AO545" s="17">
        <f t="shared" si="596"/>
        <v>5.5131547186805735E-3</v>
      </c>
      <c r="AP545" s="17">
        <f t="shared" si="597"/>
        <v>1.957097437742234E-3</v>
      </c>
      <c r="AQ545" s="17">
        <f t="shared" si="598"/>
        <v>5.2105789374625247E-4</v>
      </c>
      <c r="AR545" s="17">
        <f t="shared" si="599"/>
        <v>6.2125838083304671E-4</v>
      </c>
      <c r="AS545" s="17">
        <f t="shared" si="600"/>
        <v>1.1468429710178041E-3</v>
      </c>
      <c r="AT545" s="17">
        <f t="shared" si="601"/>
        <v>1.0585360622494332E-3</v>
      </c>
      <c r="AU545" s="17">
        <f t="shared" si="602"/>
        <v>6.5135252363748451E-4</v>
      </c>
      <c r="AV545" s="17">
        <f t="shared" si="603"/>
        <v>3.0059918965869909E-4</v>
      </c>
      <c r="AW545" s="17">
        <f t="shared" si="604"/>
        <v>6.0605524814133478E-6</v>
      </c>
      <c r="AX545" s="17">
        <f t="shared" si="605"/>
        <v>2.9911870870468799E-3</v>
      </c>
      <c r="AY545" s="17">
        <f t="shared" si="606"/>
        <v>3.1854962626197332E-3</v>
      </c>
      <c r="AZ545" s="17">
        <f t="shared" si="607"/>
        <v>1.6962139351140576E-3</v>
      </c>
      <c r="BA545" s="17">
        <f t="shared" si="608"/>
        <v>6.0213364501202776E-4</v>
      </c>
      <c r="BB545" s="17">
        <f t="shared" si="609"/>
        <v>1.6031214530926377E-4</v>
      </c>
      <c r="BC545" s="17">
        <f t="shared" si="610"/>
        <v>3.414522227289944E-5</v>
      </c>
      <c r="BD545" s="17">
        <f t="shared" si="611"/>
        <v>1.1026927842097895E-4</v>
      </c>
      <c r="BE545" s="17">
        <f t="shared" si="612"/>
        <v>2.0355708796512709E-4</v>
      </c>
      <c r="BF545" s="17">
        <f t="shared" si="613"/>
        <v>1.8788319219181234E-4</v>
      </c>
      <c r="BG545" s="17">
        <f t="shared" si="614"/>
        <v>1.1561079092869518E-4</v>
      </c>
      <c r="BH545" s="17">
        <f t="shared" si="615"/>
        <v>5.3354380013592823E-5</v>
      </c>
      <c r="BI545" s="17">
        <f t="shared" si="616"/>
        <v>1.9698437101018449E-5</v>
      </c>
      <c r="BJ545" s="18">
        <f t="shared" si="617"/>
        <v>0.55347905694269461</v>
      </c>
      <c r="BK545" s="18">
        <f t="shared" si="618"/>
        <v>0.23019377433986654</v>
      </c>
      <c r="BL545" s="18">
        <f t="shared" si="619"/>
        <v>0.20548072585289434</v>
      </c>
      <c r="BM545" s="18">
        <f t="shared" si="620"/>
        <v>0.55349815121250623</v>
      </c>
      <c r="BN545" s="18">
        <f t="shared" si="621"/>
        <v>0.44343154608680913</v>
      </c>
    </row>
    <row r="546" spans="1:66" x14ac:dyDescent="0.25">
      <c r="A546" t="s">
        <v>32</v>
      </c>
      <c r="B546" t="s">
        <v>209</v>
      </c>
      <c r="C546" t="s">
        <v>34</v>
      </c>
      <c r="D546" t="s">
        <v>496</v>
      </c>
      <c r="E546" s="14">
        <f>VLOOKUP(A546,home!$A$2:$E$405,3,FALSE)</f>
        <v>1.25</v>
      </c>
      <c r="F546" s="14">
        <f>VLOOKUP(B546,home!$B$2:$E$405,3,FALSE)</f>
        <v>0.88</v>
      </c>
      <c r="G546" s="14">
        <f>VLOOKUP(C546,away!$B$2:$E$405,4,FALSE)</f>
        <v>1.04</v>
      </c>
      <c r="H546" s="14">
        <f>VLOOKUP(A546,away!$A$2:$E$405,3,FALSE)</f>
        <v>1.127777778</v>
      </c>
      <c r="I546" s="14">
        <f>VLOOKUP(C546,away!$B$2:$E$405,3,FALSE)</f>
        <v>0.56000000000000005</v>
      </c>
      <c r="J546" s="14">
        <f>VLOOKUP(B546,home!$B$2:$E$405,4,FALSE)</f>
        <v>1.33</v>
      </c>
      <c r="K546" s="16">
        <f t="shared" si="622"/>
        <v>1.1440000000000001</v>
      </c>
      <c r="L546" s="16">
        <f t="shared" si="623"/>
        <v>0.83996888905440015</v>
      </c>
      <c r="M546" s="17">
        <f t="shared" si="568"/>
        <v>0.1375223418278235</v>
      </c>
      <c r="N546" s="17">
        <f t="shared" si="569"/>
        <v>0.15732555905103007</v>
      </c>
      <c r="O546" s="17">
        <f t="shared" si="570"/>
        <v>0.11551448868527636</v>
      </c>
      <c r="P546" s="17">
        <f t="shared" si="571"/>
        <v>0.13214857505595617</v>
      </c>
      <c r="Q546" s="17">
        <f t="shared" si="572"/>
        <v>8.999021977718924E-2</v>
      </c>
      <c r="R546" s="17">
        <f t="shared" si="573"/>
        <v>4.8514288365329325E-2</v>
      </c>
      <c r="S546" s="17">
        <f t="shared" si="574"/>
        <v>3.1746197849043832E-2</v>
      </c>
      <c r="T546" s="17">
        <f t="shared" si="575"/>
        <v>7.5588984932006956E-2</v>
      </c>
      <c r="U546" s="17">
        <f t="shared" si="576"/>
        <v>5.5500345889936756E-2</v>
      </c>
      <c r="V546" s="17">
        <f t="shared" si="577"/>
        <v>3.3895218231747943E-3</v>
      </c>
      <c r="W546" s="17">
        <f t="shared" si="578"/>
        <v>3.4316270475034834E-2</v>
      </c>
      <c r="X546" s="17">
        <f t="shared" si="579"/>
        <v>2.8824599587405325E-2</v>
      </c>
      <c r="Y546" s="17">
        <f t="shared" si="580"/>
        <v>1.2105883446435385E-2</v>
      </c>
      <c r="Z546" s="17">
        <f t="shared" si="581"/>
        <v>1.3583497633830162E-2</v>
      </c>
      <c r="AA546" s="17">
        <f t="shared" si="582"/>
        <v>1.5539521293101707E-2</v>
      </c>
      <c r="AB546" s="17">
        <f t="shared" si="583"/>
        <v>8.888606179654179E-3</v>
      </c>
      <c r="AC546" s="17">
        <f t="shared" si="584"/>
        <v>2.0356714093700093E-4</v>
      </c>
      <c r="AD546" s="17">
        <f t="shared" si="585"/>
        <v>9.8144533558599603E-3</v>
      </c>
      <c r="AE546" s="17">
        <f t="shared" si="586"/>
        <v>8.2438354819979204E-3</v>
      </c>
      <c r="AF546" s="17">
        <f t="shared" si="587"/>
        <v>3.4622826656805191E-3</v>
      </c>
      <c r="AG546" s="17">
        <f t="shared" si="588"/>
        <v>9.6940324142799086E-4</v>
      </c>
      <c r="AH546" s="17">
        <f t="shared" si="589"/>
        <v>2.8524288542403479E-3</v>
      </c>
      <c r="AI546" s="17">
        <f t="shared" si="590"/>
        <v>3.2631786092509581E-3</v>
      </c>
      <c r="AJ546" s="17">
        <f t="shared" si="591"/>
        <v>1.8665381644915487E-3</v>
      </c>
      <c r="AK546" s="17">
        <f t="shared" si="592"/>
        <v>7.1177322005944405E-4</v>
      </c>
      <c r="AL546" s="17">
        <f t="shared" si="593"/>
        <v>7.8245053845053274E-6</v>
      </c>
      <c r="AM546" s="17">
        <f t="shared" si="594"/>
        <v>2.2455469278207588E-3</v>
      </c>
      <c r="AN546" s="17">
        <f t="shared" si="595"/>
        <v>1.8861895582811239E-3</v>
      </c>
      <c r="AO546" s="17">
        <f t="shared" si="596"/>
        <v>7.9217027390770264E-4</v>
      </c>
      <c r="AP546" s="17">
        <f t="shared" si="597"/>
        <v>2.2179946163872427E-4</v>
      </c>
      <c r="AQ546" s="17">
        <f t="shared" si="598"/>
        <v>4.657616184638581E-5</v>
      </c>
      <c r="AR546" s="17">
        <f t="shared" si="599"/>
        <v>4.791902991605963E-4</v>
      </c>
      <c r="AS546" s="17">
        <f t="shared" si="600"/>
        <v>5.481937022397222E-4</v>
      </c>
      <c r="AT546" s="17">
        <f t="shared" si="601"/>
        <v>3.1356679768112117E-4</v>
      </c>
      <c r="AU546" s="17">
        <f t="shared" si="602"/>
        <v>1.195734721824009E-4</v>
      </c>
      <c r="AV546" s="17">
        <f t="shared" si="603"/>
        <v>3.4198013044166645E-5</v>
      </c>
      <c r="AW546" s="17">
        <f t="shared" si="604"/>
        <v>2.0885439480375663E-7</v>
      </c>
      <c r="AX546" s="17">
        <f t="shared" si="605"/>
        <v>4.2815094757115801E-4</v>
      </c>
      <c r="AY546" s="17">
        <f t="shared" si="606"/>
        <v>3.5963347577893431E-4</v>
      </c>
      <c r="AZ546" s="17">
        <f t="shared" si="607"/>
        <v>1.5104046555840199E-4</v>
      </c>
      <c r="BA546" s="17">
        <f t="shared" si="608"/>
        <v>4.2289764019116766E-5</v>
      </c>
      <c r="BB546" s="17">
        <f t="shared" si="609"/>
        <v>8.8805215253775607E-6</v>
      </c>
      <c r="BC546" s="17">
        <f t="shared" si="610"/>
        <v>1.491872359979016E-6</v>
      </c>
      <c r="BD546" s="17">
        <f t="shared" si="611"/>
        <v>6.7084157205261934E-5</v>
      </c>
      <c r="BE546" s="17">
        <f t="shared" si="612"/>
        <v>7.6744275842819651E-5</v>
      </c>
      <c r="BF546" s="17">
        <f t="shared" si="613"/>
        <v>4.3897725782092856E-5</v>
      </c>
      <c r="BG546" s="17">
        <f t="shared" si="614"/>
        <v>1.6739666098238077E-5</v>
      </c>
      <c r="BH546" s="17">
        <f t="shared" si="615"/>
        <v>4.7875445040960891E-6</v>
      </c>
      <c r="BI546" s="17">
        <f t="shared" si="616"/>
        <v>1.095390182537185E-6</v>
      </c>
      <c r="BJ546" s="18">
        <f t="shared" si="617"/>
        <v>0.42682526144437583</v>
      </c>
      <c r="BK546" s="18">
        <f t="shared" si="618"/>
        <v>0.30537766167809871</v>
      </c>
      <c r="BL546" s="18">
        <f t="shared" si="619"/>
        <v>0.25435624030526371</v>
      </c>
      <c r="BM546" s="18">
        <f t="shared" si="620"/>
        <v>0.31876776367757964</v>
      </c>
      <c r="BN546" s="18">
        <f t="shared" si="621"/>
        <v>0.68101547276260466</v>
      </c>
    </row>
    <row r="547" spans="1:66" x14ac:dyDescent="0.25">
      <c r="A547" t="s">
        <v>32</v>
      </c>
      <c r="B547" t="s">
        <v>35</v>
      </c>
      <c r="C547" t="s">
        <v>212</v>
      </c>
      <c r="D547" t="s">
        <v>496</v>
      </c>
      <c r="E547" s="14">
        <f>VLOOKUP(A547,home!$A$2:$E$405,3,FALSE)</f>
        <v>1.25</v>
      </c>
      <c r="F547" s="14">
        <f>VLOOKUP(B547,home!$B$2:$E$405,3,FALSE)</f>
        <v>1.84</v>
      </c>
      <c r="G547" s="14">
        <f>VLOOKUP(C547,away!$B$2:$E$405,4,FALSE)</f>
        <v>1.28</v>
      </c>
      <c r="H547" s="14">
        <f>VLOOKUP(A547,away!$A$2:$E$405,3,FALSE)</f>
        <v>1.127777778</v>
      </c>
      <c r="I547" s="14">
        <f>VLOOKUP(C547,away!$B$2:$E$405,3,FALSE)</f>
        <v>1.04</v>
      </c>
      <c r="J547" s="14">
        <f>VLOOKUP(B547,home!$B$2:$E$405,4,FALSE)</f>
        <v>0.98</v>
      </c>
      <c r="K547" s="16">
        <f t="shared" si="622"/>
        <v>2.9440000000000004</v>
      </c>
      <c r="L547" s="16">
        <f t="shared" si="623"/>
        <v>1.1494311113375999</v>
      </c>
      <c r="M547" s="17">
        <f t="shared" si="568"/>
        <v>1.6681897803463634E-2</v>
      </c>
      <c r="N547" s="17">
        <f t="shared" si="569"/>
        <v>4.9111507133396952E-2</v>
      </c>
      <c r="O547" s="17">
        <f t="shared" si="570"/>
        <v>1.9174692331455467E-2</v>
      </c>
      <c r="P547" s="17">
        <f t="shared" si="571"/>
        <v>5.645029422380491E-2</v>
      </c>
      <c r="Q547" s="17">
        <f t="shared" si="572"/>
        <v>7.2292138500360328E-2</v>
      </c>
      <c r="R547" s="17">
        <f t="shared" si="573"/>
        <v>1.1019993958050709E-2</v>
      </c>
      <c r="S547" s="17">
        <f t="shared" si="574"/>
        <v>4.7755893176801914E-2</v>
      </c>
      <c r="T547" s="17">
        <f t="shared" si="575"/>
        <v>8.3094833097440854E-2</v>
      </c>
      <c r="U547" s="17">
        <f t="shared" si="576"/>
        <v>3.244286221250129E-2</v>
      </c>
      <c r="V547" s="17">
        <f t="shared" si="577"/>
        <v>1.7955818886314898E-2</v>
      </c>
      <c r="W547" s="17">
        <f t="shared" si="578"/>
        <v>7.0942685248353607E-2</v>
      </c>
      <c r="X547" s="17">
        <f t="shared" si="579"/>
        <v>8.1543729546288621E-2</v>
      </c>
      <c r="Y547" s="17">
        <f t="shared" si="580"/>
        <v>4.6864449837501612E-2</v>
      </c>
      <c r="Z547" s="17">
        <f t="shared" si="581"/>
        <v>4.2222413007119552E-3</v>
      </c>
      <c r="AA547" s="17">
        <f t="shared" si="582"/>
        <v>1.2430278389295998E-2</v>
      </c>
      <c r="AB547" s="17">
        <f t="shared" si="583"/>
        <v>1.8297369789043713E-2</v>
      </c>
      <c r="AC547" s="17">
        <f t="shared" si="584"/>
        <v>3.7975717417751426E-3</v>
      </c>
      <c r="AD547" s="17">
        <f t="shared" si="585"/>
        <v>5.2213816342788266E-2</v>
      </c>
      <c r="AE547" s="17">
        <f t="shared" si="586"/>
        <v>6.0016184946068439E-2</v>
      </c>
      <c r="AF547" s="17">
        <f t="shared" si="587"/>
        <v>3.4492235080401196E-2</v>
      </c>
      <c r="AG547" s="17">
        <f t="shared" si="588"/>
        <v>1.3215482700327767E-2</v>
      </c>
      <c r="AH547" s="17">
        <f t="shared" si="589"/>
        <v>1.2132938776532138E-3</v>
      </c>
      <c r="AI547" s="17">
        <f t="shared" si="590"/>
        <v>3.5719371758110622E-3</v>
      </c>
      <c r="AJ547" s="17">
        <f t="shared" si="591"/>
        <v>5.2578915227938844E-3</v>
      </c>
      <c r="AK547" s="17">
        <f t="shared" si="592"/>
        <v>5.1597442143683989E-3</v>
      </c>
      <c r="AL547" s="17">
        <f t="shared" si="593"/>
        <v>5.1402794738307023E-4</v>
      </c>
      <c r="AM547" s="17">
        <f t="shared" si="594"/>
        <v>3.0743495062633738E-2</v>
      </c>
      <c r="AN547" s="17">
        <f t="shared" si="595"/>
        <v>3.5337529696245103E-2</v>
      </c>
      <c r="AO547" s="17">
        <f t="shared" si="596"/>
        <v>2.0309028015340229E-2</v>
      </c>
      <c r="AP547" s="17">
        <f t="shared" si="597"/>
        <v>7.7812762139529909E-3</v>
      </c>
      <c r="AQ547" s="17">
        <f t="shared" si="598"/>
        <v>2.2360102415572044E-3</v>
      </c>
      <c r="AR547" s="17">
        <f t="shared" si="599"/>
        <v>2.7891954603400775E-4</v>
      </c>
      <c r="AS547" s="17">
        <f t="shared" si="600"/>
        <v>8.2113914352411905E-4</v>
      </c>
      <c r="AT547" s="17">
        <f t="shared" si="601"/>
        <v>1.2087168192675035E-3</v>
      </c>
      <c r="AU547" s="17">
        <f t="shared" si="602"/>
        <v>1.1861541053078434E-3</v>
      </c>
      <c r="AV547" s="17">
        <f t="shared" si="603"/>
        <v>8.7300942150657303E-4</v>
      </c>
      <c r="AW547" s="17">
        <f t="shared" si="604"/>
        <v>4.8317558900762603E-5</v>
      </c>
      <c r="AX547" s="17">
        <f t="shared" si="605"/>
        <v>1.508480824406562E-2</v>
      </c>
      <c r="AY547" s="17">
        <f t="shared" si="606"/>
        <v>1.7338947904290931E-2</v>
      </c>
      <c r="AZ547" s="17">
        <f t="shared" si="607"/>
        <v>9.9649630795269391E-3</v>
      </c>
      <c r="BA547" s="17">
        <f t="shared" si="608"/>
        <v>3.8180128623129341E-3</v>
      </c>
      <c r="BB547" s="17">
        <f t="shared" si="609"/>
        <v>1.0971356918574016E-3</v>
      </c>
      <c r="BC547" s="17">
        <f t="shared" si="610"/>
        <v>2.5221637951595982E-4</v>
      </c>
      <c r="BD547" s="17">
        <f t="shared" si="611"/>
        <v>5.3433133961941408E-5</v>
      </c>
      <c r="BE547" s="17">
        <f t="shared" si="612"/>
        <v>1.5730714638395555E-4</v>
      </c>
      <c r="BF547" s="17">
        <f t="shared" si="613"/>
        <v>2.3155611947718263E-4</v>
      </c>
      <c r="BG547" s="17">
        <f t="shared" si="614"/>
        <v>2.2723373858027522E-4</v>
      </c>
      <c r="BH547" s="17">
        <f t="shared" si="615"/>
        <v>1.672440315950826E-4</v>
      </c>
      <c r="BI547" s="17">
        <f t="shared" si="616"/>
        <v>9.8473285803184657E-5</v>
      </c>
      <c r="BJ547" s="18">
        <f t="shared" si="617"/>
        <v>0.70775048582422695</v>
      </c>
      <c r="BK547" s="18">
        <f t="shared" si="618"/>
        <v>0.1604944516838345</v>
      </c>
      <c r="BL547" s="18">
        <f t="shared" si="619"/>
        <v>0.11387124996241541</v>
      </c>
      <c r="BM547" s="18">
        <f t="shared" si="620"/>
        <v>0.74431727447526652</v>
      </c>
      <c r="BN547" s="18">
        <f t="shared" si="621"/>
        <v>0.224730523950532</v>
      </c>
    </row>
    <row r="548" spans="1:66" x14ac:dyDescent="0.25">
      <c r="A548" t="s">
        <v>213</v>
      </c>
      <c r="B548" t="s">
        <v>221</v>
      </c>
      <c r="C548" t="s">
        <v>223</v>
      </c>
      <c r="D548" t="s">
        <v>496</v>
      </c>
      <c r="E548" s="14">
        <f>VLOOKUP(A548,home!$A$2:$E$405,3,FALSE)</f>
        <v>1.2429378529999999</v>
      </c>
      <c r="F548" s="14">
        <f>VLOOKUP(B548,home!$B$2:$E$405,3,FALSE)</f>
        <v>1.1100000000000001</v>
      </c>
      <c r="G548" s="14">
        <f>VLOOKUP(C548,away!$B$2:$E$405,4,FALSE)</f>
        <v>0.75</v>
      </c>
      <c r="H548" s="14">
        <f>VLOOKUP(A548,away!$A$2:$E$405,3,FALSE)</f>
        <v>1.209039548</v>
      </c>
      <c r="I548" s="14">
        <f>VLOOKUP(C548,away!$B$2:$E$405,3,FALSE)</f>
        <v>0.86</v>
      </c>
      <c r="J548" s="14">
        <f>VLOOKUP(B548,home!$B$2:$E$405,4,FALSE)</f>
        <v>0.83</v>
      </c>
      <c r="K548" s="16">
        <f t="shared" si="622"/>
        <v>1.0347457626225001</v>
      </c>
      <c r="L548" s="16">
        <f t="shared" si="623"/>
        <v>0.86301242936239997</v>
      </c>
      <c r="M548" s="17">
        <f t="shared" si="568"/>
        <v>0.14990429947677214</v>
      </c>
      <c r="N548" s="17">
        <f t="shared" si="569"/>
        <v>0.15511283868248424</v>
      </c>
      <c r="O548" s="17">
        <f t="shared" si="570"/>
        <v>0.12936927366331788</v>
      </c>
      <c r="P548" s="17">
        <f t="shared" si="571"/>
        <v>0.13386430773666877</v>
      </c>
      <c r="Q548" s="17">
        <f t="shared" si="572"/>
        <v>8.0251176277523983E-2</v>
      </c>
      <c r="R548" s="17">
        <f t="shared" si="573"/>
        <v>5.5823645574514545E-2</v>
      </c>
      <c r="S548" s="17">
        <f t="shared" si="574"/>
        <v>2.9885154976149009E-2</v>
      </c>
      <c r="T548" s="17">
        <f t="shared" si="575"/>
        <v>6.9257762598456174E-2</v>
      </c>
      <c r="U548" s="17">
        <f t="shared" si="576"/>
        <v>5.7763280712369205E-2</v>
      </c>
      <c r="V548" s="17">
        <f t="shared" si="577"/>
        <v>2.9652663558230436E-3</v>
      </c>
      <c r="W548" s="17">
        <f t="shared" si="578"/>
        <v>2.7679854866213081E-2</v>
      </c>
      <c r="X548" s="17">
        <f t="shared" si="579"/>
        <v>2.3888058792489199E-2</v>
      </c>
      <c r="Y548" s="17">
        <f t="shared" si="580"/>
        <v>1.0307845825628969E-2</v>
      </c>
      <c r="Z548" s="17">
        <f t="shared" si="581"/>
        <v>1.6058833327709129E-2</v>
      </c>
      <c r="AA548" s="17">
        <f t="shared" si="582"/>
        <v>1.6616809738508004E-2</v>
      </c>
      <c r="AB548" s="17">
        <f t="shared" si="583"/>
        <v>8.5970867326127243E-3</v>
      </c>
      <c r="AC548" s="17">
        <f t="shared" si="584"/>
        <v>1.6549864203469405E-4</v>
      </c>
      <c r="AD548" s="17">
        <f t="shared" si="585"/>
        <v>7.1604031332049428E-3</v>
      </c>
      <c r="AE548" s="17">
        <f t="shared" si="586"/>
        <v>6.1795169032013387E-3</v>
      </c>
      <c r="AF548" s="17">
        <f t="shared" si="587"/>
        <v>2.6664999474589005E-3</v>
      </c>
      <c r="AG548" s="17">
        <f t="shared" si="588"/>
        <v>7.6707419918373913E-4</v>
      </c>
      <c r="AH548" s="17">
        <f t="shared" si="589"/>
        <v>3.4647431907180318E-3</v>
      </c>
      <c r="AI548" s="17">
        <f t="shared" si="590"/>
        <v>3.5851283351706442E-3</v>
      </c>
      <c r="AJ548" s="17">
        <f t="shared" si="591"/>
        <v>1.8548481766378409E-3</v>
      </c>
      <c r="AK548" s="17">
        <f t="shared" si="592"/>
        <v>6.3976543036135878E-4</v>
      </c>
      <c r="AL548" s="17">
        <f t="shared" si="593"/>
        <v>5.9116012615144307E-6</v>
      </c>
      <c r="AM548" s="17">
        <f t="shared" si="594"/>
        <v>1.4818393601505379E-3</v>
      </c>
      <c r="AN548" s="17">
        <f t="shared" si="595"/>
        <v>1.2788457861283402E-3</v>
      </c>
      <c r="AO548" s="17">
        <f t="shared" si="596"/>
        <v>5.5182990433324337E-4</v>
      </c>
      <c r="AP548" s="17">
        <f t="shared" si="597"/>
        <v>1.5874535544448438E-4</v>
      </c>
      <c r="AQ548" s="17">
        <f t="shared" si="598"/>
        <v>3.4249803713035534E-5</v>
      </c>
      <c r="AR548" s="17">
        <f t="shared" si="599"/>
        <v>5.9802328762768051E-4</v>
      </c>
      <c r="AS548" s="17">
        <f t="shared" si="600"/>
        <v>6.1880206282231907E-4</v>
      </c>
      <c r="AT548" s="17">
        <f t="shared" si="601"/>
        <v>3.2015140620372833E-4</v>
      </c>
      <c r="AU548" s="17">
        <f t="shared" si="602"/>
        <v>1.1042510365564756E-4</v>
      </c>
      <c r="AV548" s="17">
        <f t="shared" si="603"/>
        <v>2.856547702370791E-5</v>
      </c>
      <c r="AW548" s="17">
        <f t="shared" si="604"/>
        <v>1.4664029970565533E-7</v>
      </c>
      <c r="AX548" s="17">
        <f t="shared" si="605"/>
        <v>2.5555449980050086E-4</v>
      </c>
      <c r="AY548" s="17">
        <f t="shared" si="606"/>
        <v>2.205467097073232E-4</v>
      </c>
      <c r="AZ548" s="17">
        <f t="shared" si="607"/>
        <v>9.5167275866200481E-5</v>
      </c>
      <c r="BA548" s="17">
        <f t="shared" si="608"/>
        <v>2.7376847313697124E-5</v>
      </c>
      <c r="BB548" s="17">
        <f t="shared" si="609"/>
        <v>5.9066398771193123E-6</v>
      </c>
      <c r="BC548" s="17">
        <f t="shared" si="610"/>
        <v>1.0195007259443133E-6</v>
      </c>
      <c r="BD548" s="17">
        <f t="shared" si="611"/>
        <v>8.6016921711808952E-5</v>
      </c>
      <c r="BE548" s="17">
        <f t="shared" si="612"/>
        <v>8.9005645255125636E-5</v>
      </c>
      <c r="BF548" s="17">
        <f t="shared" si="613"/>
        <v>4.6049107138611336E-5</v>
      </c>
      <c r="BG548" s="17">
        <f t="shared" si="614"/>
        <v>1.5883039494742533E-5</v>
      </c>
      <c r="BH548" s="17">
        <f t="shared" si="615"/>
        <v>4.1087269536876628E-6</v>
      </c>
      <c r="BI548" s="17">
        <f t="shared" si="616"/>
        <v>8.5029756102023263E-7</v>
      </c>
      <c r="BJ548" s="18">
        <f t="shared" si="617"/>
        <v>0.38738211290890506</v>
      </c>
      <c r="BK548" s="18">
        <f t="shared" si="618"/>
        <v>0.3170109854984165</v>
      </c>
      <c r="BL548" s="18">
        <f t="shared" si="619"/>
        <v>0.27963246262965835</v>
      </c>
      <c r="BM548" s="18">
        <f t="shared" si="620"/>
        <v>0.29553845288399977</v>
      </c>
      <c r="BN548" s="18">
        <f t="shared" si="621"/>
        <v>0.70432554141128156</v>
      </c>
    </row>
    <row r="549" spans="1:66" x14ac:dyDescent="0.25">
      <c r="A549" t="s">
        <v>213</v>
      </c>
      <c r="B549" t="s">
        <v>217</v>
      </c>
      <c r="C549" t="s">
        <v>215</v>
      </c>
      <c r="D549" t="s">
        <v>496</v>
      </c>
      <c r="E549" s="14">
        <f>VLOOKUP(A549,home!$A$2:$E$405,3,FALSE)</f>
        <v>1.2429378529999999</v>
      </c>
      <c r="F549" s="14">
        <f>VLOOKUP(B549,home!$B$2:$E$405,3,FALSE)</f>
        <v>0.97</v>
      </c>
      <c r="G549" s="14">
        <f>VLOOKUP(C549,away!$B$2:$E$405,4,FALSE)</f>
        <v>0.97</v>
      </c>
      <c r="H549" s="14">
        <f>VLOOKUP(A549,away!$A$2:$E$405,3,FALSE)</f>
        <v>1.209039548</v>
      </c>
      <c r="I549" s="14">
        <f>VLOOKUP(C549,away!$B$2:$E$405,3,FALSE)</f>
        <v>1.07</v>
      </c>
      <c r="J549" s="14">
        <f>VLOOKUP(B549,home!$B$2:$E$405,4,FALSE)</f>
        <v>1.1000000000000001</v>
      </c>
      <c r="K549" s="16">
        <f t="shared" si="622"/>
        <v>1.1694802258876997</v>
      </c>
      <c r="L549" s="16">
        <f t="shared" si="623"/>
        <v>1.4230395479960003</v>
      </c>
      <c r="M549" s="17">
        <f t="shared" si="568"/>
        <v>7.4831244508540382E-2</v>
      </c>
      <c r="N549" s="17">
        <f t="shared" si="569"/>
        <v>8.7513660731305482E-2</v>
      </c>
      <c r="O549" s="17">
        <f t="shared" si="570"/>
        <v>0.10648782036141148</v>
      </c>
      <c r="P549" s="17">
        <f t="shared" si="571"/>
        <v>0.12453540021055226</v>
      </c>
      <c r="Q549" s="17">
        <f t="shared" si="572"/>
        <v>5.1172747860153335E-2</v>
      </c>
      <c r="R549" s="17">
        <f t="shared" si="573"/>
        <v>7.5768189877091149E-2</v>
      </c>
      <c r="S549" s="17">
        <f t="shared" si="574"/>
        <v>5.1813470454284645E-2</v>
      </c>
      <c r="T549" s="17">
        <f t="shared" si="575"/>
        <v>7.2820843984625891E-2</v>
      </c>
      <c r="U549" s="17">
        <f t="shared" si="576"/>
        <v>8.8609399812562661E-2</v>
      </c>
      <c r="V549" s="17">
        <f t="shared" si="577"/>
        <v>9.5809820285926977E-3</v>
      </c>
      <c r="W549" s="17">
        <f t="shared" si="578"/>
        <v>1.9948505575595469E-2</v>
      </c>
      <c r="X549" s="17">
        <f t="shared" si="579"/>
        <v>2.8387512357491065E-2</v>
      </c>
      <c r="Y549" s="17">
        <f t="shared" si="580"/>
        <v>2.0198276376967483E-2</v>
      </c>
      <c r="Z549" s="17">
        <f t="shared" si="581"/>
        <v>3.5940376891723635E-2</v>
      </c>
      <c r="AA549" s="17">
        <f t="shared" si="582"/>
        <v>4.2031560085822012E-2</v>
      </c>
      <c r="AB549" s="17">
        <f t="shared" si="583"/>
        <v>2.4577539191789777E-2</v>
      </c>
      <c r="AC549" s="17">
        <f t="shared" si="584"/>
        <v>9.9655184072604134E-4</v>
      </c>
      <c r="AD549" s="17">
        <f t="shared" si="585"/>
        <v>5.8323457016673588E-3</v>
      </c>
      <c r="AE549" s="17">
        <f t="shared" si="586"/>
        <v>8.2996585910571335E-3</v>
      </c>
      <c r="AF549" s="17">
        <f t="shared" si="587"/>
        <v>5.9053712049695331E-3</v>
      </c>
      <c r="AG549" s="17">
        <f t="shared" si="588"/>
        <v>2.8011922567561464E-3</v>
      </c>
      <c r="AH549" s="17">
        <f t="shared" si="589"/>
        <v>1.2786144421701083E-2</v>
      </c>
      <c r="AI549" s="17">
        <f t="shared" si="590"/>
        <v>1.4953143066523731E-2</v>
      </c>
      <c r="AJ549" s="17">
        <f t="shared" si="591"/>
        <v>8.7437025655846337E-3</v>
      </c>
      <c r="AK549" s="17">
        <f t="shared" si="592"/>
        <v>3.4085290838315914E-3</v>
      </c>
      <c r="AL549" s="17">
        <f t="shared" si="593"/>
        <v>6.6339125123712704E-5</v>
      </c>
      <c r="AM549" s="17">
        <f t="shared" si="594"/>
        <v>1.3641625937282191E-3</v>
      </c>
      <c r="AN549" s="17">
        <f t="shared" si="595"/>
        <v>1.9412573207720561E-3</v>
      </c>
      <c r="AO549" s="17">
        <f t="shared" si="596"/>
        <v>1.381242970147697E-3</v>
      </c>
      <c r="AP549" s="17">
        <f t="shared" si="597"/>
        <v>6.5518779063721043E-4</v>
      </c>
      <c r="AQ549" s="17">
        <f t="shared" si="598"/>
        <v>2.3308953436021869E-4</v>
      </c>
      <c r="AR549" s="17">
        <f t="shared" si="599"/>
        <v>3.6390378356938153E-3</v>
      </c>
      <c r="AS549" s="17">
        <f t="shared" si="600"/>
        <v>4.2557827901010883E-3</v>
      </c>
      <c r="AT549" s="17">
        <f t="shared" si="601"/>
        <v>2.4885269093482031E-3</v>
      </c>
      <c r="AU549" s="17">
        <f t="shared" si="602"/>
        <v>9.700943373573851E-4</v>
      </c>
      <c r="AV549" s="17">
        <f t="shared" si="603"/>
        <v>2.836265361962734E-4</v>
      </c>
      <c r="AW549" s="17">
        <f t="shared" si="604"/>
        <v>3.0667409460810173E-6</v>
      </c>
      <c r="AX549" s="17">
        <f t="shared" si="605"/>
        <v>2.6589352971013818E-4</v>
      </c>
      <c r="AY549" s="17">
        <f t="shared" si="606"/>
        <v>3.7837700833377605E-4</v>
      </c>
      <c r="AZ549" s="17">
        <f t="shared" si="607"/>
        <v>2.6922272345568778E-4</v>
      </c>
      <c r="BA549" s="17">
        <f t="shared" si="608"/>
        <v>1.2770486089887803E-4</v>
      </c>
      <c r="BB549" s="17">
        <f t="shared" si="609"/>
        <v>4.5432266882607913E-5</v>
      </c>
      <c r="BC549" s="17">
        <f t="shared" si="610"/>
        <v>1.2930382505811992E-5</v>
      </c>
      <c r="BD549" s="17">
        <f t="shared" si="611"/>
        <v>8.6308245947434566E-4</v>
      </c>
      <c r="BE549" s="17">
        <f t="shared" si="612"/>
        <v>1.0093578696657691E-3</v>
      </c>
      <c r="BF549" s="17">
        <f t="shared" si="613"/>
        <v>5.9021203470912555E-4</v>
      </c>
      <c r="BG549" s="17">
        <f t="shared" si="614"/>
        <v>2.3008043455775563E-4</v>
      </c>
      <c r="BH549" s="17">
        <f t="shared" si="615"/>
        <v>6.7268629644736069E-5</v>
      </c>
      <c r="BI549" s="17">
        <f t="shared" si="616"/>
        <v>1.5733866438416385E-5</v>
      </c>
      <c r="BJ549" s="18">
        <f t="shared" si="617"/>
        <v>0.30955461562202113</v>
      </c>
      <c r="BK549" s="18">
        <f t="shared" si="618"/>
        <v>0.26220236517615353</v>
      </c>
      <c r="BL549" s="18">
        <f t="shared" si="619"/>
        <v>0.3917788321695051</v>
      </c>
      <c r="BM549" s="18">
        <f t="shared" si="620"/>
        <v>0.47879181604296156</v>
      </c>
      <c r="BN549" s="18">
        <f t="shared" si="621"/>
        <v>0.52030906354905404</v>
      </c>
    </row>
    <row r="550" spans="1:66" x14ac:dyDescent="0.25">
      <c r="A550" t="s">
        <v>213</v>
      </c>
      <c r="B550" t="s">
        <v>314</v>
      </c>
      <c r="C550" t="s">
        <v>216</v>
      </c>
      <c r="D550" t="s">
        <v>496</v>
      </c>
      <c r="E550" s="14">
        <f>VLOOKUP(A550,home!$A$2:$E$405,3,FALSE)</f>
        <v>1.2429378529999999</v>
      </c>
      <c r="F550" s="14">
        <f>VLOOKUP(B550,home!$B$2:$E$405,3,FALSE)</f>
        <v>0.7</v>
      </c>
      <c r="G550" s="14">
        <f>VLOOKUP(C550,away!$B$2:$E$405,4,FALSE)</f>
        <v>1.77</v>
      </c>
      <c r="H550" s="14">
        <f>VLOOKUP(A550,away!$A$2:$E$405,3,FALSE)</f>
        <v>1.209039548</v>
      </c>
      <c r="I550" s="14">
        <f>VLOOKUP(C550,away!$B$2:$E$405,3,FALSE)</f>
        <v>0.91</v>
      </c>
      <c r="J550" s="14">
        <f>VLOOKUP(B550,home!$B$2:$E$405,4,FALSE)</f>
        <v>1.54</v>
      </c>
      <c r="K550" s="16">
        <f t="shared" si="622"/>
        <v>1.5399999998669998</v>
      </c>
      <c r="L550" s="16">
        <f t="shared" si="623"/>
        <v>1.6943480225672003</v>
      </c>
      <c r="M550" s="17">
        <f t="shared" si="568"/>
        <v>3.9385875278045282E-2</v>
      </c>
      <c r="N550" s="17">
        <f t="shared" si="569"/>
        <v>6.0654247922951397E-2</v>
      </c>
      <c r="O550" s="17">
        <f t="shared" si="570"/>
        <v>6.6733379894434397E-2</v>
      </c>
      <c r="P550" s="17">
        <f t="shared" si="571"/>
        <v>0.10276940502855342</v>
      </c>
      <c r="Q550" s="17">
        <f t="shared" si="572"/>
        <v>4.6703770896639074E-2</v>
      </c>
      <c r="R550" s="17">
        <f t="shared" si="573"/>
        <v>5.6534785131680358E-2</v>
      </c>
      <c r="S550" s="17">
        <f t="shared" si="574"/>
        <v>6.7038948197567116E-2</v>
      </c>
      <c r="T550" s="17">
        <f t="shared" si="575"/>
        <v>7.9132441865151976E-2</v>
      </c>
      <c r="U550" s="17">
        <f t="shared" si="576"/>
        <v>8.7063569095268606E-2</v>
      </c>
      <c r="V550" s="17">
        <f t="shared" si="577"/>
        <v>1.9436050703081475E-2</v>
      </c>
      <c r="W550" s="17">
        <f t="shared" si="578"/>
        <v>2.3974602391537512E-2</v>
      </c>
      <c r="X550" s="17">
        <f t="shared" si="579"/>
        <v>4.0621320153936449E-2</v>
      </c>
      <c r="Y550" s="17">
        <f t="shared" si="580"/>
        <v>3.4413326738445701E-2</v>
      </c>
      <c r="Z550" s="17">
        <f t="shared" si="581"/>
        <v>3.1929867131374717E-2</v>
      </c>
      <c r="AA550" s="17">
        <f t="shared" si="582"/>
        <v>4.9171995378070384E-2</v>
      </c>
      <c r="AB550" s="17">
        <f t="shared" si="583"/>
        <v>3.786243643784426E-2</v>
      </c>
      <c r="AC550" s="17">
        <f t="shared" si="584"/>
        <v>3.1696505294721467E-3</v>
      </c>
      <c r="AD550" s="17">
        <f t="shared" si="585"/>
        <v>9.2302219199447925E-3</v>
      </c>
      <c r="AE550" s="17">
        <f t="shared" si="586"/>
        <v>1.5639208257914886E-2</v>
      </c>
      <c r="AF550" s="17">
        <f t="shared" si="587"/>
        <v>1.3249130793157361E-2</v>
      </c>
      <c r="AG550" s="17">
        <f t="shared" si="588"/>
        <v>7.4828795200401243E-3</v>
      </c>
      <c r="AH550" s="17">
        <f t="shared" si="589"/>
        <v>1.352507680871955E-2</v>
      </c>
      <c r="AI550" s="17">
        <f t="shared" si="590"/>
        <v>2.082861828362927E-2</v>
      </c>
      <c r="AJ550" s="17">
        <f t="shared" si="591"/>
        <v>1.6038036077009436E-2</v>
      </c>
      <c r="AK550" s="17">
        <f t="shared" si="592"/>
        <v>8.2328585188204857E-3</v>
      </c>
      <c r="AL550" s="17">
        <f t="shared" si="593"/>
        <v>3.3082225215278529E-4</v>
      </c>
      <c r="AM550" s="17">
        <f t="shared" si="594"/>
        <v>2.8429083510974691E-3</v>
      </c>
      <c r="AN550" s="17">
        <f t="shared" si="595"/>
        <v>4.8168761430217762E-3</v>
      </c>
      <c r="AO550" s="17">
        <f t="shared" si="596"/>
        <v>4.0807322839400357E-3</v>
      </c>
      <c r="AP550" s="17">
        <f t="shared" si="597"/>
        <v>2.3047268919733112E-3</v>
      </c>
      <c r="AQ550" s="17">
        <f t="shared" si="598"/>
        <v>9.762523629931074E-4</v>
      </c>
      <c r="AR550" s="17">
        <f t="shared" si="599"/>
        <v>4.5832374291846899E-3</v>
      </c>
      <c r="AS550" s="17">
        <f t="shared" si="600"/>
        <v>7.0581856403348501E-3</v>
      </c>
      <c r="AT550" s="17">
        <f t="shared" si="601"/>
        <v>5.4348029425884663E-3</v>
      </c>
      <c r="AU550" s="17">
        <f t="shared" si="602"/>
        <v>2.7898655102878015E-3</v>
      </c>
      <c r="AV550" s="17">
        <f t="shared" si="603"/>
        <v>1.0740982213680412E-3</v>
      </c>
      <c r="AW550" s="17">
        <f t="shared" si="604"/>
        <v>2.3978143450282018E-5</v>
      </c>
      <c r="AX550" s="17">
        <f t="shared" si="605"/>
        <v>7.2967981005199998E-4</v>
      </c>
      <c r="AY550" s="17">
        <f t="shared" si="606"/>
        <v>1.2363315432688165E-3</v>
      </c>
      <c r="AZ550" s="17">
        <f t="shared" si="607"/>
        <v>1.0473879527874875E-3</v>
      </c>
      <c r="BA550" s="17">
        <f t="shared" si="608"/>
        <v>5.9154656888872896E-4</v>
      </c>
      <c r="BB550" s="17">
        <f t="shared" si="609"/>
        <v>2.5057143981325753E-4</v>
      </c>
      <c r="BC550" s="17">
        <f t="shared" si="610"/>
        <v>8.4911044711881754E-5</v>
      </c>
      <c r="BD550" s="17">
        <f t="shared" si="611"/>
        <v>1.2942665458491774E-3</v>
      </c>
      <c r="BE550" s="17">
        <f t="shared" si="612"/>
        <v>1.9931704804355952E-3</v>
      </c>
      <c r="BF550" s="17">
        <f t="shared" si="613"/>
        <v>1.5347412698028628E-3</v>
      </c>
      <c r="BG550" s="17">
        <f t="shared" si="614"/>
        <v>7.8783385176409561E-4</v>
      </c>
      <c r="BH550" s="17">
        <f t="shared" si="615"/>
        <v>3.0331603290298154E-4</v>
      </c>
      <c r="BI550" s="17">
        <f t="shared" si="616"/>
        <v>9.3421338126049999E-5</v>
      </c>
      <c r="BJ550" s="18">
        <f t="shared" si="617"/>
        <v>0.35006307485226706</v>
      </c>
      <c r="BK550" s="18">
        <f t="shared" si="618"/>
        <v>0.23336708353214103</v>
      </c>
      <c r="BL550" s="18">
        <f t="shared" si="619"/>
        <v>0.3829376948881214</v>
      </c>
      <c r="BM550" s="18">
        <f t="shared" si="620"/>
        <v>0.62430390285178172</v>
      </c>
      <c r="BN550" s="18">
        <f t="shared" si="621"/>
        <v>0.37278146415230395</v>
      </c>
    </row>
    <row r="551" spans="1:66" x14ac:dyDescent="0.25">
      <c r="A551" t="s">
        <v>213</v>
      </c>
      <c r="B551" t="s">
        <v>315</v>
      </c>
      <c r="C551" t="s">
        <v>219</v>
      </c>
      <c r="D551" t="s">
        <v>496</v>
      </c>
      <c r="E551" s="14">
        <f>VLOOKUP(A551,home!$A$2:$E$405,3,FALSE)</f>
        <v>1.2429378529999999</v>
      </c>
      <c r="F551" s="14">
        <f>VLOOKUP(B551,home!$B$2:$E$405,3,FALSE)</f>
        <v>2.36</v>
      </c>
      <c r="G551" s="14">
        <f>VLOOKUP(C551,away!$B$2:$E$405,4,FALSE)</f>
        <v>1.1100000000000001</v>
      </c>
      <c r="H551" s="14">
        <f>VLOOKUP(A551,away!$A$2:$E$405,3,FALSE)</f>
        <v>1.209039548</v>
      </c>
      <c r="I551" s="14">
        <f>VLOOKUP(C551,away!$B$2:$E$405,3,FALSE)</f>
        <v>0.45</v>
      </c>
      <c r="J551" s="14">
        <f>VLOOKUP(B551,home!$B$2:$E$405,4,FALSE)</f>
        <v>0.11</v>
      </c>
      <c r="K551" s="16">
        <f t="shared" si="622"/>
        <v>3.2559999997187998</v>
      </c>
      <c r="L551" s="16">
        <f t="shared" si="623"/>
        <v>5.9847457626000002E-2</v>
      </c>
      <c r="M551" s="17">
        <f t="shared" si="568"/>
        <v>3.6303270064587209E-2</v>
      </c>
      <c r="N551" s="17">
        <f t="shared" si="569"/>
        <v>0.11820344732008747</v>
      </c>
      <c r="O551" s="17">
        <f t="shared" si="570"/>
        <v>2.1726584168756174E-3</v>
      </c>
      <c r="P551" s="17">
        <f t="shared" si="571"/>
        <v>7.0741758047360584E-3</v>
      </c>
      <c r="Q551" s="17">
        <f t="shared" si="572"/>
        <v>0.19243521222048302</v>
      </c>
      <c r="R551" s="17">
        <f t="shared" si="573"/>
        <v>6.5014041269867851E-5</v>
      </c>
      <c r="S551" s="17">
        <f t="shared" si="574"/>
        <v>3.4462434945446886E-4</v>
      </c>
      <c r="T551" s="17">
        <f t="shared" si="575"/>
        <v>1.1516758209115675E-2</v>
      </c>
      <c r="U551" s="17">
        <f t="shared" si="576"/>
        <v>2.1168571835640778E-4</v>
      </c>
      <c r="V551" s="17">
        <f t="shared" si="577"/>
        <v>7.4616272868237717E-6</v>
      </c>
      <c r="W551" s="17">
        <f t="shared" si="578"/>
        <v>0.20885635031192665</v>
      </c>
      <c r="X551" s="17">
        <f t="shared" si="579"/>
        <v>1.2499521575214043E-2</v>
      </c>
      <c r="Y551" s="17">
        <f t="shared" si="580"/>
        <v>3.7403229390894747E-4</v>
      </c>
      <c r="Z551" s="17">
        <f t="shared" si="581"/>
        <v>1.2969750266644775E-6</v>
      </c>
      <c r="AA551" s="17">
        <f t="shared" si="582"/>
        <v>4.2229506864548288E-6</v>
      </c>
      <c r="AB551" s="17">
        <f t="shared" si="583"/>
        <v>6.8749637169547157E-6</v>
      </c>
      <c r="AC551" s="17">
        <f t="shared" si="584"/>
        <v>9.0874842546032068E-8</v>
      </c>
      <c r="AD551" s="17">
        <f t="shared" si="585"/>
        <v>0.1700090691392257</v>
      </c>
      <c r="AE551" s="17">
        <f t="shared" si="586"/>
        <v>1.0174610561345514E-2</v>
      </c>
      <c r="AF551" s="17">
        <f t="shared" si="587"/>
        <v>3.044622872155888E-4</v>
      </c>
      <c r="AG551" s="17">
        <f t="shared" si="588"/>
        <v>6.0737646109499978E-6</v>
      </c>
      <c r="AH551" s="17">
        <f t="shared" si="589"/>
        <v>1.9405164487570627E-8</v>
      </c>
      <c r="AI551" s="17">
        <f t="shared" si="590"/>
        <v>6.3183215566073233E-8</v>
      </c>
      <c r="AJ551" s="17">
        <f t="shared" si="591"/>
        <v>1.0286227493268366E-7</v>
      </c>
      <c r="AK551" s="17">
        <f t="shared" si="592"/>
        <v>1.1163985571729772E-7</v>
      </c>
      <c r="AL551" s="17">
        <f t="shared" si="593"/>
        <v>7.0832694823867629E-10</v>
      </c>
      <c r="AM551" s="17">
        <f t="shared" si="594"/>
        <v>0.11070990581390239</v>
      </c>
      <c r="AN551" s="17">
        <f t="shared" si="595"/>
        <v>6.6257063969759741E-3</v>
      </c>
      <c r="AO551" s="17">
        <f t="shared" si="596"/>
        <v>1.9826584141766833E-4</v>
      </c>
      <c r="AP551" s="17">
        <f t="shared" si="597"/>
        <v>3.9552355143090473E-6</v>
      </c>
      <c r="AQ551" s="17">
        <f t="shared" si="598"/>
        <v>5.9177697460865242E-8</v>
      </c>
      <c r="AR551" s="17">
        <f t="shared" si="599"/>
        <v>2.322699518790887E-10</v>
      </c>
      <c r="AS551" s="17">
        <f t="shared" si="600"/>
        <v>7.5627096325299845E-10</v>
      </c>
      <c r="AT551" s="17">
        <f t="shared" si="601"/>
        <v>1.2312091280695499E-9</v>
      </c>
      <c r="AU551" s="17">
        <f t="shared" si="602"/>
        <v>1.3362723068827462E-9</v>
      </c>
      <c r="AV551" s="17">
        <f t="shared" si="603"/>
        <v>1.0877256577086154E-9</v>
      </c>
      <c r="AW551" s="17">
        <f t="shared" si="604"/>
        <v>3.8340817279283611E-12</v>
      </c>
      <c r="AX551" s="17">
        <f t="shared" si="605"/>
        <v>6.0078575549822405E-2</v>
      </c>
      <c r="AY551" s="17">
        <f t="shared" si="606"/>
        <v>3.5955500044484359E-3</v>
      </c>
      <c r="AZ551" s="17">
        <f t="shared" si="607"/>
        <v>1.075922632666959E-4</v>
      </c>
      <c r="BA551" s="17">
        <f t="shared" si="608"/>
        <v>2.1463744722463401E-6</v>
      </c>
      <c r="BB551" s="17">
        <f t="shared" si="609"/>
        <v>3.2113763819322727E-8</v>
      </c>
      <c r="BC551" s="17">
        <f t="shared" si="610"/>
        <v>3.8438542387765792E-10</v>
      </c>
      <c r="BD551" s="17">
        <f t="shared" si="611"/>
        <v>2.3167943504794682E-12</v>
      </c>
      <c r="BE551" s="17">
        <f t="shared" si="612"/>
        <v>7.5434824045096654E-12</v>
      </c>
      <c r="BF551" s="17">
        <f t="shared" si="613"/>
        <v>1.2280789353481124E-11</v>
      </c>
      <c r="BG551" s="17">
        <f t="shared" si="614"/>
        <v>1.3328750043827061E-11</v>
      </c>
      <c r="BH551" s="17">
        <f t="shared" si="615"/>
        <v>1.0849602534738217E-11</v>
      </c>
      <c r="BI551" s="17">
        <f t="shared" si="616"/>
        <v>7.0652611700113408E-12</v>
      </c>
      <c r="BJ551" s="18">
        <f t="shared" si="617"/>
        <v>0.90570132683880056</v>
      </c>
      <c r="BK551" s="18">
        <f t="shared" si="618"/>
        <v>4.7325173433682491E-2</v>
      </c>
      <c r="BL551" s="18">
        <f t="shared" si="619"/>
        <v>2.4607578785486935E-3</v>
      </c>
      <c r="BM551" s="18">
        <f t="shared" si="620"/>
        <v>0.59563922725740481</v>
      </c>
      <c r="BN551" s="18">
        <f t="shared" si="621"/>
        <v>0.35625377786803925</v>
      </c>
    </row>
    <row r="552" spans="1:66" x14ac:dyDescent="0.25">
      <c r="A552" t="s">
        <v>213</v>
      </c>
      <c r="B552" t="s">
        <v>220</v>
      </c>
      <c r="C552" t="s">
        <v>218</v>
      </c>
      <c r="D552" t="s">
        <v>496</v>
      </c>
      <c r="E552" s="14">
        <f>VLOOKUP(A552,home!$A$2:$E$405,3,FALSE)</f>
        <v>1.2429378529999999</v>
      </c>
      <c r="F552" s="14">
        <f>VLOOKUP(B552,home!$B$2:$E$405,3,FALSE)</f>
        <v>0.64</v>
      </c>
      <c r="G552" s="14">
        <f>VLOOKUP(C552,away!$B$2:$E$405,4,FALSE)</f>
        <v>0.52</v>
      </c>
      <c r="H552" s="14">
        <f>VLOOKUP(A552,away!$A$2:$E$405,3,FALSE)</f>
        <v>1.209039548</v>
      </c>
      <c r="I552" s="14">
        <f>VLOOKUP(C552,away!$B$2:$E$405,3,FALSE)</f>
        <v>1.26</v>
      </c>
      <c r="J552" s="14">
        <f>VLOOKUP(B552,home!$B$2:$E$405,4,FALSE)</f>
        <v>1.49</v>
      </c>
      <c r="K552" s="16">
        <f t="shared" si="622"/>
        <v>0.41364971747840001</v>
      </c>
      <c r="L552" s="16">
        <f t="shared" si="623"/>
        <v>2.2698508474152002</v>
      </c>
      <c r="M552" s="17">
        <f t="shared" si="568"/>
        <v>6.8323563978989726E-2</v>
      </c>
      <c r="N552" s="17">
        <f t="shared" si="569"/>
        <v>2.8262022937026489E-2</v>
      </c>
      <c r="O552" s="17">
        <f t="shared" si="570"/>
        <v>0.15508429959613645</v>
      </c>
      <c r="P552" s="17">
        <f t="shared" si="571"/>
        <v>6.4150576713277396E-2</v>
      </c>
      <c r="Q552" s="17">
        <f t="shared" si="572"/>
        <v>5.845288901634535E-3</v>
      </c>
      <c r="R552" s="17">
        <f t="shared" si="573"/>
        <v>0.17600911442954162</v>
      </c>
      <c r="S552" s="17">
        <f t="shared" si="574"/>
        <v>1.5058115578951614E-2</v>
      </c>
      <c r="T552" s="17">
        <f t="shared" si="575"/>
        <v>1.3267933966761814E-2</v>
      </c>
      <c r="U552" s="17">
        <f t="shared" si="576"/>
        <v>7.280612045740327E-2</v>
      </c>
      <c r="V552" s="17">
        <f t="shared" si="577"/>
        <v>1.57093483215637E-3</v>
      </c>
      <c r="W552" s="17">
        <f t="shared" si="578"/>
        <v>8.0596736758025106E-4</v>
      </c>
      <c r="X552" s="17">
        <f t="shared" si="579"/>
        <v>1.8294257122910308E-3</v>
      </c>
      <c r="Y552" s="17">
        <f t="shared" si="580"/>
        <v>2.0762617516634769E-3</v>
      </c>
      <c r="Z552" s="17">
        <f t="shared" si="581"/>
        <v>0.13317147918023131</v>
      </c>
      <c r="AA552" s="17">
        <f t="shared" si="582"/>
        <v>5.5086344739083311E-2</v>
      </c>
      <c r="AB552" s="17">
        <f t="shared" si="583"/>
        <v>1.1393225469119781E-2</v>
      </c>
      <c r="AC552" s="17">
        <f t="shared" si="584"/>
        <v>9.2186693719604427E-5</v>
      </c>
      <c r="AD552" s="17">
        <f t="shared" si="585"/>
        <v>8.3347043474095146E-5</v>
      </c>
      <c r="AE552" s="17">
        <f t="shared" si="586"/>
        <v>1.8918535725922638E-4</v>
      </c>
      <c r="AF552" s="17">
        <f t="shared" si="587"/>
        <v>2.1471127174670126E-4</v>
      </c>
      <c r="AG552" s="17">
        <f t="shared" si="588"/>
        <v>1.6245418737461504E-4</v>
      </c>
      <c r="AH552" s="17">
        <f t="shared" si="589"/>
        <v>7.556984871719595E-2</v>
      </c>
      <c r="AI552" s="17">
        <f t="shared" si="590"/>
        <v>3.125944657175353E-2</v>
      </c>
      <c r="AJ552" s="17">
        <f t="shared" si="591"/>
        <v>6.4652306214684954E-3</v>
      </c>
      <c r="AK552" s="17">
        <f t="shared" si="592"/>
        <v>8.9144694000104809E-4</v>
      </c>
      <c r="AL552" s="17">
        <f t="shared" si="593"/>
        <v>3.4622488775447733E-6</v>
      </c>
      <c r="AM552" s="17">
        <f t="shared" si="594"/>
        <v>6.8952961971438816E-6</v>
      </c>
      <c r="AN552" s="17">
        <f t="shared" si="595"/>
        <v>1.5651293916265844E-5</v>
      </c>
      <c r="AO552" s="17">
        <f t="shared" si="596"/>
        <v>1.7763051379490204E-5</v>
      </c>
      <c r="AP552" s="17">
        <f t="shared" si="597"/>
        <v>1.3439825742138523E-5</v>
      </c>
      <c r="AQ552" s="17">
        <f t="shared" si="598"/>
        <v>7.6265999624764387E-6</v>
      </c>
      <c r="AR552" s="17">
        <f t="shared" si="599"/>
        <v>3.4306457029953115E-2</v>
      </c>
      <c r="AS552" s="17">
        <f t="shared" si="600"/>
        <v>1.4190856258124976E-2</v>
      </c>
      <c r="AT552" s="17">
        <f t="shared" si="601"/>
        <v>2.9350218409749909E-3</v>
      </c>
      <c r="AU552" s="17">
        <f t="shared" si="602"/>
        <v>4.0469031843741297E-4</v>
      </c>
      <c r="AV552" s="17">
        <f t="shared" si="603"/>
        <v>4.1850008971969896E-5</v>
      </c>
      <c r="AW552" s="17">
        <f t="shared" si="604"/>
        <v>9.0299601746516398E-8</v>
      </c>
      <c r="AX552" s="17">
        <f t="shared" si="605"/>
        <v>4.7537288731307517E-7</v>
      </c>
      <c r="AY552" s="17">
        <f t="shared" si="606"/>
        <v>1.079025551105794E-6</v>
      </c>
      <c r="AZ552" s="17">
        <f t="shared" si="607"/>
        <v>1.2246135307800702E-6</v>
      </c>
      <c r="BA552" s="17">
        <f t="shared" si="608"/>
        <v>9.2656335353242076E-7</v>
      </c>
      <c r="BB552" s="17">
        <f t="shared" si="609"/>
        <v>5.2579015329985885E-7</v>
      </c>
      <c r="BC552" s="17">
        <f t="shared" si="610"/>
        <v>2.3869304500605037E-7</v>
      </c>
      <c r="BD552" s="17">
        <f t="shared" si="611"/>
        <v>1.2978423426875383E-2</v>
      </c>
      <c r="BE552" s="17">
        <f t="shared" si="612"/>
        <v>5.3685211838420503E-3</v>
      </c>
      <c r="BF552" s="17">
        <f t="shared" si="613"/>
        <v>1.1103436354865351E-3</v>
      </c>
      <c r="BG552" s="17">
        <f t="shared" si="614"/>
        <v>1.5309777704098165E-4</v>
      </c>
      <c r="BH552" s="17">
        <f t="shared" si="615"/>
        <v>1.5832213054893281E-5</v>
      </c>
      <c r="BI552" s="17">
        <f t="shared" si="616"/>
        <v>1.3097980914428893E-6</v>
      </c>
      <c r="BJ552" s="18">
        <f t="shared" si="617"/>
        <v>5.2802444622530774E-2</v>
      </c>
      <c r="BK552" s="18">
        <f t="shared" si="618"/>
        <v>0.14919991907152336</v>
      </c>
      <c r="BL552" s="18">
        <f t="shared" si="619"/>
        <v>0.65607148103255719</v>
      </c>
      <c r="BM552" s="18">
        <f t="shared" si="620"/>
        <v>0.49356946862428708</v>
      </c>
      <c r="BN552" s="18">
        <f t="shared" si="621"/>
        <v>0.4976748665566062</v>
      </c>
    </row>
    <row r="553" spans="1:66" x14ac:dyDescent="0.25">
      <c r="A553" t="s">
        <v>37</v>
      </c>
      <c r="B553" t="s">
        <v>224</v>
      </c>
      <c r="C553" t="s">
        <v>229</v>
      </c>
      <c r="D553" t="s">
        <v>496</v>
      </c>
      <c r="E553" s="14">
        <f>VLOOKUP(A553,home!$A$2:$E$405,3,FALSE)</f>
        <v>1.692307692</v>
      </c>
      <c r="F553" s="14">
        <f>VLOOKUP(B553,home!$B$2:$E$405,3,FALSE)</f>
        <v>0.85</v>
      </c>
      <c r="G553" s="14">
        <f>VLOOKUP(C553,away!$B$2:$E$405,4,FALSE)</f>
        <v>1.03</v>
      </c>
      <c r="H553" s="14">
        <f>VLOOKUP(A553,away!$A$2:$E$405,3,FALSE)</f>
        <v>1.307692308</v>
      </c>
      <c r="I553" s="14">
        <f>VLOOKUP(C553,away!$B$2:$E$405,3,FALSE)</f>
        <v>0.44</v>
      </c>
      <c r="J553" s="14">
        <f>VLOOKUP(B553,home!$B$2:$E$405,4,FALSE)</f>
        <v>1.78</v>
      </c>
      <c r="K553" s="16">
        <f t="shared" si="622"/>
        <v>1.4816153843459998</v>
      </c>
      <c r="L553" s="16">
        <f t="shared" si="623"/>
        <v>1.0241846156256</v>
      </c>
      <c r="M553" s="17">
        <f t="shared" si="568"/>
        <v>8.1610283638446066E-2</v>
      </c>
      <c r="N553" s="17">
        <f t="shared" si="569"/>
        <v>0.12091505175956233</v>
      </c>
      <c r="O553" s="17">
        <f t="shared" si="570"/>
        <v>8.3583996979338063E-2</v>
      </c>
      <c r="P553" s="17">
        <f t="shared" si="571"/>
        <v>0.12383933580971687</v>
      </c>
      <c r="Q553" s="17">
        <f t="shared" si="572"/>
        <v>8.9574800442980218E-2</v>
      </c>
      <c r="R553" s="17">
        <f t="shared" si="573"/>
        <v>4.2802721909367333E-2</v>
      </c>
      <c r="S553" s="17">
        <f t="shared" si="574"/>
        <v>4.6979928294744497E-2</v>
      </c>
      <c r="T553" s="17">
        <f t="shared" si="575"/>
        <v>9.1741132561433514E-2</v>
      </c>
      <c r="U553" s="17">
        <f t="shared" si="576"/>
        <v>6.3417171272802234E-2</v>
      </c>
      <c r="V553" s="17">
        <f t="shared" si="577"/>
        <v>7.9210648149636437E-3</v>
      </c>
      <c r="W553" s="17">
        <f t="shared" si="578"/>
        <v>4.4238467462014118E-2</v>
      </c>
      <c r="X553" s="17">
        <f t="shared" si="579"/>
        <v>4.5308357793448543E-2</v>
      </c>
      <c r="Y553" s="17">
        <f t="shared" si="580"/>
        <v>2.3202061505655125E-2</v>
      </c>
      <c r="Z553" s="17">
        <f t="shared" si="581"/>
        <v>1.4612629762158281E-2</v>
      </c>
      <c r="AA553" s="17">
        <f t="shared" si="582"/>
        <v>2.1650297061365939E-2</v>
      </c>
      <c r="AB553" s="17">
        <f t="shared" si="583"/>
        <v>1.6038706600890386E-2</v>
      </c>
      <c r="AC553" s="17">
        <f t="shared" si="584"/>
        <v>7.5123759060854208E-4</v>
      </c>
      <c r="AD553" s="17">
        <f t="shared" si="585"/>
        <v>1.6386098492902512E-2</v>
      </c>
      <c r="AE553" s="17">
        <f t="shared" si="586"/>
        <v>1.6782389986556585E-2</v>
      </c>
      <c r="AF553" s="17">
        <f t="shared" si="587"/>
        <v>8.5941328188301851E-3</v>
      </c>
      <c r="AG553" s="17">
        <f t="shared" si="588"/>
        <v>2.9339928725629835E-3</v>
      </c>
      <c r="AH553" s="17">
        <f t="shared" si="589"/>
        <v>3.7415076490588191E-3</v>
      </c>
      <c r="AI553" s="17">
        <f t="shared" si="590"/>
        <v>5.5434752934937805E-3</v>
      </c>
      <c r="AJ553" s="17">
        <f t="shared" si="591"/>
        <v>4.1066491387911717E-3</v>
      </c>
      <c r="AK553" s="17">
        <f t="shared" si="592"/>
        <v>2.02815818071475E-3</v>
      </c>
      <c r="AL553" s="17">
        <f t="shared" si="593"/>
        <v>4.5598549647695E-5</v>
      </c>
      <c r="AM553" s="17">
        <f t="shared" si="594"/>
        <v>4.8555791232986305E-3</v>
      </c>
      <c r="AN553" s="17">
        <f t="shared" si="595"/>
        <v>4.973009438035296E-3</v>
      </c>
      <c r="AO553" s="17">
        <f t="shared" si="596"/>
        <v>2.5466398798983298E-3</v>
      </c>
      <c r="AP553" s="17">
        <f t="shared" si="597"/>
        <v>8.6940979551016536E-4</v>
      </c>
      <c r="AQ553" s="17">
        <f t="shared" si="598"/>
        <v>2.2260903430892747E-4</v>
      </c>
      <c r="AR553" s="17">
        <f t="shared" si="599"/>
        <v>7.6639891468231009E-4</v>
      </c>
      <c r="AS553" s="17">
        <f t="shared" si="600"/>
        <v>1.1355084225393882E-3</v>
      </c>
      <c r="AT553" s="17">
        <f t="shared" si="601"/>
        <v>8.4119337394440784E-4</v>
      </c>
      <c r="AU553" s="17">
        <f t="shared" si="602"/>
        <v>4.1544168134865074E-4</v>
      </c>
      <c r="AV553" s="17">
        <f t="shared" si="603"/>
        <v>1.5388119659618237E-4</v>
      </c>
      <c r="AW553" s="17">
        <f t="shared" si="604"/>
        <v>1.9220392640963997E-6</v>
      </c>
      <c r="AX553" s="17">
        <f t="shared" si="605"/>
        <v>1.1990167881647518E-3</v>
      </c>
      <c r="AY553" s="17">
        <f t="shared" si="606"/>
        <v>1.2280145483151577E-3</v>
      </c>
      <c r="AZ553" s="17">
        <f t="shared" si="607"/>
        <v>6.2885680407440223E-4</v>
      </c>
      <c r="BA553" s="17">
        <f t="shared" si="608"/>
        <v>2.1468848805482836E-4</v>
      </c>
      <c r="BB553" s="17">
        <f t="shared" si="609"/>
        <v>5.4970161654418879E-5</v>
      </c>
      <c r="BC553" s="17">
        <f t="shared" si="610"/>
        <v>1.1259918776981625E-5</v>
      </c>
      <c r="BD553" s="17">
        <f t="shared" si="611"/>
        <v>1.3082232964162978E-4</v>
      </c>
      <c r="BE553" s="17">
        <f t="shared" si="612"/>
        <v>1.9382837621302238E-4</v>
      </c>
      <c r="BF553" s="17">
        <f t="shared" si="613"/>
        <v>1.4358955206000913E-4</v>
      </c>
      <c r="BG553" s="17">
        <f t="shared" si="614"/>
        <v>7.0914829787820113E-5</v>
      </c>
      <c r="BH553" s="17">
        <f t="shared" si="615"/>
        <v>2.6267125697978066E-5</v>
      </c>
      <c r="BI553" s="17">
        <f t="shared" si="616"/>
        <v>7.783555507334888E-6</v>
      </c>
      <c r="BJ553" s="18">
        <f t="shared" si="617"/>
        <v>0.47648053967603798</v>
      </c>
      <c r="BK553" s="18">
        <f t="shared" si="618"/>
        <v>0.26237546324644245</v>
      </c>
      <c r="BL553" s="18">
        <f t="shared" si="619"/>
        <v>0.24679831344384121</v>
      </c>
      <c r="BM553" s="18">
        <f t="shared" si="620"/>
        <v>0.45671466308001807</v>
      </c>
      <c r="BN553" s="18">
        <f t="shared" si="621"/>
        <v>0.54232619053941089</v>
      </c>
    </row>
    <row r="554" spans="1:66" x14ac:dyDescent="0.25">
      <c r="A554" t="s">
        <v>37</v>
      </c>
      <c r="B554" t="s">
        <v>231</v>
      </c>
      <c r="C554" t="s">
        <v>38</v>
      </c>
      <c r="D554" t="s">
        <v>496</v>
      </c>
      <c r="E554" s="14">
        <f>VLOOKUP(A554,home!$A$2:$E$405,3,FALSE)</f>
        <v>1.692307692</v>
      </c>
      <c r="F554" s="14">
        <f>VLOOKUP(B554,home!$B$2:$E$405,3,FALSE)</f>
        <v>0.89</v>
      </c>
      <c r="G554" s="14">
        <f>VLOOKUP(C554,away!$B$2:$E$405,4,FALSE)</f>
        <v>0.89</v>
      </c>
      <c r="H554" s="14">
        <f>VLOOKUP(A554,away!$A$2:$E$405,3,FALSE)</f>
        <v>1.307692308</v>
      </c>
      <c r="I554" s="14">
        <f>VLOOKUP(C554,away!$B$2:$E$405,3,FALSE)</f>
        <v>0.44</v>
      </c>
      <c r="J554" s="14">
        <f>VLOOKUP(B554,home!$B$2:$E$405,4,FALSE)</f>
        <v>0.76</v>
      </c>
      <c r="K554" s="16">
        <f t="shared" si="622"/>
        <v>1.3404769228331999</v>
      </c>
      <c r="L554" s="16">
        <f t="shared" si="623"/>
        <v>0.43729230779520001</v>
      </c>
      <c r="M554" s="17">
        <f t="shared" si="568"/>
        <v>0.16901475999429322</v>
      </c>
      <c r="N554" s="17">
        <f t="shared" si="569"/>
        <v>0.22656038539054202</v>
      </c>
      <c r="O554" s="17">
        <f t="shared" si="570"/>
        <v>7.390885444935634E-2</v>
      </c>
      <c r="P554" s="17">
        <f t="shared" si="571"/>
        <v>9.9073113782400066E-2</v>
      </c>
      <c r="Q554" s="17">
        <f t="shared" si="572"/>
        <v>0.15184948412210886</v>
      </c>
      <c r="R554" s="17">
        <f t="shared" si="573"/>
        <v>1.6159886764329286E-2</v>
      </c>
      <c r="S554" s="17">
        <f t="shared" si="574"/>
        <v>1.4518675580274476E-2</v>
      </c>
      <c r="T554" s="17">
        <f t="shared" si="575"/>
        <v>6.6402611349267573E-2</v>
      </c>
      <c r="U554" s="17">
        <f t="shared" si="576"/>
        <v>2.1661955283181076E-2</v>
      </c>
      <c r="V554" s="17">
        <f t="shared" si="577"/>
        <v>9.4561787107485813E-4</v>
      </c>
      <c r="W554" s="17">
        <f t="shared" si="578"/>
        <v>6.7850243069937727E-2</v>
      </c>
      <c r="X554" s="17">
        <f t="shared" si="579"/>
        <v>2.9670389376518353E-2</v>
      </c>
      <c r="Y554" s="17">
        <f t="shared" si="580"/>
        <v>6.4873165218199465E-3</v>
      </c>
      <c r="Z554" s="17">
        <f t="shared" si="581"/>
        <v>2.3555313922942198E-3</v>
      </c>
      <c r="AA554" s="17">
        <f t="shared" si="582"/>
        <v>3.157535472379559E-3</v>
      </c>
      <c r="AB554" s="17">
        <f t="shared" si="583"/>
        <v>2.1163017168760131E-3</v>
      </c>
      <c r="AC554" s="17">
        <f t="shared" si="584"/>
        <v>3.4643907334939881E-5</v>
      </c>
      <c r="AD554" s="17">
        <f t="shared" si="585"/>
        <v>2.273792126096871E-2</v>
      </c>
      <c r="AE554" s="17">
        <f t="shared" si="586"/>
        <v>9.9431180626745521E-3</v>
      </c>
      <c r="AF554" s="17">
        <f t="shared" si="587"/>
        <v>2.1740245221535466E-3</v>
      </c>
      <c r="AG554" s="17">
        <f t="shared" si="588"/>
        <v>3.1689473349862704E-4</v>
      </c>
      <c r="AH554" s="17">
        <f t="shared" si="589"/>
        <v>2.5751393965509507E-4</v>
      </c>
      <c r="AI554" s="17">
        <f t="shared" si="590"/>
        <v>3.4519149341551619E-4</v>
      </c>
      <c r="AJ554" s="17">
        <f t="shared" si="591"/>
        <v>2.31360615440914E-4</v>
      </c>
      <c r="AK554" s="17">
        <f t="shared" si="592"/>
        <v>1.0337785528367717E-4</v>
      </c>
      <c r="AL554" s="17">
        <f t="shared" si="593"/>
        <v>8.1230296652844025E-7</v>
      </c>
      <c r="AM554" s="17">
        <f t="shared" si="594"/>
        <v>6.0959317447053761E-3</v>
      </c>
      <c r="AN554" s="17">
        <f t="shared" si="595"/>
        <v>2.6657040608042346E-3</v>
      </c>
      <c r="AO554" s="17">
        <f t="shared" si="596"/>
        <v>5.8284594032405985E-4</v>
      </c>
      <c r="AP554" s="17">
        <f t="shared" si="597"/>
        <v>8.4958015444457178E-5</v>
      </c>
      <c r="AQ554" s="17">
        <f t="shared" si="598"/>
        <v>9.2878716598517325E-6</v>
      </c>
      <c r="AR554" s="17">
        <f t="shared" si="599"/>
        <v>2.2521772992242087E-5</v>
      </c>
      <c r="AS554" s="17">
        <f t="shared" si="600"/>
        <v>3.0189916957388544E-5</v>
      </c>
      <c r="AT554" s="17">
        <f t="shared" si="601"/>
        <v>2.0234443491815022E-5</v>
      </c>
      <c r="AU554" s="17">
        <f t="shared" si="602"/>
        <v>9.041268182383485E-6</v>
      </c>
      <c r="AV554" s="17">
        <f t="shared" si="603"/>
        <v>3.0299028379077851E-6</v>
      </c>
      <c r="AW554" s="17">
        <f t="shared" si="604"/>
        <v>1.3226554268490212E-8</v>
      </c>
      <c r="AX554" s="17">
        <f t="shared" si="605"/>
        <v>1.3619093044906483E-3</v>
      </c>
      <c r="AY554" s="17">
        <f t="shared" si="606"/>
        <v>5.955524627684715E-4</v>
      </c>
      <c r="AZ554" s="17">
        <f t="shared" si="607"/>
        <v>1.3021525542856991E-4</v>
      </c>
      <c r="BA554" s="17">
        <f t="shared" si="608"/>
        <v>1.8980709852166923E-5</v>
      </c>
      <c r="BB554" s="17">
        <f t="shared" si="609"/>
        <v>2.0750296037112912E-6</v>
      </c>
      <c r="BC554" s="17">
        <f t="shared" si="610"/>
        <v>1.8147889683005407E-7</v>
      </c>
      <c r="BD554" s="17">
        <f t="shared" si="611"/>
        <v>1.6414330145695233E-6</v>
      </c>
      <c r="BE554" s="17">
        <f t="shared" si="612"/>
        <v>2.2003030764069778E-6</v>
      </c>
      <c r="BF554" s="17">
        <f t="shared" si="613"/>
        <v>1.4747277485812248E-6</v>
      </c>
      <c r="BG554" s="17">
        <f t="shared" si="614"/>
        <v>6.5894617147829721E-7</v>
      </c>
      <c r="BH554" s="17">
        <f t="shared" si="615"/>
        <v>2.2082553406398664E-7</v>
      </c>
      <c r="BI554" s="17">
        <f t="shared" si="616"/>
        <v>5.9202306477018067E-8</v>
      </c>
      <c r="BJ554" s="18">
        <f t="shared" si="617"/>
        <v>0.59554003028346836</v>
      </c>
      <c r="BK554" s="18">
        <f t="shared" si="618"/>
        <v>0.28418317590111253</v>
      </c>
      <c r="BL554" s="18">
        <f t="shared" si="619"/>
        <v>0.11803325033223078</v>
      </c>
      <c r="BM554" s="18">
        <f t="shared" si="620"/>
        <v>0.26294996416986194</v>
      </c>
      <c r="BN554" s="18">
        <f t="shared" si="621"/>
        <v>0.73656648450302986</v>
      </c>
    </row>
    <row r="555" spans="1:66" x14ac:dyDescent="0.25">
      <c r="A555" t="s">
        <v>340</v>
      </c>
      <c r="B555" t="s">
        <v>387</v>
      </c>
      <c r="C555" t="s">
        <v>353</v>
      </c>
      <c r="D555" t="s">
        <v>496</v>
      </c>
      <c r="E555" s="14">
        <f>VLOOKUP(A555,home!$A$2:$E$405,3,FALSE)</f>
        <v>1.3628691980000001</v>
      </c>
      <c r="F555" s="14">
        <f>VLOOKUP(B555,home!$B$2:$E$405,3,FALSE)</f>
        <v>1.04</v>
      </c>
      <c r="G555" s="14">
        <f>VLOOKUP(C555,away!$B$2:$E$405,4,FALSE)</f>
        <v>0.6</v>
      </c>
      <c r="H555" s="14">
        <f>VLOOKUP(A555,away!$A$2:$E$405,3,FALSE)</f>
        <v>1.1434599160000001</v>
      </c>
      <c r="I555" s="14">
        <f>VLOOKUP(C555,away!$B$2:$E$405,3,FALSE)</f>
        <v>1.27</v>
      </c>
      <c r="J555" s="14">
        <f>VLOOKUP(B555,home!$B$2:$E$405,4,FALSE)</f>
        <v>1.0900000000000001</v>
      </c>
      <c r="K555" s="16">
        <f t="shared" si="622"/>
        <v>0.85043037955199996</v>
      </c>
      <c r="L555" s="16">
        <f t="shared" si="623"/>
        <v>1.5828915617188002</v>
      </c>
      <c r="M555" s="17">
        <f t="shared" si="568"/>
        <v>8.7744864613585272E-2</v>
      </c>
      <c r="N555" s="17">
        <f t="shared" si="569"/>
        <v>7.4620898517070169E-2</v>
      </c>
      <c r="O555" s="17">
        <f t="shared" si="570"/>
        <v>0.13889060578100268</v>
      </c>
      <c r="P555" s="17">
        <f t="shared" si="571"/>
        <v>0.11811679059054529</v>
      </c>
      <c r="Q555" s="17">
        <f t="shared" si="572"/>
        <v>3.1729939524191626E-2</v>
      </c>
      <c r="R555" s="17">
        <f t="shared" si="573"/>
        <v>0.10992438394638079</v>
      </c>
      <c r="S555" s="17">
        <f t="shared" si="574"/>
        <v>3.9750406707136955E-2</v>
      </c>
      <c r="T555" s="17">
        <f t="shared" si="575"/>
        <v>5.0225053526690766E-2</v>
      </c>
      <c r="U555" s="17">
        <f t="shared" si="576"/>
        <v>9.348303556154039E-2</v>
      </c>
      <c r="V555" s="17">
        <f t="shared" si="577"/>
        <v>5.945508397927699E-3</v>
      </c>
      <c r="W555" s="17">
        <f t="shared" si="578"/>
        <v>8.9947015042400966E-3</v>
      </c>
      <c r="X555" s="17">
        <f t="shared" si="579"/>
        <v>1.4237637111241047E-2</v>
      </c>
      <c r="Y555" s="17">
        <f t="shared" si="580"/>
        <v>1.1268317821098947E-2</v>
      </c>
      <c r="Z555" s="17">
        <f t="shared" si="581"/>
        <v>5.7999459925287891E-2</v>
      </c>
      <c r="AA555" s="17">
        <f t="shared" si="582"/>
        <v>4.9324502718073593E-2</v>
      </c>
      <c r="AB555" s="17">
        <f t="shared" si="583"/>
        <v>2.097352778387249E-2</v>
      </c>
      <c r="AC555" s="17">
        <f t="shared" si="584"/>
        <v>5.0021757219426556E-4</v>
      </c>
      <c r="AD555" s="17">
        <f t="shared" si="585"/>
        <v>1.9123418535519619E-3</v>
      </c>
      <c r="AE555" s="17">
        <f t="shared" si="586"/>
        <v>3.0270297831090903E-3</v>
      </c>
      <c r="AF555" s="17">
        <f t="shared" si="587"/>
        <v>2.3957299503774348E-3</v>
      </c>
      <c r="AG555" s="17">
        <f t="shared" si="588"/>
        <v>1.2640602408698137E-3</v>
      </c>
      <c r="AH555" s="17">
        <f t="shared" si="589"/>
        <v>2.2951713924996484E-2</v>
      </c>
      <c r="AI555" s="17">
        <f t="shared" si="590"/>
        <v>1.9518834784603679E-2</v>
      </c>
      <c r="AJ555" s="17">
        <f t="shared" si="591"/>
        <v>8.2997050371416432E-3</v>
      </c>
      <c r="AK555" s="17">
        <f t="shared" si="592"/>
        <v>2.3527737683020048E-3</v>
      </c>
      <c r="AL555" s="17">
        <f t="shared" si="593"/>
        <v>2.6934496729707524E-5</v>
      </c>
      <c r="AM555" s="17">
        <f t="shared" si="594"/>
        <v>3.2526272166987413E-4</v>
      </c>
      <c r="AN555" s="17">
        <f t="shared" si="595"/>
        <v>5.1485561747293448E-4</v>
      </c>
      <c r="AO555" s="17">
        <f t="shared" si="596"/>
        <v>4.0748030620071539E-4</v>
      </c>
      <c r="AP555" s="17">
        <f t="shared" si="597"/>
        <v>2.149990460839017E-4</v>
      </c>
      <c r="AQ555" s="17">
        <f t="shared" si="598"/>
        <v>8.5080043955949888E-5</v>
      </c>
      <c r="AR555" s="17">
        <f t="shared" si="599"/>
        <v>7.26601485977216E-3</v>
      </c>
      <c r="AS555" s="17">
        <f t="shared" si="600"/>
        <v>6.1792397750265095E-3</v>
      </c>
      <c r="AT555" s="17">
        <f t="shared" si="601"/>
        <v>2.6275066136093048E-3</v>
      </c>
      <c r="AU555" s="17">
        <f t="shared" si="602"/>
        <v>7.4483714889571708E-4</v>
      </c>
      <c r="AV555" s="17">
        <f t="shared" si="603"/>
        <v>1.5835803480995349E-4</v>
      </c>
      <c r="AW555" s="17">
        <f t="shared" si="604"/>
        <v>1.007154956176085E-6</v>
      </c>
      <c r="AX555" s="17">
        <f t="shared" si="605"/>
        <v>4.6102216640637924E-5</v>
      </c>
      <c r="AY555" s="17">
        <f t="shared" si="606"/>
        <v>7.2974809696997814E-5</v>
      </c>
      <c r="AZ555" s="17">
        <f t="shared" si="607"/>
        <v>5.7755605243706578E-5</v>
      </c>
      <c r="BA555" s="17">
        <f t="shared" si="608"/>
        <v>3.0473620060741736E-5</v>
      </c>
      <c r="BB555" s="17">
        <f t="shared" si="609"/>
        <v>1.2059109012293214E-5</v>
      </c>
      <c r="BC555" s="17">
        <f t="shared" si="610"/>
        <v>3.8176523794812113E-6</v>
      </c>
      <c r="BD555" s="17">
        <f t="shared" si="611"/>
        <v>1.9168856014761279E-3</v>
      </c>
      <c r="BE555" s="17">
        <f t="shared" si="612"/>
        <v>1.6301777496211072E-3</v>
      </c>
      <c r="BF555" s="17">
        <f t="shared" si="613"/>
        <v>6.9317634117375168E-4</v>
      </c>
      <c r="BG555" s="17">
        <f t="shared" si="614"/>
        <v>1.964994063069534E-4</v>
      </c>
      <c r="BH555" s="17">
        <f t="shared" si="615"/>
        <v>4.1777266171841244E-5</v>
      </c>
      <c r="BI555" s="17">
        <f t="shared" si="616"/>
        <v>7.1057312654327786E-6</v>
      </c>
      <c r="BJ555" s="18">
        <f t="shared" si="617"/>
        <v>0.20144657058085816</v>
      </c>
      <c r="BK555" s="18">
        <f t="shared" si="618"/>
        <v>0.25215769718781617</v>
      </c>
      <c r="BL555" s="18">
        <f t="shared" si="619"/>
        <v>0.48718066183404274</v>
      </c>
      <c r="BM555" s="18">
        <f t="shared" si="620"/>
        <v>0.43768493890048837</v>
      </c>
      <c r="BN555" s="18">
        <f t="shared" si="621"/>
        <v>0.56102748297277583</v>
      </c>
    </row>
    <row r="556" spans="1:66" x14ac:dyDescent="0.25">
      <c r="A556" t="s">
        <v>340</v>
      </c>
      <c r="B556" t="s">
        <v>415</v>
      </c>
      <c r="C556" t="s">
        <v>390</v>
      </c>
      <c r="D556" t="s">
        <v>496</v>
      </c>
      <c r="E556" s="14">
        <f>VLOOKUP(A556,home!$A$2:$E$405,3,FALSE)</f>
        <v>1.3628691980000001</v>
      </c>
      <c r="F556" s="14">
        <f>VLOOKUP(B556,home!$B$2:$E$405,3,FALSE)</f>
        <v>1.27</v>
      </c>
      <c r="G556" s="14">
        <f>VLOOKUP(C556,away!$B$2:$E$405,4,FALSE)</f>
        <v>1.28</v>
      </c>
      <c r="H556" s="14">
        <f>VLOOKUP(A556,away!$A$2:$E$405,3,FALSE)</f>
        <v>1.1434599160000001</v>
      </c>
      <c r="I556" s="14">
        <f>VLOOKUP(C556,away!$B$2:$E$405,3,FALSE)</f>
        <v>0.73</v>
      </c>
      <c r="J556" s="14">
        <f>VLOOKUP(B556,home!$B$2:$E$405,4,FALSE)</f>
        <v>0.56000000000000005</v>
      </c>
      <c r="K556" s="16">
        <f t="shared" si="622"/>
        <v>2.2154801682688001</v>
      </c>
      <c r="L556" s="16">
        <f t="shared" si="623"/>
        <v>0.46744641366080003</v>
      </c>
      <c r="M556" s="17">
        <f t="shared" si="568"/>
        <v>6.836279179772628E-2</v>
      </c>
      <c r="N556" s="17">
        <f t="shared" si="569"/>
        <v>0.15145640947535158</v>
      </c>
      <c r="O556" s="17">
        <f t="shared" si="570"/>
        <v>3.1955941853687116E-2</v>
      </c>
      <c r="P556" s="17">
        <f t="shared" si="571"/>
        <v>7.0797755435194717E-2</v>
      </c>
      <c r="Q556" s="17">
        <f t="shared" si="572"/>
        <v>0.16777433577492012</v>
      </c>
      <c r="R556" s="17">
        <f t="shared" si="573"/>
        <v>7.4688452073295485E-3</v>
      </c>
      <c r="S556" s="17">
        <f t="shared" si="574"/>
        <v>1.8329862059657538E-2</v>
      </c>
      <c r="T556" s="17">
        <f t="shared" si="575"/>
        <v>7.8425511562309286E-2</v>
      </c>
      <c r="U556" s="17">
        <f t="shared" si="576"/>
        <v>1.6547078436708086E-2</v>
      </c>
      <c r="V556" s="17">
        <f t="shared" si="577"/>
        <v>2.1091933152762687E-3</v>
      </c>
      <c r="W556" s="17">
        <f t="shared" si="578"/>
        <v>0.12390023788460205</v>
      </c>
      <c r="X556" s="17">
        <f t="shared" si="579"/>
        <v>5.7916721850877227E-2</v>
      </c>
      <c r="Y556" s="17">
        <f t="shared" si="580"/>
        <v>1.3536481960091324E-2</v>
      </c>
      <c r="Z556" s="17">
        <f t="shared" si="581"/>
        <v>1.163761635451284E-3</v>
      </c>
      <c r="AA556" s="17">
        <f t="shared" si="582"/>
        <v>2.5782908239343843E-3</v>
      </c>
      <c r="AB556" s="17">
        <f t="shared" si="583"/>
        <v>2.8560760942280272E-3</v>
      </c>
      <c r="AC556" s="17">
        <f t="shared" si="584"/>
        <v>1.3651994434186066E-4</v>
      </c>
      <c r="AD556" s="17">
        <f t="shared" si="585"/>
        <v>6.8624629969280648E-2</v>
      </c>
      <c r="AE556" s="17">
        <f t="shared" si="586"/>
        <v>3.2078337167939702E-2</v>
      </c>
      <c r="AF556" s="17">
        <f t="shared" si="587"/>
        <v>7.4974518326776773E-3</v>
      </c>
      <c r="AG556" s="17">
        <f t="shared" si="588"/>
        <v>1.1682189902599244E-3</v>
      </c>
      <c r="AH556" s="17">
        <f t="shared" si="589"/>
        <v>1.3599905071193249E-4</v>
      </c>
      <c r="AI556" s="17">
        <f t="shared" si="590"/>
        <v>3.0130319975566925E-4</v>
      </c>
      <c r="AJ556" s="17">
        <f t="shared" si="591"/>
        <v>3.3376563184730909E-4</v>
      </c>
      <c r="AK556" s="17">
        <f t="shared" si="592"/>
        <v>2.4648371273580622E-4</v>
      </c>
      <c r="AL556" s="17">
        <f t="shared" si="593"/>
        <v>5.6553018841825038E-6</v>
      </c>
      <c r="AM556" s="17">
        <f t="shared" si="594"/>
        <v>3.0407301350345181E-2</v>
      </c>
      <c r="AN556" s="17">
        <f t="shared" si="595"/>
        <v>1.4213783965322059E-2</v>
      </c>
      <c r="AO556" s="17">
        <f t="shared" si="596"/>
        <v>3.3220911695695902E-3</v>
      </c>
      <c r="AP556" s="17">
        <f t="shared" si="597"/>
        <v>5.1763320102317259E-4</v>
      </c>
      <c r="AQ556" s="17">
        <f t="shared" si="598"/>
        <v>6.049144585251049E-5</v>
      </c>
      <c r="AR556" s="17">
        <f t="shared" si="599"/>
        <v>1.2714453703313231E-5</v>
      </c>
      <c r="AS556" s="17">
        <f t="shared" si="600"/>
        <v>2.8168620030062265E-5</v>
      </c>
      <c r="AT556" s="17">
        <f t="shared" si="601"/>
        <v>3.1203509522051123E-5</v>
      </c>
      <c r="AU556" s="17">
        <f t="shared" si="602"/>
        <v>2.3043585508830306E-5</v>
      </c>
      <c r="AV556" s="17">
        <f t="shared" si="603"/>
        <v>1.2763151675154966E-5</v>
      </c>
      <c r="AW556" s="17">
        <f t="shared" si="604"/>
        <v>1.6268705256980381E-7</v>
      </c>
      <c r="AX556" s="17">
        <f t="shared" si="605"/>
        <v>1.1227795518710488E-2</v>
      </c>
      <c r="AY556" s="17">
        <f t="shared" si="606"/>
        <v>5.2483927485380208E-3</v>
      </c>
      <c r="AZ556" s="17">
        <f t="shared" si="607"/>
        <v>1.2266711838937231E-3</v>
      </c>
      <c r="BA556" s="17">
        <f t="shared" si="608"/>
        <v>1.9113434855072287E-4</v>
      </c>
      <c r="BB556" s="17">
        <f t="shared" si="609"/>
        <v>2.2336266439357184E-5</v>
      </c>
      <c r="BC556" s="17">
        <f t="shared" si="610"/>
        <v>2.0882015283299217E-6</v>
      </c>
      <c r="BD556" s="17">
        <f t="shared" si="611"/>
        <v>9.9055429754500748E-7</v>
      </c>
      <c r="BE556" s="17">
        <f t="shared" si="612"/>
        <v>2.1945534018043958E-6</v>
      </c>
      <c r="BF556" s="17">
        <f t="shared" si="613"/>
        <v>2.4309947699522358E-6</v>
      </c>
      <c r="BG556" s="17">
        <f t="shared" si="614"/>
        <v>1.7952735673314505E-6</v>
      </c>
      <c r="BH556" s="17">
        <f t="shared" si="615"/>
        <v>9.9434824626000295E-7</v>
      </c>
      <c r="BI556" s="17">
        <f t="shared" si="616"/>
        <v>4.4059176398837923E-7</v>
      </c>
      <c r="BJ556" s="18">
        <f t="shared" si="617"/>
        <v>0.76881805586808261</v>
      </c>
      <c r="BK556" s="18">
        <f t="shared" si="618"/>
        <v>0.16499017060261884</v>
      </c>
      <c r="BL556" s="18">
        <f t="shared" si="619"/>
        <v>6.2540523647424184E-2</v>
      </c>
      <c r="BM556" s="18">
        <f t="shared" si="620"/>
        <v>0.49444820214788215</v>
      </c>
      <c r="BN556" s="18">
        <f t="shared" si="621"/>
        <v>0.49781607954420937</v>
      </c>
    </row>
    <row r="557" spans="1:66" x14ac:dyDescent="0.25">
      <c r="A557" t="s">
        <v>340</v>
      </c>
      <c r="B557" t="s">
        <v>377</v>
      </c>
      <c r="C557" t="s">
        <v>429</v>
      </c>
      <c r="D557" t="s">
        <v>496</v>
      </c>
      <c r="E557" s="14">
        <f>VLOOKUP(A557,home!$A$2:$E$405,3,FALSE)</f>
        <v>1.3628691980000001</v>
      </c>
      <c r="F557" s="14">
        <f>VLOOKUP(B557,home!$B$2:$E$405,3,FALSE)</f>
        <v>0.37</v>
      </c>
      <c r="G557" s="14">
        <f>VLOOKUP(C557,away!$B$2:$E$405,4,FALSE)</f>
        <v>0.92</v>
      </c>
      <c r="H557" s="14">
        <f>VLOOKUP(A557,away!$A$2:$E$405,3,FALSE)</f>
        <v>1.1434599160000001</v>
      </c>
      <c r="I557" s="14">
        <f>VLOOKUP(C557,away!$B$2:$E$405,3,FALSE)</f>
        <v>0.61</v>
      </c>
      <c r="J557" s="14">
        <f>VLOOKUP(B557,home!$B$2:$E$405,4,FALSE)</f>
        <v>0.95</v>
      </c>
      <c r="K557" s="16">
        <f t="shared" si="622"/>
        <v>0.46392067499920003</v>
      </c>
      <c r="L557" s="16">
        <f t="shared" si="623"/>
        <v>0.66263502132200003</v>
      </c>
      <c r="M557" s="17">
        <f t="shared" si="568"/>
        <v>0.32414779936606414</v>
      </c>
      <c r="N557" s="17">
        <f t="shared" si="569"/>
        <v>0.15037886588140972</v>
      </c>
      <c r="O557" s="17">
        <f t="shared" si="570"/>
        <v>0.21479168394441125</v>
      </c>
      <c r="P557" s="17">
        <f t="shared" si="571"/>
        <v>9.9646302999706102E-2</v>
      </c>
      <c r="Q557" s="17">
        <f t="shared" si="572"/>
        <v>3.4881932482658889E-2</v>
      </c>
      <c r="R557" s="17">
        <f t="shared" si="573"/>
        <v>7.1164246035146622E-2</v>
      </c>
      <c r="S557" s="17">
        <f t="shared" si="574"/>
        <v>7.6580696528930165E-3</v>
      </c>
      <c r="T557" s="17">
        <f t="shared" si="575"/>
        <v>2.3113990074399234E-2</v>
      </c>
      <c r="U557" s="17">
        <f t="shared" si="576"/>
        <v>3.301456505643436E-2</v>
      </c>
      <c r="V557" s="17">
        <f t="shared" si="577"/>
        <v>2.6157420593576392E-4</v>
      </c>
      <c r="W557" s="17">
        <f t="shared" si="578"/>
        <v>5.3941498875438769E-3</v>
      </c>
      <c r="X557" s="17">
        <f t="shared" si="579"/>
        <v>3.5743526257467008E-3</v>
      </c>
      <c r="Y557" s="17">
        <f t="shared" si="580"/>
        <v>1.1842456141870057E-3</v>
      </c>
      <c r="Z557" s="17">
        <f t="shared" si="581"/>
        <v>1.5718640562954481E-2</v>
      </c>
      <c r="AA557" s="17">
        <f t="shared" si="582"/>
        <v>7.2922023400356474E-3</v>
      </c>
      <c r="AB557" s="17">
        <f t="shared" si="583"/>
        <v>1.691501715910042E-3</v>
      </c>
      <c r="AC557" s="17">
        <f t="shared" si="584"/>
        <v>5.0256593274267525E-6</v>
      </c>
      <c r="AD557" s="17">
        <f t="shared" si="585"/>
        <v>6.2561441421905351E-4</v>
      </c>
      <c r="AE557" s="17">
        <f t="shared" si="586"/>
        <v>4.1455402070539305E-4</v>
      </c>
      <c r="AF557" s="17">
        <f t="shared" si="587"/>
        <v>1.3734900617461945E-4</v>
      </c>
      <c r="AG557" s="17">
        <f t="shared" si="588"/>
        <v>3.0337420545024831E-5</v>
      </c>
      <c r="AH557" s="17">
        <f t="shared" si="589"/>
        <v>2.603930431146549E-3</v>
      </c>
      <c r="AI557" s="17">
        <f t="shared" si="590"/>
        <v>1.208017163268465E-3</v>
      </c>
      <c r="AJ557" s="17">
        <f t="shared" si="591"/>
        <v>2.8021206889706254E-4</v>
      </c>
      <c r="AK557" s="17">
        <f t="shared" si="592"/>
        <v>4.3332057381882528E-5</v>
      </c>
      <c r="AL557" s="17">
        <f t="shared" si="593"/>
        <v>6.1797534716380338E-8</v>
      </c>
      <c r="AM557" s="17">
        <f t="shared" si="594"/>
        <v>5.8047092266746518E-5</v>
      </c>
      <c r="AN557" s="17">
        <f t="shared" si="595"/>
        <v>3.8464036221855677E-5</v>
      </c>
      <c r="AO557" s="17">
        <f t="shared" si="596"/>
        <v>1.2743808730999759E-5</v>
      </c>
      <c r="AP557" s="17">
        <f t="shared" si="597"/>
        <v>2.8148313233965054E-6</v>
      </c>
      <c r="AQ557" s="17">
        <f t="shared" si="598"/>
        <v>4.6630145349916918E-7</v>
      </c>
      <c r="AR557" s="17">
        <f t="shared" si="599"/>
        <v>3.450910993527597E-4</v>
      </c>
      <c r="AS557" s="17">
        <f t="shared" si="600"/>
        <v>1.6009489574794828E-4</v>
      </c>
      <c r="AT557" s="17">
        <f t="shared" si="601"/>
        <v>3.7135666049657365E-5</v>
      </c>
      <c r="AU557" s="17">
        <f t="shared" si="602"/>
        <v>5.7426677534339734E-6</v>
      </c>
      <c r="AV557" s="17">
        <f t="shared" si="603"/>
        <v>6.6603557511730701E-7</v>
      </c>
      <c r="AW557" s="17">
        <f t="shared" si="604"/>
        <v>5.2769959679455232E-10</v>
      </c>
      <c r="AX557" s="17">
        <f t="shared" si="605"/>
        <v>4.4882077043549776E-6</v>
      </c>
      <c r="AY557" s="17">
        <f t="shared" si="606"/>
        <v>2.9740436078728252E-6</v>
      </c>
      <c r="AZ557" s="17">
        <f t="shared" si="607"/>
        <v>9.8535272475768362E-7</v>
      </c>
      <c r="BA557" s="17">
        <f t="shared" si="608"/>
        <v>2.176430745931662E-7</v>
      </c>
      <c r="BB557" s="17">
        <f t="shared" si="609"/>
        <v>3.6054480843407078E-8</v>
      </c>
      <c r="BC557" s="17">
        <f t="shared" si="610"/>
        <v>4.7781923364849399E-9</v>
      </c>
      <c r="BD557" s="17">
        <f t="shared" si="611"/>
        <v>3.811157466294138E-5</v>
      </c>
      <c r="BE557" s="17">
        <f t="shared" si="612"/>
        <v>1.7680747442914172E-5</v>
      </c>
      <c r="BF557" s="17">
        <f t="shared" si="613"/>
        <v>4.101232144103562E-6</v>
      </c>
      <c r="BG557" s="17">
        <f t="shared" si="614"/>
        <v>6.342154615403135E-7</v>
      </c>
      <c r="BH557" s="17">
        <f t="shared" si="615"/>
        <v>7.3556416253177844E-8</v>
      </c>
      <c r="BI557" s="17">
        <f t="shared" si="616"/>
        <v>6.8248684557392836E-9</v>
      </c>
      <c r="BJ557" s="18">
        <f t="shared" si="617"/>
        <v>0.21985663357737081</v>
      </c>
      <c r="BK557" s="18">
        <f t="shared" si="618"/>
        <v>0.43172180772506902</v>
      </c>
      <c r="BL557" s="18">
        <f t="shared" si="619"/>
        <v>0.33269902932810702</v>
      </c>
      <c r="BM557" s="18">
        <f t="shared" si="620"/>
        <v>0.10498230696819631</v>
      </c>
      <c r="BN557" s="18">
        <f t="shared" si="621"/>
        <v>0.8950108307093968</v>
      </c>
    </row>
    <row r="558" spans="1:66" x14ac:dyDescent="0.25">
      <c r="A558" t="s">
        <v>340</v>
      </c>
      <c r="B558" t="s">
        <v>354</v>
      </c>
      <c r="C558" t="s">
        <v>341</v>
      </c>
      <c r="D558" t="s">
        <v>496</v>
      </c>
      <c r="E558" s="14">
        <f>VLOOKUP(A558,home!$A$2:$E$405,3,FALSE)</f>
        <v>1.3628691980000001</v>
      </c>
      <c r="F558" s="14">
        <f>VLOOKUP(B558,home!$B$2:$E$405,3,FALSE)</f>
        <v>1.77</v>
      </c>
      <c r="G558" s="14">
        <f>VLOOKUP(C558,away!$B$2:$E$405,4,FALSE)</f>
        <v>1.41</v>
      </c>
      <c r="H558" s="14">
        <f>VLOOKUP(A558,away!$A$2:$E$405,3,FALSE)</f>
        <v>1.1434599160000001</v>
      </c>
      <c r="I558" s="14">
        <f>VLOOKUP(C558,away!$B$2:$E$405,3,FALSE)</f>
        <v>0.61</v>
      </c>
      <c r="J558" s="14">
        <f>VLOOKUP(B558,home!$B$2:$E$405,4,FALSE)</f>
        <v>0.95</v>
      </c>
      <c r="K558" s="16">
        <f t="shared" si="622"/>
        <v>3.4013126574485999</v>
      </c>
      <c r="L558" s="16">
        <f t="shared" si="623"/>
        <v>0.66263502132200003</v>
      </c>
      <c r="M558" s="17">
        <f t="shared" si="568"/>
        <v>1.7181059757884785E-2</v>
      </c>
      <c r="N558" s="17">
        <f t="shared" si="569"/>
        <v>5.8438156022874298E-2</v>
      </c>
      <c r="O558" s="17">
        <f t="shared" si="570"/>
        <v>1.1384771899000541E-2</v>
      </c>
      <c r="P558" s="17">
        <f t="shared" si="571"/>
        <v>3.8723168762235673E-2</v>
      </c>
      <c r="Q558" s="17">
        <f t="shared" si="572"/>
        <v>9.9383219879279269E-2</v>
      </c>
      <c r="R558" s="17">
        <f t="shared" si="573"/>
        <v>3.7719742850201646E-3</v>
      </c>
      <c r="S558" s="17">
        <f t="shared" si="574"/>
        <v>2.1818849071583567E-2</v>
      </c>
      <c r="T558" s="17">
        <f t="shared" si="575"/>
        <v>6.5854802023755224E-2</v>
      </c>
      <c r="U558" s="17">
        <f t="shared" si="576"/>
        <v>1.2829663879209719E-2</v>
      </c>
      <c r="V558" s="17">
        <f t="shared" si="577"/>
        <v>5.4639946979272254E-3</v>
      </c>
      <c r="W558" s="17">
        <f t="shared" si="578"/>
        <v>0.11267780123779661</v>
      </c>
      <c r="X558" s="17">
        <f t="shared" si="579"/>
        <v>7.4664257225723438E-2</v>
      </c>
      <c r="Y558" s="17">
        <f t="shared" si="580"/>
        <v>2.4737575839379269E-2</v>
      </c>
      <c r="Z558" s="17">
        <f t="shared" si="581"/>
        <v>8.3314742026012435E-4</v>
      </c>
      <c r="AA558" s="17">
        <f t="shared" si="582"/>
        <v>2.8337948660514087E-3</v>
      </c>
      <c r="AB558" s="17">
        <f t="shared" si="583"/>
        <v>4.8193111732567594E-3</v>
      </c>
      <c r="AC558" s="17">
        <f t="shared" si="584"/>
        <v>7.6968181745416071E-4</v>
      </c>
      <c r="AD558" s="17">
        <f t="shared" si="585"/>
        <v>9.581310789089878E-2</v>
      </c>
      <c r="AE558" s="17">
        <f t="shared" si="586"/>
        <v>6.3489120790212794E-2</v>
      </c>
      <c r="AF558" s="17">
        <f t="shared" si="587"/>
        <v>2.1035057454268844E-2</v>
      </c>
      <c r="AG558" s="17">
        <f t="shared" si="588"/>
        <v>4.646188581572978E-3</v>
      </c>
      <c r="AH558" s="17">
        <f t="shared" si="589"/>
        <v>1.3801816464710918E-4</v>
      </c>
      <c r="AI558" s="17">
        <f t="shared" si="590"/>
        <v>4.6944293037203731E-4</v>
      </c>
      <c r="AJ558" s="17">
        <f t="shared" si="591"/>
        <v>7.9836109051208636E-4</v>
      </c>
      <c r="AK558" s="17">
        <f t="shared" si="592"/>
        <v>9.0515856079107545E-4</v>
      </c>
      <c r="AL558" s="17">
        <f t="shared" si="593"/>
        <v>6.9389244506465919E-5</v>
      </c>
      <c r="AM558" s="17">
        <f t="shared" si="594"/>
        <v>6.5178067323760455E-2</v>
      </c>
      <c r="AN558" s="17">
        <f t="shared" si="595"/>
        <v>4.3189270030806755E-2</v>
      </c>
      <c r="AO558" s="17">
        <f t="shared" si="596"/>
        <v>1.4309361433872625E-2</v>
      </c>
      <c r="AP558" s="17">
        <f t="shared" si="597"/>
        <v>3.1606280062794643E-3</v>
      </c>
      <c r="AQ558" s="17">
        <f t="shared" si="598"/>
        <v>5.2358570158297577E-4</v>
      </c>
      <c r="AR558" s="17">
        <f t="shared" si="599"/>
        <v>1.8291133894752106E-5</v>
      </c>
      <c r="AS558" s="17">
        <f t="shared" si="600"/>
        <v>6.2213865235307442E-5</v>
      </c>
      <c r="AT558" s="17">
        <f t="shared" si="601"/>
        <v>1.0580440364682634E-4</v>
      </c>
      <c r="AU558" s="17">
        <f t="shared" si="602"/>
        <v>1.1995795244591706E-4</v>
      </c>
      <c r="AV558" s="17">
        <f t="shared" si="603"/>
        <v>1.0200362550397874E-4</v>
      </c>
      <c r="AW558" s="17">
        <f t="shared" si="604"/>
        <v>4.3442078777002637E-6</v>
      </c>
      <c r="AX558" s="17">
        <f t="shared" si="605"/>
        <v>3.694849756272392E-2</v>
      </c>
      <c r="AY558" s="17">
        <f t="shared" si="606"/>
        <v>2.4483368470291429E-2</v>
      </c>
      <c r="AZ558" s="17">
        <f t="shared" si="607"/>
        <v>8.1117686941729709E-3</v>
      </c>
      <c r="BA558" s="17">
        <f t="shared" si="608"/>
        <v>1.7917140072074801E-3</v>
      </c>
      <c r="BB558" s="17">
        <f t="shared" si="609"/>
        <v>2.9681311234221365E-4</v>
      </c>
      <c r="BC558" s="17">
        <f t="shared" si="610"/>
        <v>3.9335752605106391E-5</v>
      </c>
      <c r="BD558" s="17">
        <f t="shared" si="611"/>
        <v>2.0200576497254358E-6</v>
      </c>
      <c r="BE558" s="17">
        <f t="shared" si="612"/>
        <v>6.8708476527869944E-6</v>
      </c>
      <c r="BF558" s="17">
        <f t="shared" si="613"/>
        <v>1.1684950544412706E-5</v>
      </c>
      <c r="BG558" s="17">
        <f t="shared" si="614"/>
        <v>1.324805672945728E-5</v>
      </c>
      <c r="BH558" s="17">
        <f t="shared" si="615"/>
        <v>1.1265195760125037E-5</v>
      </c>
      <c r="BI558" s="17">
        <f t="shared" si="616"/>
        <v>7.6632905855099164E-6</v>
      </c>
      <c r="BJ558" s="18">
        <f t="shared" si="617"/>
        <v>0.81877169704140651</v>
      </c>
      <c r="BK558" s="18">
        <f t="shared" si="618"/>
        <v>0.10850951182188329</v>
      </c>
      <c r="BL558" s="18">
        <f t="shared" si="619"/>
        <v>3.8411520228509702E-2</v>
      </c>
      <c r="BM558" s="18">
        <f t="shared" si="620"/>
        <v>0.71316450164335121</v>
      </c>
      <c r="BN558" s="18">
        <f t="shared" si="621"/>
        <v>0.22888235060629472</v>
      </c>
    </row>
    <row r="559" spans="1:66" x14ac:dyDescent="0.25">
      <c r="A559" t="s">
        <v>342</v>
      </c>
      <c r="B559" t="s">
        <v>363</v>
      </c>
      <c r="C559" t="s">
        <v>430</v>
      </c>
      <c r="D559" t="s">
        <v>496</v>
      </c>
      <c r="E559" s="14">
        <f>VLOOKUP(A559,home!$A$2:$E$405,3,FALSE)</f>
        <v>1.153846154</v>
      </c>
      <c r="F559" s="14">
        <f>VLOOKUP(B559,home!$B$2:$E$405,3,FALSE)</f>
        <v>1.1299999999999999</v>
      </c>
      <c r="G559" s="14">
        <f>VLOOKUP(C559,away!$B$2:$E$405,4,FALSE)</f>
        <v>0.99</v>
      </c>
      <c r="H559" s="14">
        <f>VLOOKUP(A559,away!$A$2:$E$405,3,FALSE)</f>
        <v>0.85314685300000004</v>
      </c>
      <c r="I559" s="14">
        <f>VLOOKUP(C559,away!$B$2:$E$405,3,FALSE)</f>
        <v>0.74</v>
      </c>
      <c r="J559" s="14">
        <f>VLOOKUP(B559,home!$B$2:$E$405,4,FALSE)</f>
        <v>1.53</v>
      </c>
      <c r="K559" s="16">
        <f t="shared" si="622"/>
        <v>1.2908076924798</v>
      </c>
      <c r="L559" s="16">
        <f t="shared" si="623"/>
        <v>0.96593286696660008</v>
      </c>
      <c r="M559" s="17">
        <f t="shared" si="568"/>
        <v>0.10469116386660579</v>
      </c>
      <c r="N559" s="17">
        <f t="shared" si="569"/>
        <v>0.13513615965367801</v>
      </c>
      <c r="O559" s="17">
        <f t="shared" si="570"/>
        <v>0.10112463605974065</v>
      </c>
      <c r="P559" s="17">
        <f t="shared" si="571"/>
        <v>0.13053245812513339</v>
      </c>
      <c r="Q559" s="17">
        <f t="shared" si="572"/>
        <v>8.7217397206573011E-2</v>
      </c>
      <c r="R559" s="17">
        <f t="shared" si="573"/>
        <v>4.8839804815069651E-2</v>
      </c>
      <c r="S559" s="17">
        <f t="shared" si="574"/>
        <v>4.0688062857673256E-2</v>
      </c>
      <c r="T559" s="17">
        <f t="shared" si="575"/>
        <v>8.4246150533109812E-2</v>
      </c>
      <c r="U559" s="17">
        <f t="shared" si="576"/>
        <v>6.3042795754503875E-2</v>
      </c>
      <c r="V559" s="17">
        <f t="shared" si="577"/>
        <v>5.6368047640786827E-3</v>
      </c>
      <c r="W559" s="17">
        <f t="shared" si="578"/>
        <v>3.7526962410770213E-2</v>
      </c>
      <c r="X559" s="17">
        <f t="shared" si="579"/>
        <v>3.6248526389983105E-2</v>
      </c>
      <c r="Y559" s="17">
        <f t="shared" si="580"/>
        <v>1.750682150959542E-2</v>
      </c>
      <c r="Z559" s="17">
        <f t="shared" si="581"/>
        <v>1.5725324229036466E-2</v>
      </c>
      <c r="AA559" s="17">
        <f t="shared" si="582"/>
        <v>2.0298369481579245E-2</v>
      </c>
      <c r="AB559" s="17">
        <f t="shared" si="583"/>
        <v>1.3100645735809855E-2</v>
      </c>
      <c r="AC559" s="17">
        <f t="shared" si="584"/>
        <v>4.392598397584016E-4</v>
      </c>
      <c r="AD559" s="17">
        <f t="shared" si="585"/>
        <v>1.2110022938805627E-2</v>
      </c>
      <c r="AE559" s="17">
        <f t="shared" si="586"/>
        <v>1.1697469176311811E-2</v>
      </c>
      <c r="AF559" s="17">
        <f t="shared" si="587"/>
        <v>5.6494849688641501E-3</v>
      </c>
      <c r="AG559" s="17">
        <f t="shared" si="588"/>
        <v>1.8190077376198874E-3</v>
      </c>
      <c r="AH559" s="17">
        <f t="shared" si="589"/>
        <v>3.7974018791331323E-3</v>
      </c>
      <c r="AI559" s="17">
        <f t="shared" si="590"/>
        <v>4.9017155570222938E-3</v>
      </c>
      <c r="AJ559" s="17">
        <f t="shared" si="591"/>
        <v>3.1635860736761437E-3</v>
      </c>
      <c r="AK559" s="17">
        <f t="shared" si="592"/>
        <v>1.3611937465743775E-3</v>
      </c>
      <c r="AL559" s="17">
        <f t="shared" si="593"/>
        <v>2.1907356656145022E-5</v>
      </c>
      <c r="AM559" s="17">
        <f t="shared" si="594"/>
        <v>3.1263421531034273E-3</v>
      </c>
      <c r="AN559" s="17">
        <f t="shared" si="595"/>
        <v>3.0198366390657267E-3</v>
      </c>
      <c r="AO559" s="17">
        <f t="shared" si="596"/>
        <v>1.4584797312717694E-3</v>
      </c>
      <c r="AP559" s="17">
        <f t="shared" si="597"/>
        <v>4.6959783608000561E-4</v>
      </c>
      <c r="AQ559" s="17">
        <f t="shared" si="598"/>
        <v>1.1339999603151781E-4</v>
      </c>
      <c r="AR559" s="17">
        <f t="shared" si="599"/>
        <v>7.3360705682708454E-4</v>
      </c>
      <c r="AS559" s="17">
        <f t="shared" si="600"/>
        <v>9.4694563220986631E-4</v>
      </c>
      <c r="AT559" s="17">
        <f t="shared" si="601"/>
        <v>6.111623532083217E-4</v>
      </c>
      <c r="AU559" s="17">
        <f t="shared" si="602"/>
        <v>2.6296435562511933E-4</v>
      </c>
      <c r="AV559" s="17">
        <f t="shared" si="603"/>
        <v>8.485910327222448E-5</v>
      </c>
      <c r="AW559" s="17">
        <f t="shared" si="604"/>
        <v>7.5874521723784193E-7</v>
      </c>
      <c r="AX559" s="17">
        <f t="shared" si="605"/>
        <v>6.7258441675829405E-4</v>
      </c>
      <c r="AY559" s="17">
        <f t="shared" si="606"/>
        <v>6.4967139395639745E-4</v>
      </c>
      <c r="AZ559" s="17">
        <f t="shared" si="607"/>
        <v>3.1376947607524524E-4</v>
      </c>
      <c r="BA559" s="17">
        <f t="shared" si="608"/>
        <v>1.0102674986398989E-4</v>
      </c>
      <c r="BB559" s="17">
        <f t="shared" si="609"/>
        <v>2.4396264534110327E-5</v>
      </c>
      <c r="BC559" s="17">
        <f t="shared" si="610"/>
        <v>4.7130307489417572E-6</v>
      </c>
      <c r="BD559" s="17">
        <f t="shared" si="611"/>
        <v>1.1810252793798582E-4</v>
      </c>
      <c r="BE559" s="17">
        <f t="shared" si="612"/>
        <v>1.5244765156366256E-4</v>
      </c>
      <c r="BF559" s="17">
        <f t="shared" si="613"/>
        <v>9.8390300669427965E-5</v>
      </c>
      <c r="BG559" s="17">
        <f t="shared" si="614"/>
        <v>4.2334318989832668E-5</v>
      </c>
      <c r="BH559" s="17">
        <f t="shared" si="615"/>
        <v>1.3661366151992425E-5</v>
      </c>
      <c r="BI559" s="17">
        <f t="shared" si="616"/>
        <v>3.5268393037549971E-6</v>
      </c>
      <c r="BJ559" s="18">
        <f t="shared" si="617"/>
        <v>0.43911182021280049</v>
      </c>
      <c r="BK559" s="18">
        <f t="shared" si="618"/>
        <v>0.28265932820386203</v>
      </c>
      <c r="BL559" s="18">
        <f t="shared" si="619"/>
        <v>0.26269815060886842</v>
      </c>
      <c r="BM559" s="18">
        <f t="shared" si="620"/>
        <v>0.39200409087902777</v>
      </c>
      <c r="BN559" s="18">
        <f t="shared" si="621"/>
        <v>0.60754161972680054</v>
      </c>
    </row>
    <row r="560" spans="1:66" x14ac:dyDescent="0.25">
      <c r="A560" t="s">
        <v>342</v>
      </c>
      <c r="B560" t="s">
        <v>402</v>
      </c>
      <c r="C560" t="s">
        <v>386</v>
      </c>
      <c r="D560" t="s">
        <v>496</v>
      </c>
      <c r="E560" s="14">
        <f>VLOOKUP(A560,home!$A$2:$E$405,3,FALSE)</f>
        <v>1.153846154</v>
      </c>
      <c r="F560" s="14">
        <f>VLOOKUP(B560,home!$B$2:$E$405,3,FALSE)</f>
        <v>0.87</v>
      </c>
      <c r="G560" s="14">
        <f>VLOOKUP(C560,away!$B$2:$E$405,4,FALSE)</f>
        <v>1.07</v>
      </c>
      <c r="H560" s="14">
        <f>VLOOKUP(A560,away!$A$2:$E$405,3,FALSE)</f>
        <v>0.85314685300000004</v>
      </c>
      <c r="I560" s="14">
        <f>VLOOKUP(C560,away!$B$2:$E$405,3,FALSE)</f>
        <v>0.8</v>
      </c>
      <c r="J560" s="14">
        <f>VLOOKUP(B560,home!$B$2:$E$405,4,FALSE)</f>
        <v>0.99</v>
      </c>
      <c r="K560" s="16">
        <f t="shared" si="622"/>
        <v>1.0741153847586002</v>
      </c>
      <c r="L560" s="16">
        <f t="shared" si="623"/>
        <v>0.67569230757600007</v>
      </c>
      <c r="M560" s="17">
        <f t="shared" si="568"/>
        <v>0.17380736472529806</v>
      </c>
      <c r="N560" s="17">
        <f t="shared" si="569"/>
        <v>0.18668916443579192</v>
      </c>
      <c r="O560" s="17">
        <f t="shared" si="570"/>
        <v>0.11744029934494013</v>
      </c>
      <c r="P560" s="17">
        <f t="shared" si="571"/>
        <v>0.12614443231705555</v>
      </c>
      <c r="Q560" s="17">
        <f t="shared" si="572"/>
        <v>0.10026285184410608</v>
      </c>
      <c r="R560" s="17">
        <f t="shared" si="573"/>
        <v>3.9676753433399395E-2</v>
      </c>
      <c r="S560" s="17">
        <f t="shared" si="574"/>
        <v>2.288800855726356E-2</v>
      </c>
      <c r="T560" s="17">
        <f t="shared" si="575"/>
        <v>6.7746837726694639E-2</v>
      </c>
      <c r="U560" s="17">
        <f t="shared" si="576"/>
        <v>4.2617411280087912E-2</v>
      </c>
      <c r="V560" s="17">
        <f t="shared" si="577"/>
        <v>1.8457182632988368E-3</v>
      </c>
      <c r="W560" s="17">
        <f t="shared" si="578"/>
        <v>3.5897957228508852E-2</v>
      </c>
      <c r="X560" s="17">
        <f t="shared" si="579"/>
        <v>2.4255973556995696E-2</v>
      </c>
      <c r="Y560" s="17">
        <f t="shared" si="580"/>
        <v>8.1947873726144291E-3</v>
      </c>
      <c r="Z560" s="17">
        <f t="shared" si="581"/>
        <v>8.9364256948458749E-3</v>
      </c>
      <c r="AA560" s="17">
        <f t="shared" si="582"/>
        <v>9.5987523235860177E-3</v>
      </c>
      <c r="AB560" s="17">
        <f t="shared" si="583"/>
        <v>5.1550837726255499E-3</v>
      </c>
      <c r="AC560" s="17">
        <f t="shared" si="584"/>
        <v>8.3723107371282775E-5</v>
      </c>
      <c r="AD560" s="17">
        <f t="shared" si="585"/>
        <v>9.6396370351368877E-3</v>
      </c>
      <c r="AE560" s="17">
        <f t="shared" si="586"/>
        <v>6.5134285924667154E-3</v>
      </c>
      <c r="AF560" s="17">
        <f t="shared" si="587"/>
        <v>2.2005367979376664E-3</v>
      </c>
      <c r="AG560" s="17">
        <f t="shared" si="588"/>
        <v>4.9562859563480137E-4</v>
      </c>
      <c r="AH560" s="17">
        <f t="shared" si="589"/>
        <v>1.5095685248079668E-3</v>
      </c>
      <c r="AI560" s="17">
        <f t="shared" si="590"/>
        <v>1.6214507768435821E-3</v>
      </c>
      <c r="AJ560" s="17">
        <f t="shared" si="591"/>
        <v>8.7081261251823741E-4</v>
      </c>
      <c r="AK560" s="17">
        <f t="shared" si="592"/>
        <v>3.1178440811588956E-4</v>
      </c>
      <c r="AL560" s="17">
        <f t="shared" si="593"/>
        <v>2.4305538186744403E-6</v>
      </c>
      <c r="AM560" s="17">
        <f t="shared" si="594"/>
        <v>2.0708164885858628E-3</v>
      </c>
      <c r="AN560" s="17">
        <f t="shared" si="595"/>
        <v>1.3992347717390113E-3</v>
      </c>
      <c r="AO560" s="17">
        <f t="shared" si="596"/>
        <v>4.7272608587845509E-4</v>
      </c>
      <c r="AP560" s="17">
        <f t="shared" si="597"/>
        <v>1.064724599395279E-4</v>
      </c>
      <c r="AQ560" s="17">
        <f t="shared" si="598"/>
        <v>1.7985655537458207E-5</v>
      </c>
      <c r="AR560" s="17">
        <f t="shared" si="599"/>
        <v>2.0400076799431875E-4</v>
      </c>
      <c r="AS560" s="17">
        <f t="shared" si="600"/>
        <v>2.1912036340526763E-4</v>
      </c>
      <c r="AT560" s="17">
        <f t="shared" si="601"/>
        <v>1.1768027672374664E-4</v>
      </c>
      <c r="AU560" s="17">
        <f t="shared" si="602"/>
        <v>4.2134065237208566E-5</v>
      </c>
      <c r="AV560" s="17">
        <f t="shared" si="603"/>
        <v>1.131421192342706E-5</v>
      </c>
      <c r="AW560" s="17">
        <f t="shared" si="604"/>
        <v>4.9000741609239515E-8</v>
      </c>
      <c r="AX560" s="17">
        <f t="shared" si="605"/>
        <v>3.7071597490030944E-4</v>
      </c>
      <c r="AY560" s="17">
        <f t="shared" si="606"/>
        <v>2.5048993253567662E-4</v>
      </c>
      <c r="AZ560" s="17">
        <f t="shared" si="607"/>
        <v>8.4627060269793945E-5</v>
      </c>
      <c r="BA560" s="17">
        <f t="shared" si="608"/>
        <v>1.9060617879023435E-5</v>
      </c>
      <c r="BB560" s="17">
        <f t="shared" si="609"/>
        <v>3.2197782196254266E-6</v>
      </c>
      <c r="BC560" s="17">
        <f t="shared" si="610"/>
        <v>4.3511587502033007E-7</v>
      </c>
      <c r="BD560" s="17">
        <f t="shared" si="611"/>
        <v>2.2973624945559564E-5</v>
      </c>
      <c r="BE560" s="17">
        <f t="shared" si="612"/>
        <v>2.4676323997699488E-5</v>
      </c>
      <c r="BF560" s="17">
        <f t="shared" si="613"/>
        <v>1.3252609622608429E-5</v>
      </c>
      <c r="BG560" s="17">
        <f t="shared" si="614"/>
        <v>4.7449439612811944E-6</v>
      </c>
      <c r="BH560" s="17">
        <f t="shared" si="615"/>
        <v>1.2741543271573866E-6</v>
      </c>
      <c r="BI560" s="17">
        <f t="shared" si="616"/>
        <v>2.7371775307129841E-7</v>
      </c>
      <c r="BJ560" s="18">
        <f t="shared" si="617"/>
        <v>0.44669258712724746</v>
      </c>
      <c r="BK560" s="18">
        <f t="shared" si="618"/>
        <v>0.32502216745664164</v>
      </c>
      <c r="BL560" s="18">
        <f t="shared" si="619"/>
        <v>0.219463361536816</v>
      </c>
      <c r="BM560" s="18">
        <f t="shared" si="620"/>
        <v>0.25584323478316584</v>
      </c>
      <c r="BN560" s="18">
        <f t="shared" si="621"/>
        <v>0.74402086610059115</v>
      </c>
    </row>
    <row r="561" spans="1:66" x14ac:dyDescent="0.25">
      <c r="A561" t="s">
        <v>342</v>
      </c>
      <c r="B561" t="s">
        <v>426</v>
      </c>
      <c r="C561" t="s">
        <v>409</v>
      </c>
      <c r="D561" t="s">
        <v>496</v>
      </c>
      <c r="E561" s="14">
        <f>VLOOKUP(A561,home!$A$2:$E$405,3,FALSE)</f>
        <v>1.153846154</v>
      </c>
      <c r="F561" s="14">
        <f>VLOOKUP(B561,home!$B$2:$E$405,3,FALSE)</f>
        <v>0.93</v>
      </c>
      <c r="G561" s="14">
        <f>VLOOKUP(C561,away!$B$2:$E$405,4,FALSE)</f>
        <v>1</v>
      </c>
      <c r="H561" s="14">
        <f>VLOOKUP(A561,away!$A$2:$E$405,3,FALSE)</f>
        <v>0.85314685300000004</v>
      </c>
      <c r="I561" s="14">
        <f>VLOOKUP(C561,away!$B$2:$E$405,3,FALSE)</f>
        <v>0.73</v>
      </c>
      <c r="J561" s="14">
        <f>VLOOKUP(B561,home!$B$2:$E$405,4,FALSE)</f>
        <v>0.63</v>
      </c>
      <c r="K561" s="16">
        <f t="shared" si="622"/>
        <v>1.0730769232200001</v>
      </c>
      <c r="L561" s="16">
        <f t="shared" si="623"/>
        <v>0.39236223769470002</v>
      </c>
      <c r="M561" s="17">
        <f t="shared" si="568"/>
        <v>0.23097653333508184</v>
      </c>
      <c r="N561" s="17">
        <f t="shared" si="569"/>
        <v>0.2478555877272314</v>
      </c>
      <c r="O561" s="17">
        <f t="shared" si="570"/>
        <v>9.0626469474317184E-2</v>
      </c>
      <c r="P561" s="17">
        <f t="shared" si="571"/>
        <v>9.7249173025791544E-2</v>
      </c>
      <c r="Q561" s="17">
        <f t="shared" si="572"/>
        <v>0.13298405574061115</v>
      </c>
      <c r="R561" s="17">
        <f t="shared" si="573"/>
        <v>1.7779202178656757E-2</v>
      </c>
      <c r="S561" s="17">
        <f t="shared" si="574"/>
        <v>1.0236323055901438E-2</v>
      </c>
      <c r="T561" s="17">
        <f t="shared" si="575"/>
        <v>5.217792168810291E-2</v>
      </c>
      <c r="U561" s="17">
        <f t="shared" si="576"/>
        <v>1.9078451571179315E-2</v>
      </c>
      <c r="V561" s="17">
        <f t="shared" si="577"/>
        <v>4.788720970613862E-4</v>
      </c>
      <c r="W561" s="17">
        <f t="shared" si="578"/>
        <v>4.7567373790484008E-2</v>
      </c>
      <c r="X561" s="17">
        <f t="shared" si="579"/>
        <v>1.8663641221694529E-2</v>
      </c>
      <c r="Y561" s="17">
        <f t="shared" si="580"/>
        <v>3.6614540166375557E-3</v>
      </c>
      <c r="Z561" s="17">
        <f t="shared" si="581"/>
        <v>2.3252958504147501E-3</v>
      </c>
      <c r="AA561" s="17">
        <f t="shared" si="582"/>
        <v>2.4952213167392938E-3</v>
      </c>
      <c r="AB561" s="17">
        <f t="shared" si="583"/>
        <v>1.3387822066597793E-3</v>
      </c>
      <c r="AC561" s="17">
        <f t="shared" si="584"/>
        <v>1.2601365480705179E-5</v>
      </c>
      <c r="AD561" s="17">
        <f t="shared" si="585"/>
        <v>1.2760862778187063E-2</v>
      </c>
      <c r="AE561" s="17">
        <f t="shared" si="586"/>
        <v>5.0068806745644824E-3</v>
      </c>
      <c r="AF561" s="17">
        <f t="shared" si="587"/>
        <v>9.8225545267123472E-4</v>
      </c>
      <c r="AG561" s="17">
        <f t="shared" si="588"/>
        <v>1.2846664913263538E-4</v>
      </c>
      <c r="AH561" s="17">
        <f t="shared" si="589"/>
        <v>2.2808957079273299E-4</v>
      </c>
      <c r="AI561" s="17">
        <f t="shared" si="590"/>
        <v>2.447576548448363E-4</v>
      </c>
      <c r="AJ561" s="17">
        <f t="shared" si="591"/>
        <v>1.3132189559771984E-4</v>
      </c>
      <c r="AK561" s="17">
        <f t="shared" si="592"/>
        <v>4.6972831893139773E-5</v>
      </c>
      <c r="AL561" s="17">
        <f t="shared" si="593"/>
        <v>2.1222456745707936E-7</v>
      </c>
      <c r="AM561" s="17">
        <f t="shared" si="594"/>
        <v>2.7386774735299198E-3</v>
      </c>
      <c r="AN561" s="17">
        <f t="shared" si="595"/>
        <v>1.0745536218382669E-3</v>
      </c>
      <c r="AO561" s="17">
        <f t="shared" si="596"/>
        <v>2.1080713179370345E-4</v>
      </c>
      <c r="AP561" s="17">
        <f t="shared" si="597"/>
        <v>2.7570919317526339E-5</v>
      </c>
      <c r="AQ561" s="17">
        <f t="shared" si="598"/>
        <v>2.7044468996811668E-6</v>
      </c>
      <c r="AR561" s="17">
        <f t="shared" si="599"/>
        <v>1.7898746878212089E-5</v>
      </c>
      <c r="AS561" s="17">
        <f t="shared" si="600"/>
        <v>1.9206732229565408E-5</v>
      </c>
      <c r="AT561" s="17">
        <f t="shared" si="601"/>
        <v>1.0305150563006231E-5</v>
      </c>
      <c r="AU561" s="17">
        <f t="shared" si="602"/>
        <v>3.6860730864898596E-6</v>
      </c>
      <c r="AV561" s="17">
        <f t="shared" si="603"/>
        <v>9.8885999160364692E-7</v>
      </c>
      <c r="AW561" s="17">
        <f t="shared" si="604"/>
        <v>2.4820539345797207E-9</v>
      </c>
      <c r="AX561" s="17">
        <f t="shared" si="605"/>
        <v>4.8980193283123478E-4</v>
      </c>
      <c r="AY561" s="17">
        <f t="shared" si="606"/>
        <v>1.9217978239285244E-4</v>
      </c>
      <c r="AZ561" s="17">
        <f t="shared" si="607"/>
        <v>3.7702044729670047E-5</v>
      </c>
      <c r="BA561" s="17">
        <f t="shared" si="608"/>
        <v>4.9309528785996699E-6</v>
      </c>
      <c r="BB561" s="17">
        <f t="shared" si="609"/>
        <v>4.8367992635362233E-7</v>
      </c>
      <c r="BC561" s="17">
        <f t="shared" si="610"/>
        <v>3.7955547646423004E-8</v>
      </c>
      <c r="BD561" s="17">
        <f t="shared" si="611"/>
        <v>1.1704653961777193E-6</v>
      </c>
      <c r="BE561" s="17">
        <f t="shared" si="612"/>
        <v>1.2559994060658654E-6</v>
      </c>
      <c r="BF561" s="17">
        <f t="shared" si="613"/>
        <v>6.7389198911365326E-7</v>
      </c>
      <c r="BG561" s="17">
        <f t="shared" si="614"/>
        <v>2.4104598075356162E-7</v>
      </c>
      <c r="BH561" s="17">
        <f t="shared" si="615"/>
        <v>6.4665219845394816E-8</v>
      </c>
      <c r="BI561" s="17">
        <f t="shared" si="616"/>
        <v>1.3878151030208236E-8</v>
      </c>
      <c r="BJ561" s="18">
        <f t="shared" si="617"/>
        <v>0.52656794968100229</v>
      </c>
      <c r="BK561" s="18">
        <f t="shared" si="618"/>
        <v>0.33914589488627722</v>
      </c>
      <c r="BL561" s="18">
        <f t="shared" si="619"/>
        <v>0.13202477420957262</v>
      </c>
      <c r="BM561" s="18">
        <f t="shared" si="620"/>
        <v>0.18240071584523815</v>
      </c>
      <c r="BN561" s="18">
        <f t="shared" si="621"/>
        <v>0.81747102148168982</v>
      </c>
    </row>
    <row r="562" spans="1:66" x14ac:dyDescent="0.25">
      <c r="A562" t="s">
        <v>40</v>
      </c>
      <c r="B562" t="s">
        <v>237</v>
      </c>
      <c r="C562" t="s">
        <v>333</v>
      </c>
      <c r="D562" t="s">
        <v>496</v>
      </c>
      <c r="E562" s="14">
        <f>VLOOKUP(A562,home!$A$2:$E$405,3,FALSE)</f>
        <v>1.4692307689999999</v>
      </c>
      <c r="F562" s="14">
        <f>VLOOKUP(B562,home!$B$2:$E$405,3,FALSE)</f>
        <v>0.45</v>
      </c>
      <c r="G562" s="14">
        <f>VLOOKUP(C562,away!$B$2:$E$405,4,FALSE)</f>
        <v>1.25</v>
      </c>
      <c r="H562" s="14">
        <f>VLOOKUP(A562,away!$A$2:$E$405,3,FALSE)</f>
        <v>1.180769231</v>
      </c>
      <c r="I562" s="14">
        <f>VLOOKUP(C562,away!$B$2:$E$405,3,FALSE)</f>
        <v>0.62</v>
      </c>
      <c r="J562" s="14">
        <f>VLOOKUP(B562,home!$B$2:$E$405,4,FALSE)</f>
        <v>0.85</v>
      </c>
      <c r="K562" s="16">
        <f t="shared" si="622"/>
        <v>0.82644230756249992</v>
      </c>
      <c r="L562" s="16">
        <f t="shared" si="623"/>
        <v>0.62226538473699999</v>
      </c>
      <c r="M562" s="17">
        <f t="shared" si="568"/>
        <v>0.23487362104094617</v>
      </c>
      <c r="N562" s="17">
        <f t="shared" si="569"/>
        <v>0.19410949735863969</v>
      </c>
      <c r="O562" s="17">
        <f t="shared" si="570"/>
        <v>0.1461537241616167</v>
      </c>
      <c r="P562" s="17">
        <f t="shared" si="571"/>
        <v>0.1207876210549796</v>
      </c>
      <c r="Q562" s="17">
        <f t="shared" si="572"/>
        <v>8.0210150458435575E-2</v>
      </c>
      <c r="R562" s="17">
        <f t="shared" si="573"/>
        <v>4.5473201698086892E-2</v>
      </c>
      <c r="S562" s="17">
        <f t="shared" si="574"/>
        <v>1.5529254983446926E-2</v>
      </c>
      <c r="T562" s="17">
        <f t="shared" si="575"/>
        <v>4.9912000134831068E-2</v>
      </c>
      <c r="U562" s="17">
        <f t="shared" si="576"/>
        <v>3.7580977743621923E-2</v>
      </c>
      <c r="V562" s="17">
        <f t="shared" si="577"/>
        <v>8.8735274262415043E-4</v>
      </c>
      <c r="W562" s="17">
        <f t="shared" si="578"/>
        <v>2.2096353944934935E-2</v>
      </c>
      <c r="X562" s="17">
        <f t="shared" si="579"/>
        <v>1.3749796188829865E-2</v>
      </c>
      <c r="Y562" s="17">
        <f t="shared" si="580"/>
        <v>4.278011107748776E-3</v>
      </c>
      <c r="Z562" s="17">
        <f t="shared" si="581"/>
        <v>9.4321331166277462E-3</v>
      </c>
      <c r="AA562" s="17">
        <f t="shared" si="582"/>
        <v>7.7951138581425087E-3</v>
      </c>
      <c r="AB562" s="17">
        <f t="shared" si="583"/>
        <v>3.221105942317858E-3</v>
      </c>
      <c r="AC562" s="17">
        <f t="shared" si="584"/>
        <v>2.8520983524874405E-5</v>
      </c>
      <c r="AD562" s="17">
        <f t="shared" si="585"/>
        <v>4.5653404357424441E-3</v>
      </c>
      <c r="AE562" s="17">
        <f t="shared" si="586"/>
        <v>2.8408533227026549E-3</v>
      </c>
      <c r="AF562" s="17">
        <f t="shared" si="587"/>
        <v>8.8388234291647614E-4</v>
      </c>
      <c r="AG562" s="17">
        <f t="shared" si="588"/>
        <v>1.8333646205905398E-4</v>
      </c>
      <c r="AH562" s="17">
        <f t="shared" si="589"/>
        <v>1.4673224856772407E-3</v>
      </c>
      <c r="AI562" s="17">
        <f t="shared" si="590"/>
        <v>1.2126573810014422E-3</v>
      </c>
      <c r="AJ562" s="17">
        <f t="shared" si="591"/>
        <v>5.010956821187647E-4</v>
      </c>
      <c r="AK562" s="17">
        <f t="shared" si="592"/>
        <v>1.3804222394661229E-4</v>
      </c>
      <c r="AL562" s="17">
        <f t="shared" si="593"/>
        <v>5.8669538705111116E-7</v>
      </c>
      <c r="AM562" s="17">
        <f t="shared" si="594"/>
        <v>7.5459809690467492E-4</v>
      </c>
      <c r="AN562" s="17">
        <f t="shared" si="595"/>
        <v>4.6956027509219555E-4</v>
      </c>
      <c r="AO562" s="17">
        <f t="shared" si="596"/>
        <v>1.4609555261872831E-4</v>
      </c>
      <c r="AP562" s="17">
        <f t="shared" si="597"/>
        <v>3.030340175288586E-5</v>
      </c>
      <c r="AQ562" s="17">
        <f t="shared" si="598"/>
        <v>4.7141894876498498E-6</v>
      </c>
      <c r="AR562" s="17">
        <f t="shared" si="599"/>
        <v>1.8261279821663994E-4</v>
      </c>
      <c r="AS562" s="17">
        <f t="shared" si="600"/>
        <v>1.5091894234860509E-4</v>
      </c>
      <c r="AT562" s="17">
        <f t="shared" si="601"/>
        <v>6.2362899484736542E-5</v>
      </c>
      <c r="AU562" s="17">
        <f t="shared" si="602"/>
        <v>1.7179779518817967E-5</v>
      </c>
      <c r="AV562" s="17">
        <f t="shared" si="603"/>
        <v>3.5495241572367236E-6</v>
      </c>
      <c r="AW562" s="17">
        <f t="shared" si="604"/>
        <v>8.3810485651061333E-9</v>
      </c>
      <c r="AX562" s="17">
        <f t="shared" si="605"/>
        <v>1.0393863208136172E-4</v>
      </c>
      <c r="AY562" s="17">
        <f t="shared" si="606"/>
        <v>6.4677412881146038E-5</v>
      </c>
      <c r="AZ562" s="17">
        <f t="shared" si="607"/>
        <v>2.012325760514007E-5</v>
      </c>
      <c r="BA562" s="17">
        <f t="shared" si="608"/>
        <v>4.1740022119414143E-6</v>
      </c>
      <c r="BB562" s="17">
        <f t="shared" si="609"/>
        <v>6.4933427307670338E-7</v>
      </c>
      <c r="BC562" s="17">
        <f t="shared" si="610"/>
        <v>8.0811648251799036E-8</v>
      </c>
      <c r="BD562" s="17">
        <f t="shared" si="611"/>
        <v>1.8938937190029586E-5</v>
      </c>
      <c r="BE562" s="17">
        <f t="shared" si="612"/>
        <v>1.5651938954109298E-5</v>
      </c>
      <c r="BF562" s="17">
        <f t="shared" si="613"/>
        <v>6.4677122735307355E-6</v>
      </c>
      <c r="BG562" s="17">
        <f t="shared" si="614"/>
        <v>1.781730351995681E-6</v>
      </c>
      <c r="BH562" s="17">
        <f t="shared" si="615"/>
        <v>3.6812433588936394E-7</v>
      </c>
      <c r="BI562" s="17">
        <f t="shared" si="616"/>
        <v>6.0846705124463753E-8</v>
      </c>
      <c r="BJ562" s="18">
        <f t="shared" si="617"/>
        <v>0.37442813672339764</v>
      </c>
      <c r="BK562" s="18">
        <f t="shared" si="618"/>
        <v>0.37217163491378985</v>
      </c>
      <c r="BL562" s="18">
        <f t="shared" si="619"/>
        <v>0.24400313441006666</v>
      </c>
      <c r="BM562" s="18">
        <f t="shared" si="620"/>
        <v>0.17836255435934475</v>
      </c>
      <c r="BN562" s="18">
        <f t="shared" si="621"/>
        <v>0.8216078157727047</v>
      </c>
    </row>
    <row r="563" spans="1:66" x14ac:dyDescent="0.25">
      <c r="A563" t="s">
        <v>40</v>
      </c>
      <c r="B563" t="s">
        <v>239</v>
      </c>
      <c r="C563" t="s">
        <v>236</v>
      </c>
      <c r="D563" t="s">
        <v>496</v>
      </c>
      <c r="E563" s="14">
        <f>VLOOKUP(A563,home!$A$2:$E$405,3,FALSE)</f>
        <v>1.4692307689999999</v>
      </c>
      <c r="F563" s="14">
        <f>VLOOKUP(B563,home!$B$2:$E$405,3,FALSE)</f>
        <v>0.96</v>
      </c>
      <c r="G563" s="14">
        <f>VLOOKUP(C563,away!$B$2:$E$405,4,FALSE)</f>
        <v>0.96</v>
      </c>
      <c r="H563" s="14">
        <f>VLOOKUP(A563,away!$A$2:$E$405,3,FALSE)</f>
        <v>1.180769231</v>
      </c>
      <c r="I563" s="14">
        <f>VLOOKUP(C563,away!$B$2:$E$405,3,FALSE)</f>
        <v>0.79</v>
      </c>
      <c r="J563" s="14">
        <f>VLOOKUP(B563,home!$B$2:$E$405,4,FALSE)</f>
        <v>1.06</v>
      </c>
      <c r="K563" s="16">
        <f t="shared" si="622"/>
        <v>1.3540430767103999</v>
      </c>
      <c r="L563" s="16">
        <f t="shared" si="623"/>
        <v>0.98877615403940011</v>
      </c>
      <c r="M563" s="17">
        <f t="shared" si="568"/>
        <v>9.6056450840270563E-2</v>
      </c>
      <c r="N563" s="17">
        <f t="shared" si="569"/>
        <v>0.13006457223364123</v>
      </c>
      <c r="O563" s="17">
        <f t="shared" si="570"/>
        <v>9.497832803251742E-2</v>
      </c>
      <c r="P563" s="17">
        <f t="shared" si="571"/>
        <v>0.12860474750995951</v>
      </c>
      <c r="Q563" s="17">
        <f t="shared" si="572"/>
        <v>8.8056516779130831E-2</v>
      </c>
      <c r="R563" s="17">
        <f t="shared" si="573"/>
        <v>4.6956152954542557E-2</v>
      </c>
      <c r="S563" s="17">
        <f t="shared" si="574"/>
        <v>4.3045472056850609E-2</v>
      </c>
      <c r="T563" s="17">
        <f t="shared" si="575"/>
        <v>8.7068183998974882E-2</v>
      </c>
      <c r="U563" s="17">
        <f t="shared" si="576"/>
        <v>6.358065381705294E-2</v>
      </c>
      <c r="V563" s="17">
        <f t="shared" si="577"/>
        <v>6.4034707564521358E-3</v>
      </c>
      <c r="W563" s="17">
        <f t="shared" si="578"/>
        <v>3.9744105634671768E-2</v>
      </c>
      <c r="X563" s="17">
        <f t="shared" si="579"/>
        <v>3.92980239151864E-2</v>
      </c>
      <c r="Y563" s="17">
        <f t="shared" si="580"/>
        <v>1.9428474474103185E-2</v>
      </c>
      <c r="Z563" s="17">
        <f t="shared" si="581"/>
        <v>1.5476374775626136E-2</v>
      </c>
      <c r="AA563" s="17">
        <f t="shared" si="582"/>
        <v>2.095567811751204E-2</v>
      </c>
      <c r="AB563" s="17">
        <f t="shared" si="583"/>
        <v>1.4187445436394405E-2</v>
      </c>
      <c r="AC563" s="17">
        <f t="shared" si="584"/>
        <v>5.3582862773470723E-4</v>
      </c>
      <c r="AD563" s="17">
        <f t="shared" si="585"/>
        <v>1.3453807768668528E-2</v>
      </c>
      <c r="AE563" s="17">
        <f t="shared" si="586"/>
        <v>1.3302804302689469E-2</v>
      </c>
      <c r="AF563" s="17">
        <f t="shared" si="587"/>
        <v>6.5767478381760381E-3</v>
      </c>
      <c r="AG563" s="17">
        <f t="shared" si="588"/>
        <v>2.1676438111728809E-3</v>
      </c>
      <c r="AH563" s="17">
        <f t="shared" si="589"/>
        <v>3.8256675822789985E-3</v>
      </c>
      <c r="AI563" s="17">
        <f t="shared" si="590"/>
        <v>5.1801187035802922E-3</v>
      </c>
      <c r="AJ563" s="17">
        <f t="shared" si="591"/>
        <v>3.5070519335604743E-3</v>
      </c>
      <c r="AK563" s="17">
        <f t="shared" si="592"/>
        <v>1.5828997967671278E-3</v>
      </c>
      <c r="AL563" s="17">
        <f t="shared" si="593"/>
        <v>2.8695670004721983E-5</v>
      </c>
      <c r="AM563" s="17">
        <f t="shared" si="594"/>
        <v>3.6434070529116408E-3</v>
      </c>
      <c r="AN563" s="17">
        <f t="shared" si="595"/>
        <v>3.6025140133779973E-3</v>
      </c>
      <c r="AO563" s="17">
        <f t="shared" si="596"/>
        <v>1.7810399755104698E-3</v>
      </c>
      <c r="AP563" s="17">
        <f t="shared" si="597"/>
        <v>5.8701661905855669E-4</v>
      </c>
      <c r="AQ563" s="17">
        <f t="shared" si="598"/>
        <v>1.451070087374828E-4</v>
      </c>
      <c r="AR563" s="17">
        <f t="shared" si="599"/>
        <v>7.565457757278078E-4</v>
      </c>
      <c r="AS563" s="17">
        <f t="shared" si="600"/>
        <v>1.0243955698387372E-3</v>
      </c>
      <c r="AT563" s="17">
        <f t="shared" si="601"/>
        <v>6.935378645764736E-4</v>
      </c>
      <c r="AU563" s="17">
        <f t="shared" si="602"/>
        <v>3.1302671465542977E-4</v>
      </c>
      <c r="AV563" s="17">
        <f t="shared" si="603"/>
        <v>1.0596291395114666E-4</v>
      </c>
      <c r="AW563" s="17">
        <f t="shared" si="604"/>
        <v>1.067196356154225E-6</v>
      </c>
      <c r="AX563" s="17">
        <f t="shared" si="605"/>
        <v>8.2222168260547544E-4</v>
      </c>
      <c r="AY563" s="17">
        <f t="shared" si="606"/>
        <v>8.1299319309444628E-4</v>
      </c>
      <c r="AZ563" s="17">
        <f t="shared" si="607"/>
        <v>4.0193414136406895E-4</v>
      </c>
      <c r="BA563" s="17">
        <f t="shared" si="608"/>
        <v>1.3247429815836423E-4</v>
      </c>
      <c r="BB563" s="17">
        <f t="shared" si="609"/>
        <v>3.2746856760524039E-5</v>
      </c>
      <c r="BC563" s="17">
        <f t="shared" si="610"/>
        <v>6.4758622169100194E-6</v>
      </c>
      <c r="BD563" s="17">
        <f t="shared" si="611"/>
        <v>1.2467573707981603E-4</v>
      </c>
      <c r="BE563" s="17">
        <f t="shared" si="612"/>
        <v>1.6881631862669097E-4</v>
      </c>
      <c r="BF563" s="17">
        <f t="shared" si="613"/>
        <v>1.1429228373610396E-4</v>
      </c>
      <c r="BG563" s="17">
        <f t="shared" si="614"/>
        <v>5.1585558504764079E-5</v>
      </c>
      <c r="BH563" s="17">
        <f t="shared" si="615"/>
        <v>1.7462267087903775E-5</v>
      </c>
      <c r="BI563" s="17">
        <f t="shared" si="616"/>
        <v>4.7289323708087945E-6</v>
      </c>
      <c r="BJ563" s="18">
        <f t="shared" si="617"/>
        <v>0.45112881146021128</v>
      </c>
      <c r="BK563" s="18">
        <f t="shared" si="618"/>
        <v>0.27548765865436675</v>
      </c>
      <c r="BL563" s="18">
        <f t="shared" si="619"/>
        <v>0.258129026310362</v>
      </c>
      <c r="BM563" s="18">
        <f t="shared" si="620"/>
        <v>0.41469317685376572</v>
      </c>
      <c r="BN563" s="18">
        <f t="shared" si="621"/>
        <v>0.58471676835006214</v>
      </c>
    </row>
    <row r="564" spans="1:66" x14ac:dyDescent="0.25">
      <c r="A564" t="s">
        <v>40</v>
      </c>
      <c r="B564" t="s">
        <v>42</v>
      </c>
      <c r="C564" t="s">
        <v>332</v>
      </c>
      <c r="D564" t="s">
        <v>496</v>
      </c>
      <c r="E564" s="14">
        <f>VLOOKUP(A564,home!$A$2:$E$405,3,FALSE)</f>
        <v>1.4692307689999999</v>
      </c>
      <c r="F564" s="14">
        <f>VLOOKUP(B564,home!$B$2:$E$405,3,FALSE)</f>
        <v>1.3</v>
      </c>
      <c r="G564" s="14">
        <f>VLOOKUP(C564,away!$B$2:$E$405,4,FALSE)</f>
        <v>0.62</v>
      </c>
      <c r="H564" s="14">
        <f>VLOOKUP(A564,away!$A$2:$E$405,3,FALSE)</f>
        <v>1.180769231</v>
      </c>
      <c r="I564" s="14">
        <f>VLOOKUP(C564,away!$B$2:$E$405,3,FALSE)</f>
        <v>1.47</v>
      </c>
      <c r="J564" s="14">
        <f>VLOOKUP(B564,home!$B$2:$E$405,4,FALSE)</f>
        <v>0.99</v>
      </c>
      <c r="K564" s="16">
        <f t="shared" si="622"/>
        <v>1.184199999814</v>
      </c>
      <c r="L564" s="16">
        <f t="shared" si="623"/>
        <v>1.7183734618742998</v>
      </c>
      <c r="M564" s="17">
        <f t="shared" si="568"/>
        <v>5.4881801952708642E-2</v>
      </c>
      <c r="N564" s="17">
        <f t="shared" si="569"/>
        <v>6.4991029862189575E-2</v>
      </c>
      <c r="O564" s="17">
        <f t="shared" si="570"/>
        <v>9.4307432015375656E-2</v>
      </c>
      <c r="P564" s="17">
        <f t="shared" si="571"/>
        <v>0.11167886097506668</v>
      </c>
      <c r="Q564" s="17">
        <f t="shared" si="572"/>
        <v>3.8481188775358284E-2</v>
      </c>
      <c r="R564" s="17">
        <f t="shared" si="573"/>
        <v>8.1027694216368129E-2</v>
      </c>
      <c r="S564" s="17">
        <f t="shared" si="574"/>
        <v>5.6813768612387551E-2</v>
      </c>
      <c r="T564" s="17">
        <f t="shared" si="575"/>
        <v>6.6125053572950857E-2</v>
      </c>
      <c r="U564" s="17">
        <f t="shared" si="576"/>
        <v>9.5952995475951999E-2</v>
      </c>
      <c r="V564" s="17">
        <f t="shared" si="577"/>
        <v>1.2845579531484772E-2</v>
      </c>
      <c r="W564" s="17">
        <f t="shared" si="578"/>
        <v>1.5189807913540593E-2</v>
      </c>
      <c r="X564" s="17">
        <f t="shared" si="579"/>
        <v>2.6101762809596384E-2</v>
      </c>
      <c r="Y564" s="17">
        <f t="shared" si="580"/>
        <v>2.2426288260073996E-2</v>
      </c>
      <c r="Z564" s="17">
        <f t="shared" si="581"/>
        <v>4.6411946472757551E-2</v>
      </c>
      <c r="AA564" s="17">
        <f t="shared" si="582"/>
        <v>5.496102700440688E-2</v>
      </c>
      <c r="AB564" s="17">
        <f t="shared" si="583"/>
        <v>3.2542424084197941E-2</v>
      </c>
      <c r="AC564" s="17">
        <f t="shared" si="584"/>
        <v>1.6337151382586493E-3</v>
      </c>
      <c r="AD564" s="17">
        <f t="shared" si="585"/>
        <v>4.4969426320973687E-3</v>
      </c>
      <c r="AE564" s="17">
        <f t="shared" si="586"/>
        <v>7.7274268785672805E-3</v>
      </c>
      <c r="AF564" s="17">
        <f t="shared" si="587"/>
        <v>6.639302638352087E-3</v>
      </c>
      <c r="AG564" s="17">
        <f t="shared" si="588"/>
        <v>3.8029338196987491E-3</v>
      </c>
      <c r="AH564" s="17">
        <f t="shared" si="589"/>
        <v>1.9938264283179283E-2</v>
      </c>
      <c r="AI564" s="17">
        <f t="shared" si="590"/>
        <v>2.3610892560432393E-2</v>
      </c>
      <c r="AJ564" s="17">
        <f t="shared" si="591"/>
        <v>1.3980009482836208E-2</v>
      </c>
      <c r="AK564" s="17">
        <f t="shared" si="592"/>
        <v>5.5183757423247866E-3</v>
      </c>
      <c r="AL564" s="17">
        <f t="shared" si="593"/>
        <v>1.3297773710540102E-4</v>
      </c>
      <c r="AM564" s="17">
        <f t="shared" si="594"/>
        <v>1.0650558928186544E-3</v>
      </c>
      <c r="AN564" s="17">
        <f t="shared" si="595"/>
        <v>1.8301637816324141E-3</v>
      </c>
      <c r="AO564" s="17">
        <f t="shared" si="596"/>
        <v>1.5724524366203258E-3</v>
      </c>
      <c r="AP564" s="17">
        <f t="shared" si="597"/>
        <v>9.0068684571598242E-4</v>
      </c>
      <c r="AQ564" s="17">
        <f t="shared" si="598"/>
        <v>3.8692909328440418E-4</v>
      </c>
      <c r="AR564" s="17">
        <f t="shared" si="599"/>
        <v>6.8522768440102931E-3</v>
      </c>
      <c r="AS564" s="17">
        <f t="shared" si="600"/>
        <v>8.1144662374024665E-3</v>
      </c>
      <c r="AT564" s="17">
        <f t="shared" si="601"/>
        <v>4.8045754584113559E-3</v>
      </c>
      <c r="AU564" s="17">
        <f t="shared" si="602"/>
        <v>1.8965260856523591E-3</v>
      </c>
      <c r="AV564" s="17">
        <f t="shared" si="603"/>
        <v>5.6146654756919273E-4</v>
      </c>
      <c r="AW564" s="17">
        <f t="shared" si="604"/>
        <v>7.516558660095008E-6</v>
      </c>
      <c r="AX564" s="17">
        <f t="shared" si="605"/>
        <v>2.1020653134629181E-4</v>
      </c>
      <c r="AY564" s="17">
        <f t="shared" si="606"/>
        <v>3.6121332497811596E-4</v>
      </c>
      <c r="AZ564" s="17">
        <f t="shared" si="607"/>
        <v>3.1034969585888583E-4</v>
      </c>
      <c r="BA564" s="17">
        <f t="shared" si="608"/>
        <v>1.7776556042155655E-4</v>
      </c>
      <c r="BB564" s="17">
        <f t="shared" si="609"/>
        <v>7.6366905365903823E-5</v>
      </c>
      <c r="BC564" s="17">
        <f t="shared" si="610"/>
        <v>2.6245372709247021E-5</v>
      </c>
      <c r="BD564" s="17">
        <f t="shared" si="611"/>
        <v>1.9624617803605106E-3</v>
      </c>
      <c r="BE564" s="17">
        <f t="shared" si="612"/>
        <v>2.3239472399378988E-3</v>
      </c>
      <c r="BF564" s="17">
        <f t="shared" si="613"/>
        <v>1.3760091605511029E-3</v>
      </c>
      <c r="BG564" s="17">
        <f t="shared" si="614"/>
        <v>5.4315668255622621E-4</v>
      </c>
      <c r="BH564" s="17">
        <f t="shared" si="615"/>
        <v>1.6080153584551406E-4</v>
      </c>
      <c r="BI564" s="17">
        <f t="shared" si="616"/>
        <v>3.8084235743669726E-5</v>
      </c>
      <c r="BJ564" s="18">
        <f t="shared" si="617"/>
        <v>0.26289917260317697</v>
      </c>
      <c r="BK564" s="18">
        <f t="shared" si="618"/>
        <v>0.23834791727198984</v>
      </c>
      <c r="BL564" s="18">
        <f t="shared" si="619"/>
        <v>0.45047288667311391</v>
      </c>
      <c r="BM564" s="18">
        <f t="shared" si="620"/>
        <v>0.55241021845765315</v>
      </c>
      <c r="BN564" s="18">
        <f t="shared" si="621"/>
        <v>0.44536800779706698</v>
      </c>
    </row>
    <row r="565" spans="1:66" x14ac:dyDescent="0.25">
      <c r="A565" t="s">
        <v>10</v>
      </c>
      <c r="B565" t="s">
        <v>243</v>
      </c>
      <c r="C565" t="s">
        <v>241</v>
      </c>
      <c r="D565" t="s">
        <v>497</v>
      </c>
      <c r="E565" s="14">
        <f>VLOOKUP(A565,home!$A$2:$E$405,3,FALSE)</f>
        <v>1.498007968</v>
      </c>
      <c r="F565" s="14">
        <f>VLOOKUP(B565,home!$B$2:$E$405,3,FALSE)</f>
        <v>0.95</v>
      </c>
      <c r="G565" s="14">
        <f>VLOOKUP(C565,away!$B$2:$E$405,4,FALSE)</f>
        <v>0.91</v>
      </c>
      <c r="H565" s="14">
        <f>VLOOKUP(A565,away!$A$2:$E$405,3,FALSE)</f>
        <v>1.398406375</v>
      </c>
      <c r="I565" s="14">
        <f>VLOOKUP(C565,away!$B$2:$E$405,3,FALSE)</f>
        <v>1.05</v>
      </c>
      <c r="J565" s="14">
        <f>VLOOKUP(B565,home!$B$2:$E$405,4,FALSE)</f>
        <v>0.82</v>
      </c>
      <c r="K565" s="16">
        <f t="shared" si="622"/>
        <v>1.295027888336</v>
      </c>
      <c r="L565" s="16">
        <f t="shared" si="623"/>
        <v>1.204027888875</v>
      </c>
      <c r="M565" s="17">
        <f t="shared" si="568"/>
        <v>8.2162541753468377E-2</v>
      </c>
      <c r="N565" s="17">
        <f t="shared" si="569"/>
        <v>0.10640278294731256</v>
      </c>
      <c r="O565" s="17">
        <f t="shared" si="570"/>
        <v>9.8925991692032575E-2</v>
      </c>
      <c r="P565" s="17">
        <f t="shared" si="571"/>
        <v>0.1281119181224776</v>
      </c>
      <c r="Q565" s="17">
        <f t="shared" si="572"/>
        <v>6.8897285656665988E-2</v>
      </c>
      <c r="R565" s="17">
        <f t="shared" si="573"/>
        <v>5.9554826465911898E-2</v>
      </c>
      <c r="S565" s="17">
        <f t="shared" si="574"/>
        <v>4.9939617296246734E-2</v>
      </c>
      <c r="T565" s="17">
        <f t="shared" si="575"/>
        <v>8.2954253398413377E-2</v>
      </c>
      <c r="U565" s="17">
        <f t="shared" si="576"/>
        <v>7.712516115836679E-2</v>
      </c>
      <c r="V565" s="17">
        <f t="shared" si="577"/>
        <v>8.6520370009995767E-3</v>
      </c>
      <c r="W565" s="17">
        <f t="shared" si="578"/>
        <v>2.974130211867812E-2</v>
      </c>
      <c r="X565" s="17">
        <f t="shared" si="579"/>
        <v>3.5809357202345585E-2</v>
      </c>
      <c r="Y565" s="17">
        <f t="shared" si="580"/>
        <v>2.155773237715547E-2</v>
      </c>
      <c r="Z565" s="17">
        <f t="shared" si="581"/>
        <v>2.390189066068962E-2</v>
      </c>
      <c r="AA565" s="17">
        <f t="shared" si="582"/>
        <v>3.0953614989550834E-2</v>
      </c>
      <c r="AB565" s="17">
        <f t="shared" si="583"/>
        <v>2.0042897328141792E-2</v>
      </c>
      <c r="AC565" s="17">
        <f t="shared" si="584"/>
        <v>8.4316787812396994E-4</v>
      </c>
      <c r="AD565" s="17">
        <f t="shared" si="585"/>
        <v>9.6289539197786794E-3</v>
      </c>
      <c r="AE565" s="17">
        <f t="shared" si="586"/>
        <v>1.1593529060105781E-2</v>
      </c>
      <c r="AF565" s="17">
        <f t="shared" si="587"/>
        <v>6.9794661594250644E-3</v>
      </c>
      <c r="AG565" s="17">
        <f t="shared" si="588"/>
        <v>2.8011573018023542E-3</v>
      </c>
      <c r="AH565" s="17">
        <f t="shared" si="589"/>
        <v>7.1946357380778007E-3</v>
      </c>
      <c r="AI565" s="17">
        <f t="shared" si="590"/>
        <v>9.3172539272296118E-3</v>
      </c>
      <c r="AJ565" s="17">
        <f t="shared" si="591"/>
        <v>6.0330518392352353E-3</v>
      </c>
      <c r="AK565" s="17">
        <f t="shared" si="592"/>
        <v>2.6043234611954767E-3</v>
      </c>
      <c r="AL565" s="17">
        <f t="shared" si="593"/>
        <v>5.2588370252633415E-5</v>
      </c>
      <c r="AM565" s="17">
        <f t="shared" si="594"/>
        <v>2.4939527723231271E-3</v>
      </c>
      <c r="AN565" s="17">
        <f t="shared" si="595"/>
        <v>3.0027886914141687E-3</v>
      </c>
      <c r="AO565" s="17">
        <f t="shared" si="596"/>
        <v>1.8077206644305629E-3</v>
      </c>
      <c r="AP565" s="17">
        <f t="shared" si="597"/>
        <v>7.2551536509001425E-4</v>
      </c>
      <c r="AQ565" s="17">
        <f t="shared" si="598"/>
        <v>2.1838518334392617E-4</v>
      </c>
      <c r="AR565" s="17">
        <f t="shared" si="599"/>
        <v>1.7325084157884872E-3</v>
      </c>
      <c r="AS565" s="17">
        <f t="shared" si="600"/>
        <v>2.2436467152229132E-3</v>
      </c>
      <c r="AT565" s="17">
        <f t="shared" si="601"/>
        <v>1.4527925338935664E-3</v>
      </c>
      <c r="AU565" s="17">
        <f t="shared" si="602"/>
        <v>6.2713561578616416E-4</v>
      </c>
      <c r="AV565" s="17">
        <f t="shared" si="603"/>
        <v>2.0303952805296325E-4</v>
      </c>
      <c r="AW565" s="17">
        <f t="shared" si="604"/>
        <v>2.2777333401904414E-6</v>
      </c>
      <c r="AX565" s="17">
        <f t="shared" si="605"/>
        <v>5.3828973205855533E-4</v>
      </c>
      <c r="AY565" s="17">
        <f t="shared" si="606"/>
        <v>6.4811584969355174E-4</v>
      </c>
      <c r="AZ565" s="17">
        <f t="shared" si="607"/>
        <v>3.9017477912647706E-4</v>
      </c>
      <c r="BA565" s="17">
        <f t="shared" si="608"/>
        <v>1.5659377186797382E-4</v>
      </c>
      <c r="BB565" s="17">
        <f t="shared" si="609"/>
        <v>4.7135817138292471E-5</v>
      </c>
      <c r="BC565" s="17">
        <f t="shared" si="610"/>
        <v>1.1350567679883259E-5</v>
      </c>
      <c r="BD565" s="17">
        <f t="shared" si="611"/>
        <v>3.4766474171999719E-4</v>
      </c>
      <c r="BE565" s="17">
        <f t="shared" si="612"/>
        <v>4.5023553631852876E-4</v>
      </c>
      <c r="BF565" s="17">
        <f t="shared" si="613"/>
        <v>2.9153378792620542E-4</v>
      </c>
      <c r="BG565" s="17">
        <f t="shared" si="614"/>
        <v>1.2584812858555639E-4</v>
      </c>
      <c r="BH565" s="17">
        <f t="shared" si="615"/>
        <v>4.0744209053297617E-5</v>
      </c>
      <c r="BI565" s="17">
        <f t="shared" si="616"/>
        <v>1.055297740244251E-5</v>
      </c>
      <c r="BJ565" s="18">
        <f t="shared" si="617"/>
        <v>0.38640584333584954</v>
      </c>
      <c r="BK565" s="18">
        <f t="shared" si="618"/>
        <v>0.27040998627126245</v>
      </c>
      <c r="BL565" s="18">
        <f t="shared" si="619"/>
        <v>0.3192774587894921</v>
      </c>
      <c r="BM565" s="18">
        <f t="shared" si="620"/>
        <v>0.45529399430307144</v>
      </c>
      <c r="BN565" s="18">
        <f t="shared" si="621"/>
        <v>0.54405534663786903</v>
      </c>
    </row>
    <row r="566" spans="1:66" x14ac:dyDescent="0.25">
      <c r="A566" t="s">
        <v>10</v>
      </c>
      <c r="B566" t="s">
        <v>244</v>
      </c>
      <c r="C566" t="s">
        <v>50</v>
      </c>
      <c r="D566" t="s">
        <v>497</v>
      </c>
      <c r="E566" s="14">
        <f>VLOOKUP(A566,home!$A$2:$E$405,3,FALSE)</f>
        <v>1.498007968</v>
      </c>
      <c r="F566" s="14">
        <f>VLOOKUP(B566,home!$B$2:$E$405,3,FALSE)</f>
        <v>1.29</v>
      </c>
      <c r="G566" s="14">
        <f>VLOOKUP(C566,away!$B$2:$E$405,4,FALSE)</f>
        <v>0.92</v>
      </c>
      <c r="H566" s="14">
        <f>VLOOKUP(A566,away!$A$2:$E$405,3,FALSE)</f>
        <v>1.398406375</v>
      </c>
      <c r="I566" s="14">
        <f>VLOOKUP(C566,away!$B$2:$E$405,3,FALSE)</f>
        <v>0.98</v>
      </c>
      <c r="J566" s="14">
        <f>VLOOKUP(B566,home!$B$2:$E$405,4,FALSE)</f>
        <v>1.23</v>
      </c>
      <c r="K566" s="16">
        <f t="shared" si="622"/>
        <v>1.7778358564224002</v>
      </c>
      <c r="L566" s="16">
        <f t="shared" si="623"/>
        <v>1.6856390444249998</v>
      </c>
      <c r="M566" s="17">
        <f t="shared" si="568"/>
        <v>3.1320736248273529E-2</v>
      </c>
      <c r="N566" s="17">
        <f t="shared" si="569"/>
        <v>5.5683127951729479E-2</v>
      </c>
      <c r="O566" s="17">
        <f t="shared" si="570"/>
        <v>5.279545592022724E-2</v>
      </c>
      <c r="P566" s="17">
        <f t="shared" si="571"/>
        <v>9.3861654591148272E-2</v>
      </c>
      <c r="Q566" s="17">
        <f t="shared" si="572"/>
        <v>4.9497730735170539E-2</v>
      </c>
      <c r="R566" s="17">
        <f t="shared" si="573"/>
        <v>4.4497040933677033E-2</v>
      </c>
      <c r="S566" s="17">
        <f t="shared" si="574"/>
        <v>7.0320906034525732E-2</v>
      </c>
      <c r="T566" s="17">
        <f t="shared" si="575"/>
        <v>8.3435307537638809E-2</v>
      </c>
      <c r="U566" s="17">
        <f t="shared" si="576"/>
        <v>7.9108434876586295E-2</v>
      </c>
      <c r="V566" s="17">
        <f t="shared" si="577"/>
        <v>2.3415217248580204E-2</v>
      </c>
      <c r="W566" s="17">
        <f t="shared" si="578"/>
        <v>2.9332946837509102E-2</v>
      </c>
      <c r="X566" s="17">
        <f t="shared" si="579"/>
        <v>4.9444760477348158E-2</v>
      </c>
      <c r="Y566" s="17">
        <f t="shared" si="580"/>
        <v>4.1673009401430081E-2</v>
      </c>
      <c r="Z566" s="17">
        <f t="shared" si="581"/>
        <v>2.5001983186394478E-2</v>
      </c>
      <c r="AA566" s="17">
        <f t="shared" si="582"/>
        <v>4.4449422190442074E-2</v>
      </c>
      <c r="AB566" s="17">
        <f t="shared" si="583"/>
        <v>3.9511888283712715E-2</v>
      </c>
      <c r="AC566" s="17">
        <f t="shared" si="584"/>
        <v>4.3856548744206185E-3</v>
      </c>
      <c r="AD566" s="17">
        <f t="shared" si="585"/>
        <v>1.3037291165563932E-2</v>
      </c>
      <c r="AE566" s="17">
        <f t="shared" si="586"/>
        <v>2.1976167022211675E-2</v>
      </c>
      <c r="AF566" s="17">
        <f t="shared" si="587"/>
        <v>1.8521942589722545E-2</v>
      </c>
      <c r="AG566" s="17">
        <f t="shared" si="588"/>
        <v>1.0407103202611536E-2</v>
      </c>
      <c r="AH566" s="17">
        <f t="shared" si="589"/>
        <v>1.0536079761760979E-2</v>
      </c>
      <c r="AI566" s="17">
        <f t="shared" si="590"/>
        <v>1.8731420386585047E-2</v>
      </c>
      <c r="AJ566" s="17">
        <f t="shared" si="591"/>
        <v>1.6650695402496217E-2</v>
      </c>
      <c r="AK566" s="17">
        <f t="shared" si="592"/>
        <v>9.8674011069751315E-3</v>
      </c>
      <c r="AL566" s="17">
        <f t="shared" si="593"/>
        <v>5.2571538512482282E-4</v>
      </c>
      <c r="AM566" s="17">
        <f t="shared" si="594"/>
        <v>4.6356327409517034E-3</v>
      </c>
      <c r="AN566" s="17">
        <f t="shared" si="595"/>
        <v>7.8140035437630709E-3</v>
      </c>
      <c r="AO566" s="17">
        <f t="shared" si="596"/>
        <v>6.5857947333211736E-3</v>
      </c>
      <c r="AP566" s="17">
        <f t="shared" si="597"/>
        <v>3.7004242470182322E-3</v>
      </c>
      <c r="AQ566" s="17">
        <f t="shared" si="598"/>
        <v>1.5593948979277289E-3</v>
      </c>
      <c r="AR566" s="17">
        <f t="shared" si="599"/>
        <v>3.552005484320068E-3</v>
      </c>
      <c r="AS566" s="17">
        <f t="shared" si="600"/>
        <v>6.3148827122332298E-3</v>
      </c>
      <c r="AT566" s="17">
        <f t="shared" si="601"/>
        <v>5.6134124574550867E-3</v>
      </c>
      <c r="AU566" s="17">
        <f t="shared" si="602"/>
        <v>3.3265753145839462E-3</v>
      </c>
      <c r="AV566" s="17">
        <f t="shared" si="603"/>
        <v>1.4785262183392412E-3</v>
      </c>
      <c r="AW566" s="17">
        <f t="shared" si="604"/>
        <v>4.3762732335868155E-5</v>
      </c>
      <c r="AX566" s="17">
        <f t="shared" si="605"/>
        <v>1.3735656840115991E-3</v>
      </c>
      <c r="AY566" s="17">
        <f t="shared" si="606"/>
        <v>2.3153359470522829E-3</v>
      </c>
      <c r="AZ566" s="17">
        <f t="shared" si="607"/>
        <v>1.9514103366560314E-3</v>
      </c>
      <c r="BA566" s="17">
        <f t="shared" si="608"/>
        <v>1.0964578183873131E-3</v>
      </c>
      <c r="BB566" s="17">
        <f t="shared" si="609"/>
        <v>4.6205802730967779E-4</v>
      </c>
      <c r="BC566" s="17">
        <f t="shared" si="610"/>
        <v>1.5577261032463698E-4</v>
      </c>
      <c r="BD566" s="17">
        <f t="shared" si="611"/>
        <v>9.9789985506360608E-4</v>
      </c>
      <c r="BE566" s="17">
        <f t="shared" si="612"/>
        <v>1.7741021434507951E-3</v>
      </c>
      <c r="BF566" s="17">
        <f t="shared" si="613"/>
        <v>1.5770312017913302E-3</v>
      </c>
      <c r="BG566" s="17">
        <f t="shared" si="614"/>
        <v>9.3456753908051251E-4</v>
      </c>
      <c r="BH566" s="17">
        <f t="shared" si="615"/>
        <v>4.1537692030644446E-4</v>
      </c>
      <c r="BI566" s="17">
        <f t="shared" si="616"/>
        <v>1.4769439657022116E-4</v>
      </c>
      <c r="BJ566" s="18">
        <f t="shared" si="617"/>
        <v>0.40465923750765925</v>
      </c>
      <c r="BK566" s="18">
        <f t="shared" si="618"/>
        <v>0.22614522032912543</v>
      </c>
      <c r="BL566" s="18">
        <f t="shared" si="619"/>
        <v>0.34227991310565714</v>
      </c>
      <c r="BM566" s="18">
        <f t="shared" si="620"/>
        <v>0.66815903453389369</v>
      </c>
      <c r="BN566" s="18">
        <f t="shared" si="621"/>
        <v>0.3276557463802261</v>
      </c>
    </row>
    <row r="567" spans="1:66" x14ac:dyDescent="0.25">
      <c r="A567" t="s">
        <v>10</v>
      </c>
      <c r="B567" t="s">
        <v>49</v>
      </c>
      <c r="C567" t="s">
        <v>245</v>
      </c>
      <c r="D567" t="s">
        <v>497</v>
      </c>
      <c r="E567" s="14">
        <f>VLOOKUP(A567,home!$A$2:$E$405,3,FALSE)</f>
        <v>1.498007968</v>
      </c>
      <c r="F567" s="14">
        <f>VLOOKUP(B567,home!$B$2:$E$405,3,FALSE)</f>
        <v>0.72</v>
      </c>
      <c r="G567" s="14">
        <f>VLOOKUP(C567,away!$B$2:$E$405,4,FALSE)</f>
        <v>0.36</v>
      </c>
      <c r="H567" s="14">
        <f>VLOOKUP(A567,away!$A$2:$E$405,3,FALSE)</f>
        <v>1.398406375</v>
      </c>
      <c r="I567" s="14">
        <f>VLOOKUP(C567,away!$B$2:$E$405,3,FALSE)</f>
        <v>1.59</v>
      </c>
      <c r="J567" s="14">
        <f>VLOOKUP(B567,home!$B$2:$E$405,4,FALSE)</f>
        <v>0.54</v>
      </c>
      <c r="K567" s="16">
        <f t="shared" si="622"/>
        <v>0.38828366530559993</v>
      </c>
      <c r="L567" s="16">
        <f t="shared" si="623"/>
        <v>1.200671713575</v>
      </c>
      <c r="M567" s="17">
        <f t="shared" si="568"/>
        <v>0.20413874803897841</v>
      </c>
      <c r="N567" s="17">
        <f t="shared" si="569"/>
        <v>7.9263741319470893E-2</v>
      </c>
      <c r="O567" s="17">
        <f t="shared" si="570"/>
        <v>0.24510362041501538</v>
      </c>
      <c r="P567" s="17">
        <f t="shared" si="571"/>
        <v>9.5169732114414637E-2</v>
      </c>
      <c r="Q567" s="17">
        <f t="shared" si="572"/>
        <v>1.5388408002679542E-2</v>
      </c>
      <c r="R567" s="17">
        <f t="shared" si="573"/>
        <v>0.14714449196356646</v>
      </c>
      <c r="S567" s="17">
        <f t="shared" si="574"/>
        <v>1.1092061156611046E-2</v>
      </c>
      <c r="T567" s="17">
        <f t="shared" si="575"/>
        <v>1.8476426205768486E-2</v>
      </c>
      <c r="U567" s="17">
        <f t="shared" si="576"/>
        <v>5.7133802669143974E-2</v>
      </c>
      <c r="V567" s="17">
        <f t="shared" si="577"/>
        <v>5.7457026383176465E-4</v>
      </c>
      <c r="W567" s="17">
        <f t="shared" si="578"/>
        <v>1.9916891541661465E-3</v>
      </c>
      <c r="X567" s="17">
        <f t="shared" si="579"/>
        <v>2.3913648296414094E-3</v>
      </c>
      <c r="Y567" s="17">
        <f t="shared" si="580"/>
        <v>1.4356220538942696E-3</v>
      </c>
      <c r="Z567" s="17">
        <f t="shared" si="581"/>
        <v>5.8890743103006057E-2</v>
      </c>
      <c r="AA567" s="17">
        <f t="shared" si="582"/>
        <v>2.2866313584605672E-2</v>
      </c>
      <c r="AB567" s="17">
        <f t="shared" si="583"/>
        <v>4.4393080253289606E-3</v>
      </c>
      <c r="AC567" s="17">
        <f t="shared" si="584"/>
        <v>1.6741584649860488E-5</v>
      </c>
      <c r="AD567" s="17">
        <f t="shared" si="585"/>
        <v>1.9333509123226032E-4</v>
      </c>
      <c r="AE567" s="17">
        <f t="shared" si="586"/>
        <v>2.3213197528401693E-4</v>
      </c>
      <c r="AF567" s="17">
        <f t="shared" si="587"/>
        <v>1.3935714826990512E-4</v>
      </c>
      <c r="AG567" s="17">
        <f t="shared" si="588"/>
        <v>5.5774062004050777E-5</v>
      </c>
      <c r="AH567" s="17">
        <f t="shared" si="589"/>
        <v>1.7677112358797851E-2</v>
      </c>
      <c r="AI567" s="17">
        <f t="shared" si="590"/>
        <v>6.8637339786929491E-3</v>
      </c>
      <c r="AJ567" s="17">
        <f t="shared" si="591"/>
        <v>1.3325378934647433E-3</v>
      </c>
      <c r="AK567" s="17">
        <f t="shared" si="592"/>
        <v>1.7246756581103121E-4</v>
      </c>
      <c r="AL567" s="17">
        <f t="shared" si="593"/>
        <v>3.1219788337171459E-7</v>
      </c>
      <c r="AM567" s="17">
        <f t="shared" si="594"/>
        <v>1.5013771571170926E-5</v>
      </c>
      <c r="AN567" s="17">
        <f t="shared" si="595"/>
        <v>1.8026610839581414E-5</v>
      </c>
      <c r="AO567" s="17">
        <f t="shared" si="596"/>
        <v>1.0822020863354944E-5</v>
      </c>
      <c r="AP567" s="17">
        <f t="shared" si="597"/>
        <v>4.3312314447829281E-6</v>
      </c>
      <c r="AQ567" s="17">
        <f t="shared" si="598"/>
        <v>1.3000967701743604E-6</v>
      </c>
      <c r="AR567" s="17">
        <f t="shared" si="599"/>
        <v>4.2448817573791263E-3</v>
      </c>
      <c r="AS567" s="17">
        <f t="shared" si="600"/>
        <v>1.6482182475440435E-3</v>
      </c>
      <c r="AT567" s="17">
        <f t="shared" si="601"/>
        <v>3.1998811118998691E-4</v>
      </c>
      <c r="AU567" s="17">
        <f t="shared" si="602"/>
        <v>4.1415385555687998E-5</v>
      </c>
      <c r="AV567" s="17">
        <f t="shared" si="603"/>
        <v>4.020229425901783E-6</v>
      </c>
      <c r="AW567" s="17">
        <f t="shared" si="604"/>
        <v>4.0429731157245528E-9</v>
      </c>
      <c r="AX567" s="17">
        <f t="shared" si="605"/>
        <v>9.7160037595254332E-7</v>
      </c>
      <c r="AY567" s="17">
        <f t="shared" si="606"/>
        <v>1.1665730883050542E-6</v>
      </c>
      <c r="AZ567" s="17">
        <f t="shared" si="607"/>
        <v>7.0033565447285481E-7</v>
      </c>
      <c r="BA567" s="17">
        <f t="shared" si="608"/>
        <v>2.8029107011119726E-7</v>
      </c>
      <c r="BB567" s="17">
        <f t="shared" si="609"/>
        <v>8.4134389862545442E-8</v>
      </c>
      <c r="BC567" s="17">
        <f t="shared" si="610"/>
        <v>2.0203556409369913E-8</v>
      </c>
      <c r="BD567" s="17">
        <f t="shared" si="611"/>
        <v>8.4945157559260774E-4</v>
      </c>
      <c r="BE567" s="17">
        <f t="shared" si="612"/>
        <v>3.2982817127071463E-4</v>
      </c>
      <c r="BF567" s="17">
        <f t="shared" si="613"/>
        <v>6.4033445631018118E-5</v>
      </c>
      <c r="BG567" s="17">
        <f t="shared" si="614"/>
        <v>8.2877136572528581E-6</v>
      </c>
      <c r="BH567" s="17">
        <f t="shared" si="615"/>
        <v>8.0449595896035435E-7</v>
      </c>
      <c r="BI567" s="17">
        <f t="shared" si="616"/>
        <v>6.2474527933734009E-8</v>
      </c>
      <c r="BJ567" s="18">
        <f t="shared" si="617"/>
        <v>0.11962056671203515</v>
      </c>
      <c r="BK567" s="18">
        <f t="shared" si="618"/>
        <v>0.31099333192945744</v>
      </c>
      <c r="BL567" s="18">
        <f t="shared" si="619"/>
        <v>0.51024438006216011</v>
      </c>
      <c r="BM567" s="18">
        <f t="shared" si="620"/>
        <v>0.21353911742241835</v>
      </c>
      <c r="BN567" s="18">
        <f t="shared" si="621"/>
        <v>0.78620874185412526</v>
      </c>
    </row>
    <row r="568" spans="1:66" x14ac:dyDescent="0.25">
      <c r="A568" t="s">
        <v>10</v>
      </c>
      <c r="B568" t="s">
        <v>242</v>
      </c>
      <c r="C568" t="s">
        <v>12</v>
      </c>
      <c r="D568" t="s">
        <v>497</v>
      </c>
      <c r="E568" s="14">
        <f>VLOOKUP(A568,home!$A$2:$E$405,3,FALSE)</f>
        <v>1.498007968</v>
      </c>
      <c r="F568" s="14">
        <f>VLOOKUP(B568,home!$B$2:$E$405,3,FALSE)</f>
        <v>0.86</v>
      </c>
      <c r="G568" s="14">
        <f>VLOOKUP(C568,away!$B$2:$E$405,4,FALSE)</f>
        <v>1</v>
      </c>
      <c r="H568" s="14">
        <f>VLOOKUP(A568,away!$A$2:$E$405,3,FALSE)</f>
        <v>1.398406375</v>
      </c>
      <c r="I568" s="14">
        <f>VLOOKUP(C568,away!$B$2:$E$405,3,FALSE)</f>
        <v>0.86</v>
      </c>
      <c r="J568" s="14">
        <f>VLOOKUP(B568,home!$B$2:$E$405,4,FALSE)</f>
        <v>1.28</v>
      </c>
      <c r="K568" s="16">
        <f t="shared" si="622"/>
        <v>1.28828685248</v>
      </c>
      <c r="L568" s="16">
        <f t="shared" si="623"/>
        <v>1.5393657375999998</v>
      </c>
      <c r="M568" s="17">
        <f t="shared" si="568"/>
        <v>5.9151543745103022E-2</v>
      </c>
      <c r="N568" s="17">
        <f t="shared" si="569"/>
        <v>7.6204156110711796E-2</v>
      </c>
      <c r="O568" s="17">
        <f t="shared" si="570"/>
        <v>9.1055859767359165E-2</v>
      </c>
      <c r="P568" s="17">
        <f t="shared" si="571"/>
        <v>0.1173060669795514</v>
      </c>
      <c r="Q568" s="17">
        <f t="shared" si="572"/>
        <v>4.9086406210881735E-2</v>
      </c>
      <c r="R568" s="17">
        <f t="shared" si="573"/>
        <v>7.008413536679152E-2</v>
      </c>
      <c r="S568" s="17">
        <f t="shared" si="574"/>
        <v>5.8158724519130636E-2</v>
      </c>
      <c r="T568" s="17">
        <f t="shared" si="575"/>
        <v>7.5561931902947174E-2</v>
      </c>
      <c r="U568" s="17">
        <f t="shared" si="576"/>
        <v>9.0288470160466094E-2</v>
      </c>
      <c r="V568" s="17">
        <f t="shared" si="577"/>
        <v>1.2815240316908179E-2</v>
      </c>
      <c r="W568" s="17">
        <f t="shared" si="578"/>
        <v>2.1079123918990524E-2</v>
      </c>
      <c r="X568" s="17">
        <f t="shared" si="579"/>
        <v>3.2448481139518648E-2</v>
      </c>
      <c r="Y568" s="17">
        <f t="shared" si="580"/>
        <v>2.497504005166741E-2</v>
      </c>
      <c r="Z568" s="17">
        <f t="shared" si="581"/>
        <v>3.5961705577653082E-2</v>
      </c>
      <c r="AA568" s="17">
        <f t="shared" si="582"/>
        <v>4.632899248844715E-2</v>
      </c>
      <c r="AB568" s="17">
        <f t="shared" si="583"/>
        <v>2.9842515955755572E-2</v>
      </c>
      <c r="AC568" s="17">
        <f t="shared" si="584"/>
        <v>1.5884046972767431E-3</v>
      </c>
      <c r="AD568" s="17">
        <f t="shared" si="585"/>
        <v>6.7889895516580461E-3</v>
      </c>
      <c r="AE568" s="17">
        <f t="shared" si="586"/>
        <v>1.0450737908746779E-2</v>
      </c>
      <c r="AF568" s="17">
        <f t="shared" si="587"/>
        <v>8.0437539346811353E-3</v>
      </c>
      <c r="AG568" s="17">
        <f t="shared" si="588"/>
        <v>4.127426402911109E-3</v>
      </c>
      <c r="AH568" s="17">
        <f t="shared" si="589"/>
        <v>1.3839554357974491E-2</v>
      </c>
      <c r="AI568" s="17">
        <f t="shared" si="590"/>
        <v>1.7829315923560823E-2</v>
      </c>
      <c r="AJ568" s="17">
        <f t="shared" si="591"/>
        <v>1.148463664651786E-2</v>
      </c>
      <c r="AK568" s="17">
        <f t="shared" si="592"/>
        <v>4.9318354657396533E-3</v>
      </c>
      <c r="AL568" s="17">
        <f t="shared" si="593"/>
        <v>1.2600145051991496E-4</v>
      </c>
      <c r="AM568" s="17">
        <f t="shared" si="594"/>
        <v>1.7492331962050294E-3</v>
      </c>
      <c r="AN568" s="17">
        <f t="shared" si="595"/>
        <v>2.6927096493105603E-3</v>
      </c>
      <c r="AO568" s="17">
        <f t="shared" si="596"/>
        <v>2.0725324877267945E-3</v>
      </c>
      <c r="AP568" s="17">
        <f t="shared" si="597"/>
        <v>1.0634618338898397E-3</v>
      </c>
      <c r="AQ568" s="17">
        <f t="shared" si="598"/>
        <v>4.0926417758382037E-4</v>
      </c>
      <c r="AR568" s="17">
        <f t="shared" si="599"/>
        <v>4.2608271604637369E-3</v>
      </c>
      <c r="AS568" s="17">
        <f t="shared" si="600"/>
        <v>5.4891676115151238E-3</v>
      </c>
      <c r="AT568" s="17">
        <f t="shared" si="601"/>
        <v>3.5358112324869891E-3</v>
      </c>
      <c r="AU568" s="17">
        <f t="shared" si="602"/>
        <v>1.5183797078880314E-3</v>
      </c>
      <c r="AV568" s="17">
        <f t="shared" si="603"/>
        <v>4.8902715368614341E-4</v>
      </c>
      <c r="AW568" s="17">
        <f t="shared" si="604"/>
        <v>6.9410861484787715E-6</v>
      </c>
      <c r="AX568" s="17">
        <f t="shared" si="605"/>
        <v>3.7558568809875083E-4</v>
      </c>
      <c r="AY568" s="17">
        <f t="shared" si="606"/>
        <v>5.7816373979213708E-4</v>
      </c>
      <c r="AZ568" s="17">
        <f t="shared" si="607"/>
        <v>4.4500272587934888E-4</v>
      </c>
      <c r="BA568" s="17">
        <f t="shared" si="608"/>
        <v>2.283406497857581E-4</v>
      </c>
      <c r="BB568" s="17">
        <f t="shared" si="609"/>
        <v>8.7874943195379187E-5</v>
      </c>
      <c r="BC568" s="17">
        <f t="shared" si="610"/>
        <v>2.7054335349702586E-5</v>
      </c>
      <c r="BD568" s="17">
        <f t="shared" si="611"/>
        <v>1.0931618907755614E-3</v>
      </c>
      <c r="BE568" s="17">
        <f t="shared" si="612"/>
        <v>1.4083060915183333E-3</v>
      </c>
      <c r="BF568" s="17">
        <f t="shared" si="613"/>
        <v>9.071511109852823E-4</v>
      </c>
      <c r="BG568" s="17">
        <f t="shared" si="614"/>
        <v>3.8955694983165495E-4</v>
      </c>
      <c r="BH568" s="17">
        <f t="shared" si="615"/>
        <v>1.25465274190083E-4</v>
      </c>
      <c r="BI568" s="17">
        <f t="shared" si="616"/>
        <v>3.2327052636376429E-5</v>
      </c>
      <c r="BJ568" s="18">
        <f t="shared" si="617"/>
        <v>0.31849527055953147</v>
      </c>
      <c r="BK568" s="18">
        <f t="shared" si="618"/>
        <v>0.24972414544828203</v>
      </c>
      <c r="BL568" s="18">
        <f t="shared" si="619"/>
        <v>0.39493449736858965</v>
      </c>
      <c r="BM568" s="18">
        <f t="shared" si="620"/>
        <v>0.53565622812001368</v>
      </c>
      <c r="BN568" s="18">
        <f t="shared" si="621"/>
        <v>0.46288816818039863</v>
      </c>
    </row>
    <row r="569" spans="1:66" x14ac:dyDescent="0.25">
      <c r="A569" t="s">
        <v>13</v>
      </c>
      <c r="B569" t="s">
        <v>250</v>
      </c>
      <c r="C569" t="s">
        <v>53</v>
      </c>
      <c r="D569" t="s">
        <v>497</v>
      </c>
      <c r="E569" s="14">
        <f>VLOOKUP(A569,home!$A$2:$E$405,3,FALSE)</f>
        <v>1.578680203</v>
      </c>
      <c r="F569" s="14">
        <f>VLOOKUP(B569,home!$B$2:$E$405,3,FALSE)</f>
        <v>1.21</v>
      </c>
      <c r="G569" s="14">
        <f>VLOOKUP(C569,away!$B$2:$E$405,4,FALSE)</f>
        <v>0.92</v>
      </c>
      <c r="H569" s="14">
        <f>VLOOKUP(A569,away!$A$2:$E$405,3,FALSE)</f>
        <v>1.4568527920000001</v>
      </c>
      <c r="I569" s="14">
        <f>VLOOKUP(C569,away!$B$2:$E$405,3,FALSE)</f>
        <v>0.52</v>
      </c>
      <c r="J569" s="14">
        <f>VLOOKUP(B569,home!$B$2:$E$405,4,FALSE)</f>
        <v>0.75</v>
      </c>
      <c r="K569" s="16">
        <f t="shared" si="622"/>
        <v>1.7573868019796</v>
      </c>
      <c r="L569" s="16">
        <f t="shared" si="623"/>
        <v>0.56817258888</v>
      </c>
      <c r="M569" s="17">
        <f t="shared" si="568"/>
        <v>9.7728760182781621E-2</v>
      </c>
      <c r="N569" s="17">
        <f t="shared" si="569"/>
        <v>0.17174723331904984</v>
      </c>
      <c r="O569" s="17">
        <f t="shared" si="570"/>
        <v>5.552680268108369E-2</v>
      </c>
      <c r="P569" s="17">
        <f t="shared" si="571"/>
        <v>9.7582070187861927E-2</v>
      </c>
      <c r="Q569" s="17">
        <f t="shared" si="572"/>
        <v>0.15091316055570461</v>
      </c>
      <c r="R569" s="17">
        <f t="shared" si="573"/>
        <v>1.5774403615770122E-2</v>
      </c>
      <c r="S569" s="17">
        <f t="shared" si="574"/>
        <v>2.4358900093328154E-2</v>
      </c>
      <c r="T569" s="17">
        <f t="shared" si="575"/>
        <v>8.5744721128997781E-2</v>
      </c>
      <c r="U569" s="17">
        <f t="shared" si="576"/>
        <v>2.772172872345369E-2</v>
      </c>
      <c r="V569" s="17">
        <f t="shared" si="577"/>
        <v>2.7024819557956909E-3</v>
      </c>
      <c r="W569" s="17">
        <f t="shared" si="578"/>
        <v>8.8404265535207888E-2</v>
      </c>
      <c r="X569" s="17">
        <f t="shared" si="579"/>
        <v>5.0228880417174021E-2</v>
      </c>
      <c r="Y569" s="17">
        <f t="shared" si="580"/>
        <v>1.4269336511584848E-2</v>
      </c>
      <c r="Z569" s="17">
        <f t="shared" si="581"/>
        <v>2.9875279134700481E-3</v>
      </c>
      <c r="AA569" s="17">
        <f t="shared" si="582"/>
        <v>5.2502421256779147E-3</v>
      </c>
      <c r="AB569" s="17">
        <f t="shared" si="583"/>
        <v>4.6133531094318444E-3</v>
      </c>
      <c r="AC569" s="17">
        <f t="shared" si="584"/>
        <v>1.686515971594895E-4</v>
      </c>
      <c r="AD569" s="17">
        <f t="shared" si="585"/>
        <v>3.8840122372568599E-2</v>
      </c>
      <c r="AE569" s="17">
        <f t="shared" si="586"/>
        <v>2.2067892880838307E-2</v>
      </c>
      <c r="AF569" s="17">
        <f t="shared" si="587"/>
        <v>6.2691859146162109E-3</v>
      </c>
      <c r="AG569" s="17">
        <f t="shared" si="588"/>
        <v>1.1873265304258413E-3</v>
      </c>
      <c r="AH569" s="17">
        <f t="shared" si="589"/>
        <v>4.2435786723688527E-4</v>
      </c>
      <c r="AI569" s="17">
        <f t="shared" si="590"/>
        <v>7.4576091519831344E-4</v>
      </c>
      <c r="AJ569" s="17">
        <f t="shared" si="591"/>
        <v>6.5529519490087188E-4</v>
      </c>
      <c r="AK569" s="17">
        <f t="shared" si="592"/>
        <v>3.8386904230648065E-4</v>
      </c>
      <c r="AL569" s="17">
        <f t="shared" si="593"/>
        <v>6.7359381048248978E-6</v>
      </c>
      <c r="AM569" s="17">
        <f t="shared" si="594"/>
        <v>1.3651423688964926E-2</v>
      </c>
      <c r="AN569" s="17">
        <f t="shared" si="595"/>
        <v>7.7563647392569612E-3</v>
      </c>
      <c r="AO569" s="17">
        <f t="shared" si="596"/>
        <v>2.2034769171005867E-3</v>
      </c>
      <c r="AP569" s="17">
        <f t="shared" si="597"/>
        <v>4.1731839484212061E-4</v>
      </c>
      <c r="AQ569" s="17">
        <f t="shared" si="598"/>
        <v>5.9277218196173398E-5</v>
      </c>
      <c r="AR569" s="17">
        <f t="shared" si="599"/>
        <v>4.8221701607915298E-5</v>
      </c>
      <c r="AS569" s="17">
        <f t="shared" si="600"/>
        <v>8.4744181974748787E-5</v>
      </c>
      <c r="AT569" s="17">
        <f t="shared" si="601"/>
        <v>7.4464153473490532E-5</v>
      </c>
      <c r="AU569" s="17">
        <f t="shared" si="602"/>
        <v>4.3620773511631882E-5</v>
      </c>
      <c r="AV569" s="17">
        <f t="shared" si="603"/>
        <v>1.9164642915370804E-5</v>
      </c>
      <c r="AW569" s="17">
        <f t="shared" si="604"/>
        <v>1.8682854227716024E-7</v>
      </c>
      <c r="AX569" s="17">
        <f t="shared" si="605"/>
        <v>3.9984719698697756E-3</v>
      </c>
      <c r="AY569" s="17">
        <f t="shared" si="606"/>
        <v>2.2718221706850236E-3</v>
      </c>
      <c r="AZ569" s="17">
        <f t="shared" si="607"/>
        <v>6.4539354209654557E-4</v>
      </c>
      <c r="BA569" s="17">
        <f t="shared" si="608"/>
        <v>1.2223163988647588E-4</v>
      </c>
      <c r="BB569" s="17">
        <f t="shared" si="609"/>
        <v>1.736216681933671E-5</v>
      </c>
      <c r="BC569" s="17">
        <f t="shared" si="610"/>
        <v>1.9729414540617949E-6</v>
      </c>
      <c r="BD569" s="17">
        <f t="shared" si="611"/>
        <v>4.5663748404613477E-6</v>
      </c>
      <c r="BE569" s="17">
        <f t="shared" si="612"/>
        <v>8.0248868775184745E-6</v>
      </c>
      <c r="BF569" s="17">
        <f t="shared" si="613"/>
        <v>7.0514151429651246E-6</v>
      </c>
      <c r="BG569" s="17">
        <f t="shared" si="614"/>
        <v>4.130687969175335E-6</v>
      </c>
      <c r="BH569" s="17">
        <f t="shared" si="615"/>
        <v>1.8148041300311631E-6</v>
      </c>
      <c r="BI569" s="17">
        <f t="shared" si="616"/>
        <v>6.3786256525896699E-7</v>
      </c>
      <c r="BJ569" s="18">
        <f t="shared" si="617"/>
        <v>0.66081724055533997</v>
      </c>
      <c r="BK569" s="18">
        <f t="shared" si="618"/>
        <v>0.22481942212571673</v>
      </c>
      <c r="BL569" s="18">
        <f t="shared" si="619"/>
        <v>0.11139225476006839</v>
      </c>
      <c r="BM569" s="18">
        <f t="shared" si="620"/>
        <v>0.40847237947020054</v>
      </c>
      <c r="BN569" s="18">
        <f t="shared" si="621"/>
        <v>0.58927243054225176</v>
      </c>
    </row>
    <row r="570" spans="1:66" x14ac:dyDescent="0.25">
      <c r="A570" t="s">
        <v>13</v>
      </c>
      <c r="B570" t="s">
        <v>59</v>
      </c>
      <c r="C570" t="s">
        <v>62</v>
      </c>
      <c r="D570" t="s">
        <v>497</v>
      </c>
      <c r="E570" s="14">
        <f>VLOOKUP(A570,home!$A$2:$E$405,3,FALSE)</f>
        <v>1.578680203</v>
      </c>
      <c r="F570" s="14">
        <f>VLOOKUP(B570,home!$B$2:$E$405,3,FALSE)</f>
        <v>1.08</v>
      </c>
      <c r="G570" s="14">
        <f>VLOOKUP(C570,away!$B$2:$E$405,4,FALSE)</f>
        <v>1.1399999999999999</v>
      </c>
      <c r="H570" s="14">
        <f>VLOOKUP(A570,away!$A$2:$E$405,3,FALSE)</f>
        <v>1.4568527920000001</v>
      </c>
      <c r="I570" s="14">
        <f>VLOOKUP(C570,away!$B$2:$E$405,3,FALSE)</f>
        <v>1.1399999999999999</v>
      </c>
      <c r="J570" s="14">
        <f>VLOOKUP(B570,home!$B$2:$E$405,4,FALSE)</f>
        <v>0.55000000000000004</v>
      </c>
      <c r="K570" s="16">
        <f t="shared" si="622"/>
        <v>1.9436710659336001</v>
      </c>
      <c r="L570" s="16">
        <f t="shared" si="623"/>
        <v>0.91344670058400002</v>
      </c>
      <c r="M570" s="17">
        <f t="shared" si="568"/>
        <v>5.7434060306023126E-2</v>
      </c>
      <c r="N570" s="17">
        <f t="shared" si="569"/>
        <v>0.11163292121590264</v>
      </c>
      <c r="O570" s="17">
        <f t="shared" si="570"/>
        <v>5.2462952887679298E-2</v>
      </c>
      <c r="P570" s="17">
        <f t="shared" si="571"/>
        <v>0.10197072356121988</v>
      </c>
      <c r="Q570" s="17">
        <f t="shared" si="572"/>
        <v>0.10848883948649754</v>
      </c>
      <c r="R570" s="17">
        <f t="shared" si="573"/>
        <v>2.3961055609072246E-2</v>
      </c>
      <c r="S570" s="17">
        <f t="shared" si="574"/>
        <v>4.5260723376492146E-2</v>
      </c>
      <c r="T570" s="17">
        <f t="shared" si="575"/>
        <v>9.909877247912835E-2</v>
      </c>
      <c r="U570" s="17">
        <f t="shared" si="576"/>
        <v>4.6572410496579716E-2</v>
      </c>
      <c r="V570" s="17">
        <f t="shared" si="577"/>
        <v>8.9286327989075379E-3</v>
      </c>
      <c r="W570" s="17">
        <f t="shared" si="578"/>
        <v>7.0288872762206647E-2</v>
      </c>
      <c r="X570" s="17">
        <f t="shared" si="579"/>
        <v>6.4205138912406243E-2</v>
      </c>
      <c r="Y570" s="17">
        <f t="shared" si="580"/>
        <v>2.9323986150037437E-2</v>
      </c>
      <c r="Z570" s="17">
        <f t="shared" si="581"/>
        <v>7.2957157295389305E-3</v>
      </c>
      <c r="AA570" s="17">
        <f t="shared" si="582"/>
        <v>1.4180471568781466E-2</v>
      </c>
      <c r="AB570" s="17">
        <f t="shared" si="583"/>
        <v>1.3781086144767293E-2</v>
      </c>
      <c r="AC570" s="17">
        <f t="shared" si="584"/>
        <v>9.9076569511397723E-4</v>
      </c>
      <c r="AD570" s="17">
        <f t="shared" si="585"/>
        <v>3.4154612061247348E-2</v>
      </c>
      <c r="AE570" s="17">
        <f t="shared" si="586"/>
        <v>3.1198417697072881E-2</v>
      </c>
      <c r="AF570" s="17">
        <f t="shared" si="587"/>
        <v>1.4249045854416349E-2</v>
      </c>
      <c r="AG570" s="17">
        <f t="shared" si="588"/>
        <v>4.3385813073955797E-3</v>
      </c>
      <c r="AH570" s="17">
        <f t="shared" si="589"/>
        <v>1.6660618653865315E-3</v>
      </c>
      <c r="AI570" s="17">
        <f t="shared" si="590"/>
        <v>3.238276241807162E-3</v>
      </c>
      <c r="AJ570" s="17">
        <f t="shared" si="591"/>
        <v>3.1470719173503896E-3</v>
      </c>
      <c r="AK570" s="17">
        <f t="shared" si="592"/>
        <v>2.0389575427220436E-3</v>
      </c>
      <c r="AL570" s="17">
        <f t="shared" si="593"/>
        <v>7.0361798745969715E-5</v>
      </c>
      <c r="AM570" s="17">
        <f t="shared" si="594"/>
        <v>1.3277066246326633E-2</v>
      </c>
      <c r="AN570" s="17">
        <f t="shared" si="595"/>
        <v>1.2127892356142258E-2</v>
      </c>
      <c r="AO570" s="17">
        <f t="shared" si="596"/>
        <v>5.539091628878029E-3</v>
      </c>
      <c r="AP570" s="17">
        <f t="shared" si="597"/>
        <v>1.6865549908770302E-3</v>
      </c>
      <c r="AQ570" s="17">
        <f t="shared" si="598"/>
        <v>3.851445229425253E-4</v>
      </c>
      <c r="AR570" s="17">
        <f t="shared" si="599"/>
        <v>3.0437174278123041E-4</v>
      </c>
      <c r="AS570" s="17">
        <f t="shared" si="600"/>
        <v>5.915985497316617E-4</v>
      </c>
      <c r="AT570" s="17">
        <f t="shared" si="601"/>
        <v>5.7493649188085545E-4</v>
      </c>
      <c r="AU570" s="17">
        <f t="shared" si="602"/>
        <v>3.7249580800606232E-4</v>
      </c>
      <c r="AV570" s="17">
        <f t="shared" si="603"/>
        <v>1.810023310507352E-4</v>
      </c>
      <c r="AW570" s="17">
        <f t="shared" si="604"/>
        <v>3.4700874025341702E-6</v>
      </c>
      <c r="AX570" s="17">
        <f t="shared" si="605"/>
        <v>4.3010415839114576E-3</v>
      </c>
      <c r="AY570" s="17">
        <f t="shared" si="606"/>
        <v>3.9287722438985017E-3</v>
      </c>
      <c r="AZ570" s="17">
        <f t="shared" si="607"/>
        <v>1.7943620217675423E-3</v>
      </c>
      <c r="BA570" s="17">
        <f t="shared" si="608"/>
        <v>5.4635135614559916E-4</v>
      </c>
      <c r="BB570" s="17">
        <f t="shared" si="609"/>
        <v>1.2476571090769785E-4</v>
      </c>
      <c r="BC570" s="17">
        <f t="shared" si="610"/>
        <v>2.2793365394930764E-5</v>
      </c>
      <c r="BD570" s="17">
        <f t="shared" si="611"/>
        <v>4.633789403241946E-5</v>
      </c>
      <c r="BE570" s="17">
        <f t="shared" si="612"/>
        <v>9.0065623887110931E-5</v>
      </c>
      <c r="BF570" s="17">
        <f t="shared" si="613"/>
        <v>8.7528973592317815E-5</v>
      </c>
      <c r="BG570" s="17">
        <f t="shared" si="614"/>
        <v>5.6709177800751439E-5</v>
      </c>
      <c r="BH570" s="17">
        <f t="shared" si="615"/>
        <v>2.7555997016051153E-5</v>
      </c>
      <c r="BI570" s="17">
        <f t="shared" si="616"/>
        <v>1.071195881861024E-5</v>
      </c>
      <c r="BJ570" s="18">
        <f t="shared" si="617"/>
        <v>0.61071302395350313</v>
      </c>
      <c r="BK570" s="18">
        <f t="shared" si="618"/>
        <v>0.21858403978040114</v>
      </c>
      <c r="BL570" s="18">
        <f t="shared" si="619"/>
        <v>0.16339165882274398</v>
      </c>
      <c r="BM570" s="18">
        <f t="shared" si="620"/>
        <v>0.54010858306329657</v>
      </c>
      <c r="BN570" s="18">
        <f t="shared" si="621"/>
        <v>0.45595055306639476</v>
      </c>
    </row>
    <row r="571" spans="1:66" x14ac:dyDescent="0.25">
      <c r="A571" t="s">
        <v>16</v>
      </c>
      <c r="B571" t="s">
        <v>63</v>
      </c>
      <c r="C571" t="s">
        <v>20</v>
      </c>
      <c r="D571" t="s">
        <v>497</v>
      </c>
      <c r="E571" s="14">
        <f>VLOOKUP(A571,home!$A$2:$E$405,3,FALSE)</f>
        <v>1.6040609139999999</v>
      </c>
      <c r="F571" s="14">
        <f>VLOOKUP(B571,home!$B$2:$E$405,3,FALSE)</f>
        <v>1.3</v>
      </c>
      <c r="G571" s="14">
        <f>VLOOKUP(C571,away!$B$2:$E$405,4,FALSE)</f>
        <v>1.56</v>
      </c>
      <c r="H571" s="14">
        <f>VLOOKUP(A571,away!$A$2:$E$405,3,FALSE)</f>
        <v>1.294416244</v>
      </c>
      <c r="I571" s="14">
        <f>VLOOKUP(C571,away!$B$2:$E$405,3,FALSE)</f>
        <v>0.44</v>
      </c>
      <c r="J571" s="14">
        <f>VLOOKUP(B571,home!$B$2:$E$405,4,FALSE)</f>
        <v>0.56000000000000005</v>
      </c>
      <c r="K571" s="16">
        <f t="shared" si="622"/>
        <v>3.253035533592</v>
      </c>
      <c r="L571" s="16">
        <f t="shared" si="623"/>
        <v>0.31894416252160002</v>
      </c>
      <c r="M571" s="17">
        <f t="shared" si="568"/>
        <v>2.8100168783967219E-2</v>
      </c>
      <c r="N571" s="17">
        <f t="shared" si="569"/>
        <v>9.1410847554178082E-2</v>
      </c>
      <c r="O571" s="17">
        <f t="shared" si="570"/>
        <v>8.9623847995180302E-3</v>
      </c>
      <c r="P571" s="17">
        <f t="shared" si="571"/>
        <v>2.915495621855697E-2</v>
      </c>
      <c r="Q571" s="17">
        <f t="shared" si="572"/>
        <v>0.14868136762475131</v>
      </c>
      <c r="R571" s="17">
        <f t="shared" si="573"/>
        <v>1.429250157039298E-3</v>
      </c>
      <c r="S571" s="17">
        <f t="shared" si="574"/>
        <v>7.5623342215559467E-3</v>
      </c>
      <c r="T571" s="17">
        <f t="shared" si="575"/>
        <v>4.7421054279642438E-2</v>
      </c>
      <c r="U571" s="17">
        <f t="shared" si="576"/>
        <v>4.6494015472407831E-3</v>
      </c>
      <c r="V571" s="17">
        <f t="shared" si="577"/>
        <v>8.7179991627885458E-4</v>
      </c>
      <c r="W571" s="17">
        <f t="shared" si="578"/>
        <v>0.16122192402212376</v>
      </c>
      <c r="X571" s="17">
        <f t="shared" si="579"/>
        <v>5.1420791537357277E-2</v>
      </c>
      <c r="Y571" s="17">
        <f t="shared" si="580"/>
        <v>8.2001806465400971E-3</v>
      </c>
      <c r="Z571" s="17">
        <f t="shared" si="581"/>
        <v>1.5195033145692141E-4</v>
      </c>
      <c r="AA571" s="17">
        <f t="shared" si="582"/>
        <v>4.9429982757044763E-4</v>
      </c>
      <c r="AB571" s="17">
        <f t="shared" si="583"/>
        <v>8.0398745166753241E-4</v>
      </c>
      <c r="AC571" s="17">
        <f t="shared" si="584"/>
        <v>5.6532775180681642E-5</v>
      </c>
      <c r="AD571" s="17">
        <f t="shared" si="585"/>
        <v>0.13111516190950956</v>
      </c>
      <c r="AE571" s="17">
        <f t="shared" si="586"/>
        <v>4.1818415509112514E-2</v>
      </c>
      <c r="AF571" s="17">
        <f t="shared" si="587"/>
        <v>6.6688697562670898E-3</v>
      </c>
      <c r="AG571" s="17">
        <f t="shared" si="588"/>
        <v>7.0899902645941125E-4</v>
      </c>
      <c r="AH571" s="17">
        <f t="shared" si="589"/>
        <v>1.2115917802851829E-5</v>
      </c>
      <c r="AI571" s="17">
        <f t="shared" si="590"/>
        <v>3.9413511134756919E-5</v>
      </c>
      <c r="AJ571" s="17">
        <f t="shared" si="591"/>
        <v>6.4106776112494109E-5</v>
      </c>
      <c r="AK571" s="17">
        <f t="shared" si="592"/>
        <v>6.9513873545990043E-5</v>
      </c>
      <c r="AL571" s="17">
        <f t="shared" si="593"/>
        <v>2.3461931463510613E-6</v>
      </c>
      <c r="AM571" s="17">
        <f t="shared" si="594"/>
        <v>8.5304456136860551E-2</v>
      </c>
      <c r="AN571" s="17">
        <f t="shared" si="595"/>
        <v>2.7207358321931548E-2</v>
      </c>
      <c r="AO571" s="17">
        <f t="shared" si="596"/>
        <v>4.3388140572067713E-3</v>
      </c>
      <c r="AP571" s="17">
        <f t="shared" si="597"/>
        <v>4.612798052709197E-4</v>
      </c>
      <c r="AQ571" s="17">
        <f t="shared" si="598"/>
        <v>3.6780625295065045E-5</v>
      </c>
      <c r="AR571" s="17">
        <f t="shared" si="599"/>
        <v>7.7286025136222481E-7</v>
      </c>
      <c r="AS571" s="17">
        <f t="shared" si="600"/>
        <v>2.5141418601821625E-6</v>
      </c>
      <c r="AT571" s="17">
        <f t="shared" si="601"/>
        <v>4.0892964038318327E-6</v>
      </c>
      <c r="AU571" s="17">
        <f t="shared" si="602"/>
        <v>4.4342088363516442E-6</v>
      </c>
      <c r="AV571" s="17">
        <f t="shared" si="603"/>
        <v>3.6061597270048832E-6</v>
      </c>
      <c r="AW571" s="17">
        <f t="shared" si="604"/>
        <v>6.7618374454165326E-8</v>
      </c>
      <c r="AX571" s="17">
        <f t="shared" si="605"/>
        <v>4.6249737831157905E-2</v>
      </c>
      <c r="AY571" s="17">
        <f t="shared" si="606"/>
        <v>1.4751083899402219E-2</v>
      </c>
      <c r="AZ571" s="17">
        <f t="shared" si="607"/>
        <v>2.3523860502903489E-3</v>
      </c>
      <c r="BA571" s="17">
        <f t="shared" si="608"/>
        <v>2.5009326624578329E-4</v>
      </c>
      <c r="BB571" s="17">
        <f t="shared" si="609"/>
        <v>1.9941446838763213E-5</v>
      </c>
      <c r="BC571" s="17">
        <f t="shared" si="610"/>
        <v>1.2720416122916695E-6</v>
      </c>
      <c r="BD571" s="17">
        <f t="shared" si="611"/>
        <v>4.1083210936159639E-8</v>
      </c>
      <c r="BE571" s="17">
        <f t="shared" si="612"/>
        <v>1.3364514500938277E-7</v>
      </c>
      <c r="BF571" s="17">
        <f t="shared" si="613"/>
        <v>2.1737620280378886E-7</v>
      </c>
      <c r="BG571" s="17">
        <f t="shared" si="614"/>
        <v>2.3571083729267538E-7</v>
      </c>
      <c r="BH571" s="17">
        <f t="shared" si="615"/>
        <v>1.9169393234144884E-7</v>
      </c>
      <c r="BI571" s="17">
        <f t="shared" si="616"/>
        <v>1.2471743469614271E-7</v>
      </c>
      <c r="BJ571" s="18">
        <f t="shared" si="617"/>
        <v>0.86964081534805371</v>
      </c>
      <c r="BK571" s="18">
        <f t="shared" si="618"/>
        <v>8.0499222008088234E-2</v>
      </c>
      <c r="BL571" s="18">
        <f t="shared" si="619"/>
        <v>1.6540834755474004E-2</v>
      </c>
      <c r="BM571" s="18">
        <f t="shared" si="620"/>
        <v>0.64434283102403456</v>
      </c>
      <c r="BN571" s="18">
        <f t="shared" si="621"/>
        <v>0.30773897513801096</v>
      </c>
    </row>
    <row r="572" spans="1:66" x14ac:dyDescent="0.25">
      <c r="A572" t="s">
        <v>16</v>
      </c>
      <c r="B572" t="s">
        <v>253</v>
      </c>
      <c r="C572" t="s">
        <v>323</v>
      </c>
      <c r="D572" t="s">
        <v>497</v>
      </c>
      <c r="E572" s="14">
        <f>VLOOKUP(A572,home!$A$2:$E$405,3,FALSE)</f>
        <v>1.6040609139999999</v>
      </c>
      <c r="F572" s="14">
        <f>VLOOKUP(B572,home!$B$2:$E$405,3,FALSE)</f>
        <v>0.79</v>
      </c>
      <c r="G572" s="14">
        <f>VLOOKUP(C572,away!$B$2:$E$405,4,FALSE)</f>
        <v>0.85</v>
      </c>
      <c r="H572" s="14">
        <f>VLOOKUP(A572,away!$A$2:$E$405,3,FALSE)</f>
        <v>1.294416244</v>
      </c>
      <c r="I572" s="14">
        <f>VLOOKUP(C572,away!$B$2:$E$405,3,FALSE)</f>
        <v>0.62</v>
      </c>
      <c r="J572" s="14">
        <f>VLOOKUP(B572,home!$B$2:$E$405,4,FALSE)</f>
        <v>1.05</v>
      </c>
      <c r="K572" s="16">
        <f t="shared" si="622"/>
        <v>1.0771269037510001</v>
      </c>
      <c r="L572" s="16">
        <f t="shared" si="623"/>
        <v>0.84266497484400005</v>
      </c>
      <c r="M572" s="17">
        <f t="shared" si="568"/>
        <v>0.14663747735261679</v>
      </c>
      <c r="N572" s="17">
        <f t="shared" si="569"/>
        <v>0.1579471719546815</v>
      </c>
      <c r="O572" s="17">
        <f t="shared" si="570"/>
        <v>0.12356626616453047</v>
      </c>
      <c r="P572" s="17">
        <f t="shared" si="571"/>
        <v>0.13309654968187265</v>
      </c>
      <c r="Q572" s="17">
        <f t="shared" si="572"/>
        <v>8.5064574141886437E-2</v>
      </c>
      <c r="R572" s="17">
        <f t="shared" si="573"/>
        <v>5.2062482284550536E-2</v>
      </c>
      <c r="S572" s="17">
        <f t="shared" si="574"/>
        <v>3.0201507583598425E-2</v>
      </c>
      <c r="T572" s="17">
        <f t="shared" si="575"/>
        <v>7.1680937229388314E-2</v>
      </c>
      <c r="U572" s="17">
        <f t="shared" si="576"/>
        <v>5.6077900344749208E-2</v>
      </c>
      <c r="V572" s="17">
        <f t="shared" si="577"/>
        <v>3.0458459166249493E-3</v>
      </c>
      <c r="W572" s="17">
        <f t="shared" si="578"/>
        <v>3.0541780454782511E-2</v>
      </c>
      <c r="X572" s="17">
        <f t="shared" si="579"/>
        <v>2.5736488658620278E-2</v>
      </c>
      <c r="Y572" s="17">
        <f t="shared" si="580"/>
        <v>1.0843618784044573E-2</v>
      </c>
      <c r="Z572" s="17">
        <f t="shared" si="581"/>
        <v>1.4623743441542325E-2</v>
      </c>
      <c r="AA572" s="17">
        <f t="shared" si="582"/>
        <v>1.5751627494437478E-2</v>
      </c>
      <c r="AB572" s="17">
        <f t="shared" si="583"/>
        <v>8.4832508760612803E-3</v>
      </c>
      <c r="AC572" s="17">
        <f t="shared" si="584"/>
        <v>1.7278648238683327E-4</v>
      </c>
      <c r="AD572" s="17">
        <f t="shared" si="585"/>
        <v>8.2243433540756718E-3</v>
      </c>
      <c r="AE572" s="17">
        <f t="shared" si="586"/>
        <v>6.9303660855705961E-3</v>
      </c>
      <c r="AF572" s="17">
        <f t="shared" si="587"/>
        <v>2.9199883815785284E-3</v>
      </c>
      <c r="AG572" s="17">
        <f t="shared" si="588"/>
        <v>8.2019064536921439E-4</v>
      </c>
      <c r="AH572" s="17">
        <f t="shared" si="589"/>
        <v>3.0807290998230929E-3</v>
      </c>
      <c r="AI572" s="17">
        <f t="shared" si="590"/>
        <v>3.3183361965880534E-3</v>
      </c>
      <c r="AJ572" s="17">
        <f t="shared" si="591"/>
        <v>1.7871345965178799E-3</v>
      </c>
      <c r="AK572" s="17">
        <f t="shared" si="592"/>
        <v>6.4165691817786566E-4</v>
      </c>
      <c r="AL572" s="17">
        <f t="shared" si="593"/>
        <v>6.2732352063187727E-6</v>
      </c>
      <c r="AM572" s="17">
        <f t="shared" si="594"/>
        <v>1.7717322984721294E-3</v>
      </c>
      <c r="AN572" s="17">
        <f t="shared" si="595"/>
        <v>1.4929767527223194E-3</v>
      </c>
      <c r="AO572" s="17">
        <f t="shared" si="596"/>
        <v>6.2903960888771495E-4</v>
      </c>
      <c r="AP572" s="17">
        <f t="shared" si="597"/>
        <v>1.7668988206641533E-4</v>
      </c>
      <c r="AQ572" s="17">
        <f t="shared" si="598"/>
        <v>3.7222593756671295E-5</v>
      </c>
      <c r="AR572" s="17">
        <f t="shared" si="599"/>
        <v>5.1920450188072122E-4</v>
      </c>
      <c r="AS572" s="17">
        <f t="shared" si="600"/>
        <v>5.5924913752436153E-4</v>
      </c>
      <c r="AT572" s="17">
        <f t="shared" si="601"/>
        <v>3.0119114596351642E-4</v>
      </c>
      <c r="AU572" s="17">
        <f t="shared" si="602"/>
        <v>1.0814036216296599E-4</v>
      </c>
      <c r="AV572" s="17">
        <f t="shared" si="603"/>
        <v>2.9120223366776832E-5</v>
      </c>
      <c r="AW572" s="17">
        <f t="shared" si="604"/>
        <v>1.5816518251865777E-7</v>
      </c>
      <c r="AX572" s="17">
        <f t="shared" si="605"/>
        <v>3.1806342082148773E-4</v>
      </c>
      <c r="AY572" s="17">
        <f t="shared" si="606"/>
        <v>2.6802090450533559E-4</v>
      </c>
      <c r="AZ572" s="17">
        <f t="shared" si="607"/>
        <v>1.1292591437632736E-4</v>
      </c>
      <c r="BA572" s="17">
        <f t="shared" si="608"/>
        <v>3.1719570932387866E-5</v>
      </c>
      <c r="BB572" s="17">
        <f t="shared" si="609"/>
        <v>6.6822428604507734E-6</v>
      </c>
      <c r="BC572" s="17">
        <f t="shared" si="610"/>
        <v>1.1261784023806504E-6</v>
      </c>
      <c r="BD572" s="17">
        <f t="shared" si="611"/>
        <v>7.2919241419368245E-5</v>
      </c>
      <c r="BE572" s="17">
        <f t="shared" si="612"/>
        <v>7.8543276733915795E-5</v>
      </c>
      <c r="BF572" s="17">
        <f t="shared" si="613"/>
        <v>4.2300538239430339E-5</v>
      </c>
      <c r="BG572" s="17">
        <f t="shared" si="614"/>
        <v>1.5187682593612795E-5</v>
      </c>
      <c r="BH572" s="17">
        <f t="shared" si="615"/>
        <v>4.0897653818027762E-6</v>
      </c>
      <c r="BI572" s="17">
        <f t="shared" si="616"/>
        <v>8.8103926455385042E-7</v>
      </c>
      <c r="BJ572" s="18">
        <f t="shared" si="617"/>
        <v>0.40555565905780111</v>
      </c>
      <c r="BK572" s="18">
        <f t="shared" si="618"/>
        <v>0.31342846115681128</v>
      </c>
      <c r="BL572" s="18">
        <f t="shared" si="619"/>
        <v>0.26650021088996684</v>
      </c>
      <c r="BM572" s="18">
        <f t="shared" si="620"/>
        <v>0.30146569022666037</v>
      </c>
      <c r="BN572" s="18">
        <f t="shared" si="621"/>
        <v>0.69837452158013835</v>
      </c>
    </row>
    <row r="573" spans="1:66" x14ac:dyDescent="0.25">
      <c r="A573" t="s">
        <v>16</v>
      </c>
      <c r="B573" t="s">
        <v>64</v>
      </c>
      <c r="C573" t="s">
        <v>68</v>
      </c>
      <c r="D573" t="s">
        <v>497</v>
      </c>
      <c r="E573" s="14">
        <f>VLOOKUP(A573,home!$A$2:$E$405,3,FALSE)</f>
        <v>1.6040609139999999</v>
      </c>
      <c r="F573" s="14">
        <f>VLOOKUP(B573,home!$B$2:$E$405,3,FALSE)</f>
        <v>0.79</v>
      </c>
      <c r="G573" s="14">
        <f>VLOOKUP(C573,away!$B$2:$E$405,4,FALSE)</f>
        <v>1.1299999999999999</v>
      </c>
      <c r="H573" s="14">
        <f>VLOOKUP(A573,away!$A$2:$E$405,3,FALSE)</f>
        <v>1.294416244</v>
      </c>
      <c r="I573" s="14">
        <f>VLOOKUP(C573,away!$B$2:$E$405,3,FALSE)</f>
        <v>1.02</v>
      </c>
      <c r="J573" s="14">
        <f>VLOOKUP(B573,home!$B$2:$E$405,4,FALSE)</f>
        <v>1.26</v>
      </c>
      <c r="K573" s="16">
        <f t="shared" si="622"/>
        <v>1.4319451779277999</v>
      </c>
      <c r="L573" s="16">
        <f t="shared" si="623"/>
        <v>1.6635837567887999</v>
      </c>
      <c r="M573" s="17">
        <f t="shared" si="568"/>
        <v>4.5251071266592599E-2</v>
      </c>
      <c r="N573" s="17">
        <f t="shared" si="569"/>
        <v>6.4797053296264492E-2</v>
      </c>
      <c r="O573" s="17">
        <f t="shared" si="570"/>
        <v>7.5278947136395824E-2</v>
      </c>
      <c r="P573" s="17">
        <f t="shared" si="571"/>
        <v>0.10779532535144376</v>
      </c>
      <c r="Q573" s="17">
        <f t="shared" si="572"/>
        <v>4.639291400575829E-2</v>
      </c>
      <c r="R573" s="17">
        <f t="shared" si="573"/>
        <v>6.2616416842135439E-2</v>
      </c>
      <c r="S573" s="17">
        <f t="shared" si="574"/>
        <v>6.4196447964548875E-2</v>
      </c>
      <c r="T573" s="17">
        <f t="shared" si="575"/>
        <v>7.7178498170079116E-2</v>
      </c>
      <c r="U573" s="17">
        <f t="shared" si="576"/>
        <v>8.9663276156212904E-2</v>
      </c>
      <c r="V573" s="17">
        <f t="shared" si="577"/>
        <v>1.6991806433282658E-2</v>
      </c>
      <c r="W573" s="17">
        <f t="shared" si="578"/>
        <v>2.2144036500188237E-2</v>
      </c>
      <c r="X573" s="17">
        <f t="shared" si="579"/>
        <v>3.6838459431451455E-2</v>
      </c>
      <c r="Y573" s="17">
        <f t="shared" si="580"/>
        <v>3.064193136764291E-2</v>
      </c>
      <c r="Z573" s="17">
        <f t="shared" si="581"/>
        <v>3.4722551322297728E-2</v>
      </c>
      <c r="AA573" s="17">
        <f t="shared" si="582"/>
        <v>4.9720789931314777E-2</v>
      </c>
      <c r="AB573" s="17">
        <f t="shared" si="583"/>
        <v>3.5598722692453649E-2</v>
      </c>
      <c r="AC573" s="17">
        <f t="shared" si="584"/>
        <v>2.5298258852170779E-3</v>
      </c>
      <c r="AD573" s="17">
        <f t="shared" si="585"/>
        <v>7.9272615715754308E-3</v>
      </c>
      <c r="AE573" s="17">
        <f t="shared" si="586"/>
        <v>1.3187663586288942E-2</v>
      </c>
      <c r="AF573" s="17">
        <f t="shared" si="587"/>
        <v>1.096939146607271E-2</v>
      </c>
      <c r="AG573" s="17">
        <f t="shared" si="588"/>
        <v>6.0828338216054149E-3</v>
      </c>
      <c r="AH573" s="17">
        <f t="shared" si="589"/>
        <v>1.4440968093509993E-2</v>
      </c>
      <c r="AI573" s="17">
        <f t="shared" si="590"/>
        <v>2.0678674626110848E-2</v>
      </c>
      <c r="AJ573" s="17">
        <f t="shared" si="591"/>
        <v>1.480536420839869E-2</v>
      </c>
      <c r="AK573" s="17">
        <f t="shared" si="592"/>
        <v>7.0668232952271178E-3</v>
      </c>
      <c r="AL573" s="17">
        <f t="shared" si="593"/>
        <v>2.4105807597161322E-4</v>
      </c>
      <c r="AM573" s="17">
        <f t="shared" si="594"/>
        <v>2.2702807963179577E-3</v>
      </c>
      <c r="AN573" s="17">
        <f t="shared" si="595"/>
        <v>3.7768022561040964E-3</v>
      </c>
      <c r="AO573" s="17">
        <f t="shared" si="596"/>
        <v>3.1415134429290345E-3</v>
      </c>
      <c r="AP573" s="17">
        <f t="shared" si="597"/>
        <v>1.7420569117968005E-3</v>
      </c>
      <c r="AQ573" s="17">
        <f t="shared" si="598"/>
        <v>7.245143954667043E-4</v>
      </c>
      <c r="AR573" s="17">
        <f t="shared" si="599"/>
        <v>4.8047519905337092E-3</v>
      </c>
      <c r="AS573" s="17">
        <f t="shared" si="600"/>
        <v>6.8801414439837432E-3</v>
      </c>
      <c r="AT573" s="17">
        <f t="shared" si="601"/>
        <v>4.9259926820868659E-3</v>
      </c>
      <c r="AU573" s="17">
        <f t="shared" si="602"/>
        <v>2.3512504892073067E-3</v>
      </c>
      <c r="AV573" s="17">
        <f t="shared" si="603"/>
        <v>8.4171545003019544E-4</v>
      </c>
      <c r="AW573" s="17">
        <f t="shared" si="604"/>
        <v>1.5951085675141762E-5</v>
      </c>
      <c r="AX573" s="17">
        <f t="shared" si="605"/>
        <v>5.4181960647159768E-4</v>
      </c>
      <c r="AY573" s="17">
        <f t="shared" si="606"/>
        <v>9.0136229643584967E-4</v>
      </c>
      <c r="AZ573" s="17">
        <f t="shared" si="607"/>
        <v>7.4974583766626547E-4</v>
      </c>
      <c r="BA573" s="17">
        <f t="shared" si="608"/>
        <v>4.1575499908720398E-4</v>
      </c>
      <c r="BB573" s="17">
        <f t="shared" si="609"/>
        <v>1.7291081582130376E-4</v>
      </c>
      <c r="BC573" s="17">
        <f t="shared" si="610"/>
        <v>5.7530324914684154E-5</v>
      </c>
      <c r="BD573" s="17">
        <f t="shared" si="611"/>
        <v>1.3321845611417558E-3</v>
      </c>
      <c r="BE573" s="17">
        <f t="shared" si="612"/>
        <v>1.9076152584367994E-3</v>
      </c>
      <c r="BF573" s="17">
        <f t="shared" si="613"/>
        <v>1.3658002353300345E-3</v>
      </c>
      <c r="BG573" s="17">
        <f t="shared" si="614"/>
        <v>6.5191702033116602E-4</v>
      </c>
      <c r="BH573" s="17">
        <f t="shared" si="615"/>
        <v>2.3337735841806804E-4</v>
      </c>
      <c r="BI573" s="17">
        <f t="shared" si="616"/>
        <v>6.6836716604856057E-5</v>
      </c>
      <c r="BJ573" s="18">
        <f t="shared" si="617"/>
        <v>0.33065433489993845</v>
      </c>
      <c r="BK573" s="18">
        <f t="shared" si="618"/>
        <v>0.23790689727349243</v>
      </c>
      <c r="BL573" s="18">
        <f t="shared" si="619"/>
        <v>0.39523156618786376</v>
      </c>
      <c r="BM573" s="18">
        <f t="shared" si="620"/>
        <v>0.59549821057424146</v>
      </c>
      <c r="BN573" s="18">
        <f t="shared" si="621"/>
        <v>0.40213172789859036</v>
      </c>
    </row>
    <row r="574" spans="1:66" x14ac:dyDescent="0.25">
      <c r="A574" t="s">
        <v>69</v>
      </c>
      <c r="B574" t="s">
        <v>79</v>
      </c>
      <c r="C574" t="s">
        <v>70</v>
      </c>
      <c r="D574" t="s">
        <v>497</v>
      </c>
      <c r="E574" s="14">
        <f>VLOOKUP(A574,home!$A$2:$E$405,3,FALSE)</f>
        <v>1.3441295550000001</v>
      </c>
      <c r="F574" s="14">
        <f>VLOOKUP(B574,home!$B$2:$E$405,3,FALSE)</f>
        <v>0.97</v>
      </c>
      <c r="G574" s="14">
        <f>VLOOKUP(C574,away!$B$2:$E$405,4,FALSE)</f>
        <v>1.1200000000000001</v>
      </c>
      <c r="H574" s="14">
        <f>VLOOKUP(A574,away!$A$2:$E$405,3,FALSE)</f>
        <v>1.348178138</v>
      </c>
      <c r="I574" s="14">
        <f>VLOOKUP(C574,away!$B$2:$E$405,3,FALSE)</f>
        <v>0.68</v>
      </c>
      <c r="J574" s="14">
        <f>VLOOKUP(B574,home!$B$2:$E$405,4,FALSE)</f>
        <v>0.91</v>
      </c>
      <c r="K574" s="16">
        <f t="shared" si="622"/>
        <v>1.4602623485520003</v>
      </c>
      <c r="L574" s="16">
        <f t="shared" si="623"/>
        <v>0.83425263179440001</v>
      </c>
      <c r="M574" s="17">
        <f t="shared" si="568"/>
        <v>0.10081027637803912</v>
      </c>
      <c r="N574" s="17">
        <f t="shared" si="569"/>
        <v>0.14720945094197163</v>
      </c>
      <c r="O574" s="17">
        <f t="shared" si="570"/>
        <v>8.4101238380299967E-2</v>
      </c>
      <c r="P574" s="17">
        <f t="shared" si="571"/>
        <v>0.12280987187334844</v>
      </c>
      <c r="Q574" s="17">
        <f t="shared" si="572"/>
        <v>0.10748220928078701</v>
      </c>
      <c r="R574" s="17">
        <f t="shared" si="573"/>
        <v>3.5080839727966724E-2</v>
      </c>
      <c r="S574" s="17">
        <f t="shared" si="574"/>
        <v>3.7402597164275415E-2</v>
      </c>
      <c r="T574" s="17">
        <f t="shared" si="575"/>
        <v>8.9667315963573038E-2</v>
      </c>
      <c r="U574" s="17">
        <f t="shared" si="576"/>
        <v>5.1227229410337E-2</v>
      </c>
      <c r="V574" s="17">
        <f t="shared" si="577"/>
        <v>5.0627644659842954E-3</v>
      </c>
      <c r="W574" s="17">
        <f t="shared" si="578"/>
        <v>5.231740778397323E-2</v>
      </c>
      <c r="X574" s="17">
        <f t="shared" si="579"/>
        <v>4.3645935132440493E-2</v>
      </c>
      <c r="Y574" s="17">
        <f t="shared" si="580"/>
        <v>1.8205868125683072E-2</v>
      </c>
      <c r="Z574" s="17">
        <f t="shared" si="581"/>
        <v>9.7554276228712621E-3</v>
      </c>
      <c r="AA574" s="17">
        <f t="shared" si="582"/>
        <v>1.4245483651703045E-2</v>
      </c>
      <c r="AB574" s="17">
        <f t="shared" si="583"/>
        <v>1.0401071706747511E-2</v>
      </c>
      <c r="AC574" s="17">
        <f t="shared" si="584"/>
        <v>3.8547499677815477E-4</v>
      </c>
      <c r="AD574" s="17">
        <f t="shared" si="585"/>
        <v>1.9099285190194354E-2</v>
      </c>
      <c r="AE574" s="17">
        <f t="shared" si="586"/>
        <v>1.5933628935311445E-2</v>
      </c>
      <c r="AF574" s="17">
        <f t="shared" si="587"/>
        <v>6.6463359366594884E-3</v>
      </c>
      <c r="AG574" s="17">
        <f t="shared" si="588"/>
        <v>1.8482410823159592E-3</v>
      </c>
      <c r="AH574" s="17">
        <f t="shared" si="589"/>
        <v>2.0346227921650343E-3</v>
      </c>
      <c r="AI574" s="17">
        <f t="shared" si="590"/>
        <v>2.9710830569043413E-3</v>
      </c>
      <c r="AJ574" s="17">
        <f t="shared" si="591"/>
        <v>2.1692803612090952E-3</v>
      </c>
      <c r="AK574" s="17">
        <f t="shared" si="592"/>
        <v>1.0559061449756421E-3</v>
      </c>
      <c r="AL574" s="17">
        <f t="shared" si="593"/>
        <v>1.8783852863245341E-5</v>
      </c>
      <c r="AM574" s="17">
        <f t="shared" si="594"/>
        <v>5.5779934094995279E-3</v>
      </c>
      <c r="AN574" s="17">
        <f t="shared" si="595"/>
        <v>4.6534556820067999E-3</v>
      </c>
      <c r="AO574" s="17">
        <f t="shared" si="596"/>
        <v>1.9410788248263886E-3</v>
      </c>
      <c r="AP574" s="17">
        <f t="shared" si="597"/>
        <v>5.3978337271059866E-4</v>
      </c>
      <c r="AQ574" s="17">
        <f t="shared" si="598"/>
        <v>1.1257892482066861E-4</v>
      </c>
      <c r="AR574" s="17">
        <f t="shared" si="599"/>
        <v>3.3947788381451011E-4</v>
      </c>
      <c r="AS574" s="17">
        <f t="shared" si="600"/>
        <v>4.9572677190043966E-4</v>
      </c>
      <c r="AT574" s="17">
        <f t="shared" si="601"/>
        <v>3.6194557008771897E-4</v>
      </c>
      <c r="AU574" s="17">
        <f t="shared" si="602"/>
        <v>1.7617849607476173E-4</v>
      </c>
      <c r="AV574" s="17">
        <f t="shared" si="603"/>
        <v>6.4316706110622716E-5</v>
      </c>
      <c r="AW574" s="17">
        <f t="shared" si="604"/>
        <v>6.3563916693162018E-7</v>
      </c>
      <c r="AX574" s="17">
        <f t="shared" si="605"/>
        <v>1.3575556260605635E-3</v>
      </c>
      <c r="AY574" s="17">
        <f t="shared" si="606"/>
        <v>1.1325443538483194E-3</v>
      </c>
      <c r="AZ574" s="17">
        <f t="shared" si="607"/>
        <v>4.7241405391092428E-4</v>
      </c>
      <c r="BA574" s="17">
        <f t="shared" si="608"/>
        <v>1.3137088925728341E-4</v>
      </c>
      <c r="BB574" s="17">
        <f t="shared" si="609"/>
        <v>2.7399127526014837E-5</v>
      </c>
      <c r="BC574" s="17">
        <f t="shared" si="610"/>
        <v>4.5715588494896533E-6</v>
      </c>
      <c r="BD574" s="17">
        <f t="shared" si="611"/>
        <v>4.7201719668041419E-5</v>
      </c>
      <c r="BE574" s="17">
        <f t="shared" si="612"/>
        <v>6.8926894018147297E-5</v>
      </c>
      <c r="BF574" s="17">
        <f t="shared" si="613"/>
        <v>5.0325674068667308E-5</v>
      </c>
      <c r="BG574" s="17">
        <f t="shared" si="614"/>
        <v>2.4496229002658217E-5</v>
      </c>
      <c r="BH574" s="17">
        <f t="shared" si="615"/>
        <v>8.9427302235223237E-6</v>
      </c>
      <c r="BI574" s="17">
        <f t="shared" si="616"/>
        <v>2.6117464477335322E-6</v>
      </c>
      <c r="BJ574" s="18">
        <f t="shared" si="617"/>
        <v>0.51800642419622633</v>
      </c>
      <c r="BK574" s="18">
        <f t="shared" si="618"/>
        <v>0.26762231308513695</v>
      </c>
      <c r="BL574" s="18">
        <f t="shared" si="619"/>
        <v>0.20492690565372518</v>
      </c>
      <c r="BM574" s="18">
        <f t="shared" si="620"/>
        <v>0.40168527526086556</v>
      </c>
      <c r="BN574" s="18">
        <f t="shared" si="621"/>
        <v>0.59749388658241287</v>
      </c>
    </row>
    <row r="575" spans="1:66" x14ac:dyDescent="0.25">
      <c r="A575" t="s">
        <v>69</v>
      </c>
      <c r="B575" t="s">
        <v>71</v>
      </c>
      <c r="C575" t="s">
        <v>261</v>
      </c>
      <c r="D575" t="s">
        <v>497</v>
      </c>
      <c r="E575" s="14">
        <f>VLOOKUP(A575,home!$A$2:$E$405,3,FALSE)</f>
        <v>1.3441295550000001</v>
      </c>
      <c r="F575" s="14">
        <f>VLOOKUP(B575,home!$B$2:$E$405,3,FALSE)</f>
        <v>0.5</v>
      </c>
      <c r="G575" s="14">
        <f>VLOOKUP(C575,away!$B$2:$E$405,4,FALSE)</f>
        <v>0.81</v>
      </c>
      <c r="H575" s="14">
        <f>VLOOKUP(A575,away!$A$2:$E$405,3,FALSE)</f>
        <v>1.348178138</v>
      </c>
      <c r="I575" s="14">
        <f>VLOOKUP(C575,away!$B$2:$E$405,3,FALSE)</f>
        <v>1.55</v>
      </c>
      <c r="J575" s="14">
        <f>VLOOKUP(B575,home!$B$2:$E$405,4,FALSE)</f>
        <v>1.98</v>
      </c>
      <c r="K575" s="16">
        <f t="shared" si="622"/>
        <v>0.54437246977500009</v>
      </c>
      <c r="L575" s="16">
        <f t="shared" si="623"/>
        <v>4.1375587055220002</v>
      </c>
      <c r="M575" s="17">
        <f t="shared" si="568"/>
        <v>9.2611117762863016E-3</v>
      </c>
      <c r="N575" s="17">
        <f t="shared" si="569"/>
        <v>5.0414942905193123E-3</v>
      </c>
      <c r="O575" s="17">
        <f t="shared" si="570"/>
        <v>3.83183936527857E-2</v>
      </c>
      <c r="P575" s="17">
        <f t="shared" si="571"/>
        <v>2.0859478590577636E-2</v>
      </c>
      <c r="Q575" s="17">
        <f t="shared" si="572"/>
        <v>1.37222534914328E-3</v>
      </c>
      <c r="R575" s="17">
        <f t="shared" si="573"/>
        <v>7.9272301619851243E-2</v>
      </c>
      <c r="S575" s="17">
        <f t="shared" si="574"/>
        <v>1.1745831860730681E-2</v>
      </c>
      <c r="T575" s="17">
        <f t="shared" si="575"/>
        <v>5.6776629392857438E-3</v>
      </c>
      <c r="U575" s="17">
        <f t="shared" si="576"/>
        <v>4.3153658617547157E-2</v>
      </c>
      <c r="V575" s="17">
        <f t="shared" si="577"/>
        <v>2.9395550165514676E-3</v>
      </c>
      <c r="W575" s="17">
        <f t="shared" si="578"/>
        <v>2.4900056746699644E-4</v>
      </c>
      <c r="X575" s="17">
        <f t="shared" si="579"/>
        <v>1.0302544656029891E-3</v>
      </c>
      <c r="Y575" s="17">
        <f t="shared" si="580"/>
        <v>2.1313691665292823E-3</v>
      </c>
      <c r="Z575" s="17">
        <f t="shared" si="581"/>
        <v>0.10933126722466043</v>
      </c>
      <c r="AA575" s="17">
        <f t="shared" si="582"/>
        <v>5.9516931962718907E-2</v>
      </c>
      <c r="AB575" s="17">
        <f t="shared" si="583"/>
        <v>1.619968962298797E-2</v>
      </c>
      <c r="AC575" s="17">
        <f t="shared" si="584"/>
        <v>4.138109063926605E-4</v>
      </c>
      <c r="AD575" s="17">
        <f t="shared" si="585"/>
        <v>3.3887263471846339E-5</v>
      </c>
      <c r="AE575" s="17">
        <f t="shared" si="586"/>
        <v>1.402105419842555E-4</v>
      </c>
      <c r="AF575" s="17">
        <f t="shared" si="587"/>
        <v>2.9006467429645719E-4</v>
      </c>
      <c r="AG575" s="17">
        <f t="shared" si="588"/>
        <v>4.0005320609990335E-4</v>
      </c>
      <c r="AH575" s="17">
        <f t="shared" si="589"/>
        <v>0.11309113412278646</v>
      </c>
      <c r="AI575" s="17">
        <f t="shared" si="590"/>
        <v>6.1563699992077045E-2</v>
      </c>
      <c r="AJ575" s="17">
        <f t="shared" si="591"/>
        <v>1.675679170658707E-2</v>
      </c>
      <c r="AK575" s="17">
        <f t="shared" si="592"/>
        <v>3.0406453622733478E-3</v>
      </c>
      <c r="AL575" s="17">
        <f t="shared" si="593"/>
        <v>3.7282261356774628E-5</v>
      </c>
      <c r="AM575" s="17">
        <f t="shared" si="594"/>
        <v>3.6894586620170277E-6</v>
      </c>
      <c r="AN575" s="17">
        <f t="shared" si="595"/>
        <v>1.5265351805692102E-5</v>
      </c>
      <c r="AO575" s="17">
        <f t="shared" si="596"/>
        <v>3.1580644628248681E-5</v>
      </c>
      <c r="AP575" s="17">
        <f t="shared" si="597"/>
        <v>4.3555590369202308E-5</v>
      </c>
      <c r="AQ575" s="17">
        <f t="shared" si="598"/>
        <v>4.5053453026560801E-5</v>
      </c>
      <c r="AR575" s="17">
        <f t="shared" si="599"/>
        <v>9.358424130141825E-2</v>
      </c>
      <c r="AS575" s="17">
        <f t="shared" si="600"/>
        <v>5.0944684569272619E-2</v>
      </c>
      <c r="AT575" s="17">
        <f t="shared" si="601"/>
        <v>1.3866441880441636E-2</v>
      </c>
      <c r="AU575" s="17">
        <f t="shared" si="602"/>
        <v>2.5161697378158375E-3</v>
      </c>
      <c r="AV575" s="17">
        <f t="shared" si="603"/>
        <v>3.4243338363698037E-4</v>
      </c>
      <c r="AW575" s="17">
        <f t="shared" si="604"/>
        <v>2.3325989103864156E-6</v>
      </c>
      <c r="AX575" s="17">
        <f t="shared" si="605"/>
        <v>3.3473995399582941E-7</v>
      </c>
      <c r="AY575" s="17">
        <f t="shared" si="606"/>
        <v>1.3850062107414778E-6</v>
      </c>
      <c r="AZ575" s="17">
        <f t="shared" si="607"/>
        <v>2.8652722522277206E-6</v>
      </c>
      <c r="BA575" s="17">
        <f t="shared" si="608"/>
        <v>3.9517440502984776E-6</v>
      </c>
      <c r="BB575" s="17">
        <f t="shared" si="609"/>
        <v>4.0876432493268092E-6</v>
      </c>
      <c r="BC575" s="17">
        <f t="shared" si="610"/>
        <v>3.382572782264075E-6</v>
      </c>
      <c r="BD575" s="17">
        <f t="shared" si="611"/>
        <v>6.4535048716059085E-2</v>
      </c>
      <c r="BE575" s="17">
        <f t="shared" si="612"/>
        <v>3.5131103856611029E-2</v>
      </c>
      <c r="BF575" s="17">
        <f t="shared" si="613"/>
        <v>9.5622028861726896E-3</v>
      </c>
      <c r="BG575" s="17">
        <f t="shared" si="614"/>
        <v>1.7351333338784874E-3</v>
      </c>
      <c r="BH575" s="17">
        <f t="shared" si="615"/>
        <v>2.3613970458809046E-4</v>
      </c>
      <c r="BI575" s="17">
        <f t="shared" si="616"/>
        <v>2.5709590839711548E-5</v>
      </c>
      <c r="BJ575" s="18">
        <f t="shared" si="617"/>
        <v>1.6521373941390641E-2</v>
      </c>
      <c r="BK575" s="18">
        <f t="shared" si="618"/>
        <v>4.5258455418106261E-2</v>
      </c>
      <c r="BL575" s="18">
        <f t="shared" si="619"/>
        <v>0.7033925556203493</v>
      </c>
      <c r="BM575" s="18">
        <f t="shared" si="620"/>
        <v>0.72037959451804301</v>
      </c>
      <c r="BN575" s="18">
        <f t="shared" si="621"/>
        <v>0.15412500527916345</v>
      </c>
    </row>
    <row r="576" spans="1:66" x14ac:dyDescent="0.25">
      <c r="A576" t="s">
        <v>69</v>
      </c>
      <c r="B576" t="s">
        <v>324</v>
      </c>
      <c r="C576" t="s">
        <v>72</v>
      </c>
      <c r="D576" t="s">
        <v>497</v>
      </c>
      <c r="E576" s="14">
        <f>VLOOKUP(A576,home!$A$2:$E$405,3,FALSE)</f>
        <v>1.3441295550000001</v>
      </c>
      <c r="F576" s="14">
        <f>VLOOKUP(B576,home!$B$2:$E$405,3,FALSE)</f>
        <v>0.92</v>
      </c>
      <c r="G576" s="14">
        <f>VLOOKUP(C576,away!$B$2:$E$405,4,FALSE)</f>
        <v>1.55</v>
      </c>
      <c r="H576" s="14">
        <f>VLOOKUP(A576,away!$A$2:$E$405,3,FALSE)</f>
        <v>1.348178138</v>
      </c>
      <c r="I576" s="14">
        <f>VLOOKUP(C576,away!$B$2:$E$405,3,FALSE)</f>
        <v>1.37</v>
      </c>
      <c r="J576" s="14">
        <f>VLOOKUP(B576,home!$B$2:$E$405,4,FALSE)</f>
        <v>0.8</v>
      </c>
      <c r="K576" s="16">
        <f t="shared" si="622"/>
        <v>1.9167287454300004</v>
      </c>
      <c r="L576" s="16">
        <f t="shared" si="623"/>
        <v>1.4776032392480003</v>
      </c>
      <c r="M576" s="17">
        <f t="shared" si="568"/>
        <v>3.3562967261554069E-2</v>
      </c>
      <c r="N576" s="17">
        <f t="shared" si="569"/>
        <v>6.433110413214671E-2</v>
      </c>
      <c r="O576" s="17">
        <f t="shared" si="570"/>
        <v>4.9592749144446877E-2</v>
      </c>
      <c r="P576" s="17">
        <f t="shared" si="571"/>
        <v>9.5055847850060382E-2</v>
      </c>
      <c r="Q576" s="17">
        <f t="shared" si="572"/>
        <v>6.165263825766816E-2</v>
      </c>
      <c r="R576" s="17">
        <f t="shared" si="573"/>
        <v>3.6639203389524116E-2</v>
      </c>
      <c r="S576" s="17">
        <f t="shared" si="574"/>
        <v>6.7303451897443023E-2</v>
      </c>
      <c r="T576" s="17">
        <f t="shared" si="575"/>
        <v>9.1098137997715656E-2</v>
      </c>
      <c r="U576" s="17">
        <f t="shared" si="576"/>
        <v>7.0227414346357167E-2</v>
      </c>
      <c r="V576" s="17">
        <f t="shared" si="577"/>
        <v>2.1179383791570087E-2</v>
      </c>
      <c r="W576" s="17">
        <f t="shared" si="578"/>
        <v>3.9390461326689968E-2</v>
      </c>
      <c r="X576" s="17">
        <f t="shared" si="579"/>
        <v>5.8203473251790178E-2</v>
      </c>
      <c r="Y576" s="17">
        <f t="shared" si="580"/>
        <v>4.3000820306164769E-2</v>
      </c>
      <c r="Z576" s="17">
        <f t="shared" si="581"/>
        <v>1.8046068537275715E-2</v>
      </c>
      <c r="AA576" s="17">
        <f t="shared" si="582"/>
        <v>3.4589418307396279E-2</v>
      </c>
      <c r="AB576" s="17">
        <f t="shared" si="583"/>
        <v>3.3149266178744592E-2</v>
      </c>
      <c r="AC576" s="17">
        <f t="shared" si="584"/>
        <v>3.7489688179992253E-3</v>
      </c>
      <c r="AD576" s="17">
        <f t="shared" si="585"/>
        <v>1.8875207380153858E-2</v>
      </c>
      <c r="AE576" s="17">
        <f t="shared" si="586"/>
        <v>2.7890067566393097E-2</v>
      </c>
      <c r="AF576" s="17">
        <f t="shared" si="587"/>
        <v>2.0605227089474022E-2</v>
      </c>
      <c r="AG576" s="17">
        <f t="shared" si="588"/>
        <v>1.0148783430949155E-2</v>
      </c>
      <c r="AH576" s="17">
        <f t="shared" si="589"/>
        <v>6.6662323315925028E-3</v>
      </c>
      <c r="AI576" s="17">
        <f t="shared" si="590"/>
        <v>1.2777359133678204E-2</v>
      </c>
      <c r="AJ576" s="17">
        <f t="shared" si="591"/>
        <v>1.2245365771101795E-2</v>
      </c>
      <c r="AK576" s="17">
        <f t="shared" si="592"/>
        <v>7.8236815239251366E-3</v>
      </c>
      <c r="AL576" s="17">
        <f t="shared" si="593"/>
        <v>4.2470787136459454E-4</v>
      </c>
      <c r="AM576" s="17">
        <f t="shared" si="594"/>
        <v>7.2357305122986767E-3</v>
      </c>
      <c r="AN576" s="17">
        <f t="shared" si="595"/>
        <v>1.0691538843298118E-2</v>
      </c>
      <c r="AO576" s="17">
        <f t="shared" si="596"/>
        <v>7.8989262137015605E-3</v>
      </c>
      <c r="AP576" s="17">
        <f t="shared" si="597"/>
        <v>3.8904929866487897E-3</v>
      </c>
      <c r="AQ576" s="17">
        <f t="shared" si="598"/>
        <v>1.4371512598359692E-3</v>
      </c>
      <c r="AR576" s="17">
        <f t="shared" si="599"/>
        <v>1.9700092973481665E-3</v>
      </c>
      <c r="AS576" s="17">
        <f t="shared" si="600"/>
        <v>3.7759734489915871E-3</v>
      </c>
      <c r="AT576" s="17">
        <f t="shared" si="601"/>
        <v>3.6187584258313196E-3</v>
      </c>
      <c r="AU576" s="17">
        <f t="shared" si="602"/>
        <v>2.3120594325193025E-3</v>
      </c>
      <c r="AV576" s="17">
        <f t="shared" si="603"/>
        <v>1.1078976938630803E-3</v>
      </c>
      <c r="AW576" s="17">
        <f t="shared" si="604"/>
        <v>3.3412294441591861E-5</v>
      </c>
      <c r="AX576" s="17">
        <f t="shared" si="605"/>
        <v>2.3114887778513025E-3</v>
      </c>
      <c r="AY576" s="17">
        <f t="shared" si="606"/>
        <v>3.4154633056384855E-3</v>
      </c>
      <c r="AZ576" s="17">
        <f t="shared" si="607"/>
        <v>2.5233498219720558E-3</v>
      </c>
      <c r="BA576" s="17">
        <f t="shared" si="608"/>
        <v>1.2428366235672581E-3</v>
      </c>
      <c r="BB576" s="17">
        <f t="shared" si="609"/>
        <v>4.5910485520975691E-4</v>
      </c>
      <c r="BC576" s="17">
        <f t="shared" si="610"/>
        <v>1.3567496424248419E-4</v>
      </c>
      <c r="BD576" s="17">
        <f t="shared" si="611"/>
        <v>4.8514868651838779E-4</v>
      </c>
      <c r="BE576" s="17">
        <f t="shared" si="612"/>
        <v>9.2989843325740182E-4</v>
      </c>
      <c r="BF576" s="17">
        <f t="shared" si="613"/>
        <v>8.9118152867739169E-4</v>
      </c>
      <c r="BG576" s="17">
        <f t="shared" si="614"/>
        <v>5.6938441780406883E-4</v>
      </c>
      <c r="BH576" s="17">
        <f t="shared" si="615"/>
        <v>2.7283887020124604E-4</v>
      </c>
      <c r="BI576" s="17">
        <f t="shared" si="616"/>
        <v>1.0459162107707462E-4</v>
      </c>
      <c r="BJ576" s="18">
        <f t="shared" si="617"/>
        <v>0.47643767890341016</v>
      </c>
      <c r="BK576" s="18">
        <f t="shared" si="618"/>
        <v>0.22469079079562984</v>
      </c>
      <c r="BL576" s="18">
        <f t="shared" si="619"/>
        <v>0.27974843198285571</v>
      </c>
      <c r="BM576" s="18">
        <f t="shared" si="620"/>
        <v>0.65470640917257406</v>
      </c>
      <c r="BN576" s="18">
        <f t="shared" si="621"/>
        <v>0.34083451003540033</v>
      </c>
    </row>
    <row r="577" spans="1:66" x14ac:dyDescent="0.25">
      <c r="A577" t="s">
        <v>69</v>
      </c>
      <c r="B577" t="s">
        <v>381</v>
      </c>
      <c r="C577" t="s">
        <v>76</v>
      </c>
      <c r="D577" t="s">
        <v>497</v>
      </c>
      <c r="E577" s="14">
        <f>VLOOKUP(A577,home!$A$2:$E$405,3,FALSE)</f>
        <v>1.3441295550000001</v>
      </c>
      <c r="F577" s="14">
        <f>VLOOKUP(B577,home!$B$2:$E$405,3,FALSE)</f>
        <v>1.05</v>
      </c>
      <c r="G577" s="14">
        <f>VLOOKUP(C577,away!$B$2:$E$405,4,FALSE)</f>
        <v>0.93</v>
      </c>
      <c r="H577" s="14">
        <f>VLOOKUP(A577,away!$A$2:$E$405,3,FALSE)</f>
        <v>1.348178138</v>
      </c>
      <c r="I577" s="14">
        <f>VLOOKUP(C577,away!$B$2:$E$405,3,FALSE)</f>
        <v>0.81</v>
      </c>
      <c r="J577" s="14">
        <f>VLOOKUP(B577,home!$B$2:$E$405,4,FALSE)</f>
        <v>1.24</v>
      </c>
      <c r="K577" s="16">
        <f t="shared" si="622"/>
        <v>1.3125425104575001</v>
      </c>
      <c r="L577" s="16">
        <f t="shared" si="623"/>
        <v>1.3541101218072</v>
      </c>
      <c r="M577" s="17">
        <f t="shared" si="568"/>
        <v>6.9484426388328926E-2</v>
      </c>
      <c r="N577" s="17">
        <f t="shared" si="569"/>
        <v>9.1201263449436618E-2</v>
      </c>
      <c r="O577" s="17">
        <f t="shared" si="570"/>
        <v>9.4089565080403503E-2</v>
      </c>
      <c r="P577" s="17">
        <f t="shared" si="571"/>
        <v>0.12349655395848717</v>
      </c>
      <c r="Q577" s="17">
        <f t="shared" si="572"/>
        <v>5.9852767642409703E-2</v>
      </c>
      <c r="R577" s="17">
        <f t="shared" si="573"/>
        <v>6.3703816215905845E-2</v>
      </c>
      <c r="S577" s="17">
        <f t="shared" si="574"/>
        <v>5.4873442987014659E-2</v>
      </c>
      <c r="T577" s="17">
        <f t="shared" si="575"/>
        <v>8.1047238482761449E-2</v>
      </c>
      <c r="U577" s="17">
        <f t="shared" si="576"/>
        <v>8.3613966861748268E-2</v>
      </c>
      <c r="V577" s="17">
        <f t="shared" si="577"/>
        <v>1.0836450802276604E-2</v>
      </c>
      <c r="W577" s="17">
        <f t="shared" si="578"/>
        <v>2.6186433966399292E-2</v>
      </c>
      <c r="X577" s="17">
        <f t="shared" si="579"/>
        <v>3.5459315287937151E-2</v>
      </c>
      <c r="Y577" s="17">
        <f t="shared" si="580"/>
        <v>2.4007908871874248E-2</v>
      </c>
      <c r="Z577" s="17">
        <f t="shared" si="581"/>
        <v>2.8753994111901261E-2</v>
      </c>
      <c r="AA577" s="17">
        <f t="shared" si="582"/>
        <v>3.7740839617315065E-2</v>
      </c>
      <c r="AB577" s="17">
        <f t="shared" si="583"/>
        <v>2.4768228189042299E-2</v>
      </c>
      <c r="AC577" s="17">
        <f t="shared" si="584"/>
        <v>1.2037448540470966E-3</v>
      </c>
      <c r="AD577" s="17">
        <f t="shared" si="585"/>
        <v>8.5927019445468222E-3</v>
      </c>
      <c r="AE577" s="17">
        <f t="shared" si="586"/>
        <v>1.1635464676783261E-2</v>
      </c>
      <c r="AF577" s="17">
        <f t="shared" si="587"/>
        <v>7.8778502453811794E-3</v>
      </c>
      <c r="AG577" s="17">
        <f t="shared" si="588"/>
        <v>3.5558255851173316E-3</v>
      </c>
      <c r="AH577" s="17">
        <f t="shared" si="589"/>
        <v>9.7340186173275282E-3</v>
      </c>
      <c r="AI577" s="17">
        <f t="shared" si="590"/>
        <v>1.277631323282712E-2</v>
      </c>
      <c r="AJ577" s="17">
        <f t="shared" si="591"/>
        <v>8.3847271225031446E-3</v>
      </c>
      <c r="AK577" s="17">
        <f t="shared" si="592"/>
        <v>3.6684369289571241E-3</v>
      </c>
      <c r="AL577" s="17">
        <f t="shared" si="593"/>
        <v>8.5577933961356343E-5</v>
      </c>
      <c r="AM577" s="17">
        <f t="shared" si="594"/>
        <v>2.2556573163817067E-3</v>
      </c>
      <c r="AN577" s="17">
        <f t="shared" si="595"/>
        <v>3.0544084034409349E-3</v>
      </c>
      <c r="AO577" s="17">
        <f t="shared" si="596"/>
        <v>2.0680026676161705E-3</v>
      </c>
      <c r="AP577" s="17">
        <f t="shared" si="597"/>
        <v>9.3343444804778271E-4</v>
      </c>
      <c r="AQ577" s="17">
        <f t="shared" si="598"/>
        <v>3.1599325853625478E-4</v>
      </c>
      <c r="AR577" s="17">
        <f t="shared" si="599"/>
        <v>2.6361866271165848E-3</v>
      </c>
      <c r="AS577" s="17">
        <f t="shared" si="600"/>
        <v>3.4601070135900922E-3</v>
      </c>
      <c r="AT577" s="17">
        <f t="shared" si="601"/>
        <v>2.2707687730345715E-3</v>
      </c>
      <c r="AU577" s="17">
        <f t="shared" si="602"/>
        <v>9.9349351534243173E-4</v>
      </c>
      <c r="AV577" s="17">
        <f t="shared" si="603"/>
        <v>3.2600061818770058E-4</v>
      </c>
      <c r="AW577" s="17">
        <f t="shared" si="604"/>
        <v>4.2249994744824223E-6</v>
      </c>
      <c r="AX577" s="17">
        <f t="shared" si="605"/>
        <v>4.934410194625782E-4</v>
      </c>
      <c r="AY577" s="17">
        <f t="shared" si="606"/>
        <v>6.681734789691407E-4</v>
      </c>
      <c r="AZ577" s="17">
        <f t="shared" si="607"/>
        <v>4.5239023549762194E-4</v>
      </c>
      <c r="BA577" s="17">
        <f t="shared" si="608"/>
        <v>2.0419539896469102E-4</v>
      </c>
      <c r="BB577" s="17">
        <f t="shared" si="609"/>
        <v>6.9125764141136868E-5</v>
      </c>
      <c r="BC577" s="17">
        <f t="shared" si="610"/>
        <v>1.8720779380234111E-5</v>
      </c>
      <c r="BD577" s="17">
        <f t="shared" si="611"/>
        <v>5.9494783245855843E-4</v>
      </c>
      <c r="BE577" s="17">
        <f t="shared" si="612"/>
        <v>7.8089432160640467E-4</v>
      </c>
      <c r="BF577" s="17">
        <f t="shared" si="613"/>
        <v>5.1247849664163843E-4</v>
      </c>
      <c r="BG577" s="17">
        <f t="shared" si="614"/>
        <v>2.2421660417916729E-4</v>
      </c>
      <c r="BH577" s="17">
        <f t="shared" si="615"/>
        <v>7.3573456133894973E-5</v>
      </c>
      <c r="BI577" s="17">
        <f t="shared" si="616"/>
        <v>1.9313657763403463E-5</v>
      </c>
      <c r="BJ577" s="18">
        <f t="shared" si="617"/>
        <v>0.35995031292308549</v>
      </c>
      <c r="BK577" s="18">
        <f t="shared" si="618"/>
        <v>0.26064837040308497</v>
      </c>
      <c r="BL577" s="18">
        <f t="shared" si="619"/>
        <v>0.35037189278208442</v>
      </c>
      <c r="BM577" s="18">
        <f t="shared" si="620"/>
        <v>0.4972322290056897</v>
      </c>
      <c r="BN577" s="18">
        <f t="shared" si="621"/>
        <v>0.50182839273497182</v>
      </c>
    </row>
    <row r="578" spans="1:66" x14ac:dyDescent="0.25">
      <c r="A578" t="s">
        <v>80</v>
      </c>
      <c r="B578" t="s">
        <v>359</v>
      </c>
      <c r="C578" t="s">
        <v>97</v>
      </c>
      <c r="D578" t="s">
        <v>497</v>
      </c>
      <c r="E578" s="14">
        <f>VLOOKUP(A578,home!$A$2:$E$405,3,FALSE)</f>
        <v>1.2158469949999999</v>
      </c>
      <c r="F578" s="14">
        <f>VLOOKUP(B578,home!$B$2:$E$405,3,FALSE)</f>
        <v>1.59</v>
      </c>
      <c r="G578" s="14">
        <f>VLOOKUP(C578,away!$B$2:$E$405,4,FALSE)</f>
        <v>0.98</v>
      </c>
      <c r="H578" s="14">
        <f>VLOOKUP(A578,away!$A$2:$E$405,3,FALSE)</f>
        <v>1.021857923</v>
      </c>
      <c r="I578" s="14">
        <f>VLOOKUP(C578,away!$B$2:$E$405,3,FALSE)</f>
        <v>0.82</v>
      </c>
      <c r="J578" s="14">
        <f>VLOOKUP(B578,home!$B$2:$E$405,4,FALSE)</f>
        <v>1.1100000000000001</v>
      </c>
      <c r="K578" s="16">
        <f t="shared" si="622"/>
        <v>1.8945327876089999</v>
      </c>
      <c r="L578" s="16">
        <f t="shared" si="623"/>
        <v>0.93009508151460007</v>
      </c>
      <c r="M578" s="17">
        <f t="shared" si="568"/>
        <v>5.933073151896482E-2</v>
      </c>
      <c r="N578" s="17">
        <f t="shared" si="569"/>
        <v>0.11240401617550558</v>
      </c>
      <c r="O578" s="17">
        <f t="shared" si="570"/>
        <v>5.5183221568452435E-2</v>
      </c>
      <c r="P578" s="17">
        <f t="shared" si="571"/>
        <v>0.10454642258732529</v>
      </c>
      <c r="Q578" s="17">
        <f t="shared" si="572"/>
        <v>0.10647654705171386</v>
      </c>
      <c r="R578" s="17">
        <f t="shared" si="573"/>
        <v>2.5662821481474002E-2</v>
      </c>
      <c r="S578" s="17">
        <f t="shared" si="574"/>
        <v>4.6055198528581621E-2</v>
      </c>
      <c r="T578" s="17">
        <f t="shared" si="575"/>
        <v>9.903331270945695E-2</v>
      </c>
      <c r="U578" s="17">
        <f t="shared" si="576"/>
        <v>4.8619056719209068E-2</v>
      </c>
      <c r="V578" s="17">
        <f t="shared" si="577"/>
        <v>9.0170737724366741E-3</v>
      </c>
      <c r="W578" s="17">
        <f t="shared" si="578"/>
        <v>6.7241103166954766E-2</v>
      </c>
      <c r="X578" s="17">
        <f t="shared" si="579"/>
        <v>6.254061933120042E-2</v>
      </c>
      <c r="Y578" s="17">
        <f t="shared" si="580"/>
        <v>2.9084361217413212E-2</v>
      </c>
      <c r="Z578" s="17">
        <f t="shared" si="581"/>
        <v>7.9562880125687314E-3</v>
      </c>
      <c r="AA578" s="17">
        <f t="shared" si="582"/>
        <v>1.507344850747191E-2</v>
      </c>
      <c r="AB578" s="17">
        <f t="shared" si="583"/>
        <v>1.4278571209870739E-2</v>
      </c>
      <c r="AC578" s="17">
        <f t="shared" si="584"/>
        <v>9.9305914171659085E-4</v>
      </c>
      <c r="AD578" s="17">
        <f t="shared" si="585"/>
        <v>3.184761865619877E-2</v>
      </c>
      <c r="AE578" s="17">
        <f t="shared" si="586"/>
        <v>2.9621313470083094E-2</v>
      </c>
      <c r="AF578" s="17">
        <f t="shared" si="587"/>
        <v>1.3775318983263228E-2</v>
      </c>
      <c r="AG578" s="17">
        <f t="shared" si="588"/>
        <v>4.2707854775426105E-3</v>
      </c>
      <c r="AH578" s="17">
        <f t="shared" si="589"/>
        <v>1.850026086900937E-3</v>
      </c>
      <c r="AI578" s="17">
        <f t="shared" si="590"/>
        <v>3.5049350795658026E-3</v>
      </c>
      <c r="AJ578" s="17">
        <f t="shared" si="591"/>
        <v>3.3201072133391863E-3</v>
      </c>
      <c r="AK578" s="17">
        <f t="shared" si="592"/>
        <v>2.0966839913494121E-3</v>
      </c>
      <c r="AL578" s="17">
        <f t="shared" si="593"/>
        <v>6.999460685963292E-5</v>
      </c>
      <c r="AM578" s="17">
        <f t="shared" si="594"/>
        <v>1.2067271550287337E-2</v>
      </c>
      <c r="AN578" s="17">
        <f t="shared" si="595"/>
        <v>1.1223709916223314E-2</v>
      </c>
      <c r="AO578" s="17">
        <f t="shared" si="596"/>
        <v>5.2195586947129747E-3</v>
      </c>
      <c r="AP578" s="17">
        <f t="shared" si="597"/>
        <v>1.6182286232097681E-3</v>
      </c>
      <c r="AQ578" s="17">
        <f t="shared" si="598"/>
        <v>3.7627662080338698E-4</v>
      </c>
      <c r="AR578" s="17">
        <f t="shared" si="599"/>
        <v>3.4414003282005288E-4</v>
      </c>
      <c r="AS578" s="17">
        <f t="shared" si="600"/>
        <v>6.519845757064275E-4</v>
      </c>
      <c r="AT578" s="17">
        <f t="shared" si="601"/>
        <v>6.1760307784558468E-4</v>
      </c>
      <c r="AU578" s="17">
        <f t="shared" si="602"/>
        <v>3.9002309356889783E-4</v>
      </c>
      <c r="AV578" s="17">
        <f t="shared" si="603"/>
        <v>1.8472788467274235E-4</v>
      </c>
      <c r="AW578" s="17">
        <f t="shared" si="604"/>
        <v>3.4260330749324895E-6</v>
      </c>
      <c r="AX578" s="17">
        <f t="shared" si="605"/>
        <v>3.8103069348334371E-3</v>
      </c>
      <c r="AY578" s="17">
        <f t="shared" si="606"/>
        <v>3.5439477391495514E-3</v>
      </c>
      <c r="AZ578" s="17">
        <f t="shared" si="607"/>
        <v>1.6481041806638923E-3</v>
      </c>
      <c r="BA578" s="17">
        <f t="shared" si="608"/>
        <v>5.1096453075304539E-4</v>
      </c>
      <c r="BB578" s="17">
        <f t="shared" si="609"/>
        <v>1.1881139922045576E-4</v>
      </c>
      <c r="BC578" s="17">
        <f t="shared" si="610"/>
        <v>2.2101179608562707E-5</v>
      </c>
      <c r="BD578" s="17">
        <f t="shared" si="611"/>
        <v>5.334715864636734E-5</v>
      </c>
      <c r="BE578" s="17">
        <f t="shared" si="612"/>
        <v>1.0106794118132188E-4</v>
      </c>
      <c r="BF578" s="17">
        <f t="shared" si="613"/>
        <v>9.5738264172076098E-5</v>
      </c>
      <c r="BG578" s="17">
        <f t="shared" si="614"/>
        <v>6.0459760167590053E-5</v>
      </c>
      <c r="BH578" s="17">
        <f t="shared" si="615"/>
        <v>2.8635749492118975E-5</v>
      </c>
      <c r="BI578" s="17">
        <f t="shared" si="616"/>
        <v>1.0850273262115439E-5</v>
      </c>
      <c r="BJ578" s="18">
        <f t="shared" si="617"/>
        <v>0.59645427760879821</v>
      </c>
      <c r="BK578" s="18">
        <f t="shared" si="618"/>
        <v>0.22355642789503419</v>
      </c>
      <c r="BL578" s="18">
        <f t="shared" si="619"/>
        <v>0.17212744966916876</v>
      </c>
      <c r="BM578" s="18">
        <f t="shared" si="620"/>
        <v>0.53295016109605942</v>
      </c>
      <c r="BN578" s="18">
        <f t="shared" si="621"/>
        <v>0.46360376038343598</v>
      </c>
    </row>
    <row r="579" spans="1:66" x14ac:dyDescent="0.25">
      <c r="A579" t="s">
        <v>21</v>
      </c>
      <c r="B579" t="s">
        <v>23</v>
      </c>
      <c r="C579" t="s">
        <v>397</v>
      </c>
      <c r="D579" t="s">
        <v>497</v>
      </c>
      <c r="E579" s="14">
        <f>VLOOKUP(A579,home!$A$2:$E$405,3,FALSE)</f>
        <v>1.3914728679999999</v>
      </c>
      <c r="F579" s="14">
        <f>VLOOKUP(B579,home!$B$2:$E$405,3,FALSE)</f>
        <v>1.66</v>
      </c>
      <c r="G579" s="14">
        <f>VLOOKUP(C579,away!$B$2:$E$405,4,FALSE)</f>
        <v>1.44</v>
      </c>
      <c r="H579" s="14">
        <f>VLOOKUP(A579,away!$A$2:$E$405,3,FALSE)</f>
        <v>1.3410852710000001</v>
      </c>
      <c r="I579" s="14">
        <f>VLOOKUP(C579,away!$B$2:$E$405,3,FALSE)</f>
        <v>0.72</v>
      </c>
      <c r="J579" s="14">
        <f>VLOOKUP(B579,home!$B$2:$E$405,4,FALSE)</f>
        <v>0.98</v>
      </c>
      <c r="K579" s="16">
        <f t="shared" si="622"/>
        <v>3.3261767436671992</v>
      </c>
      <c r="L579" s="16">
        <f t="shared" si="623"/>
        <v>0.94626976721760003</v>
      </c>
      <c r="M579" s="17">
        <f t="shared" si="568"/>
        <v>1.3947618377953049E-2</v>
      </c>
      <c r="N579" s="17">
        <f t="shared" si="569"/>
        <v>4.6392243878292654E-2</v>
      </c>
      <c r="O579" s="17">
        <f t="shared" si="570"/>
        <v>1.3198209595745551E-2</v>
      </c>
      <c r="P579" s="17">
        <f t="shared" si="571"/>
        <v>4.3899577815414113E-2</v>
      </c>
      <c r="Q579" s="17">
        <f t="shared" si="572"/>
        <v>7.7154401337257025E-2</v>
      </c>
      <c r="R579" s="17">
        <f t="shared" si="573"/>
        <v>6.2445333609276194E-3</v>
      </c>
      <c r="S579" s="17">
        <f t="shared" si="574"/>
        <v>3.4543046707850057E-2</v>
      </c>
      <c r="T579" s="17">
        <f t="shared" si="575"/>
        <v>7.3008877393219485E-2</v>
      </c>
      <c r="U579" s="17">
        <f t="shared" si="576"/>
        <v>2.0770421640171417E-2</v>
      </c>
      <c r="V579" s="17">
        <f t="shared" si="577"/>
        <v>1.2080319424360218E-2</v>
      </c>
      <c r="W579" s="17">
        <f t="shared" si="578"/>
        <v>8.5543058466516581E-2</v>
      </c>
      <c r="X579" s="17">
        <f t="shared" si="579"/>
        <v>8.0946810022192187E-2</v>
      </c>
      <c r="Y579" s="17">
        <f t="shared" si="580"/>
        <v>3.8298759538353551E-2</v>
      </c>
      <c r="Z579" s="17">
        <f t="shared" si="581"/>
        <v>1.9696710432758387E-3</v>
      </c>
      <c r="AA579" s="17">
        <f t="shared" si="582"/>
        <v>6.5514740168188031E-3</v>
      </c>
      <c r="AB579" s="17">
        <f t="shared" si="583"/>
        <v>1.0895680255741318E-2</v>
      </c>
      <c r="AC579" s="17">
        <f t="shared" si="584"/>
        <v>2.3763955081528313E-3</v>
      </c>
      <c r="AD579" s="17">
        <f t="shared" si="585"/>
        <v>7.1132832913372745E-2</v>
      </c>
      <c r="AE579" s="17">
        <f t="shared" si="586"/>
        <v>6.7310849242465665E-2</v>
      </c>
      <c r="AF579" s="17">
        <f t="shared" si="587"/>
        <v>3.1847110821943476E-2</v>
      </c>
      <c r="AG579" s="17">
        <f t="shared" si="588"/>
        <v>1.0045319381344521E-2</v>
      </c>
      <c r="AH579" s="17">
        <f t="shared" si="589"/>
        <v>4.6596003990396876E-4</v>
      </c>
      <c r="AI579" s="17">
        <f t="shared" si="590"/>
        <v>1.5498654482068209E-3</v>
      </c>
      <c r="AJ579" s="17">
        <f t="shared" si="591"/>
        <v>2.5775632048194346E-3</v>
      </c>
      <c r="AK579" s="17">
        <f t="shared" si="592"/>
        <v>2.8578102624008984E-3</v>
      </c>
      <c r="AL579" s="17">
        <f t="shared" si="593"/>
        <v>2.9918443910182806E-4</v>
      </c>
      <c r="AM579" s="17">
        <f t="shared" si="594"/>
        <v>4.7320074909525014E-2</v>
      </c>
      <c r="AN579" s="17">
        <f t="shared" si="595"/>
        <v>4.4777556269355624E-2</v>
      </c>
      <c r="AO579" s="17">
        <f t="shared" si="596"/>
        <v>2.1185823873788069E-2</v>
      </c>
      <c r="AP579" s="17">
        <f t="shared" si="597"/>
        <v>6.6825015417875024E-3</v>
      </c>
      <c r="AQ579" s="17">
        <f t="shared" si="598"/>
        <v>1.5808622945946284E-3</v>
      </c>
      <c r="AR579" s="17">
        <f t="shared" si="599"/>
        <v>8.8184779698526454E-5</v>
      </c>
      <c r="AS579" s="17">
        <f t="shared" si="600"/>
        <v>2.9331816337865402E-4</v>
      </c>
      <c r="AT579" s="17">
        <f t="shared" si="601"/>
        <v>4.8781402676262764E-4</v>
      </c>
      <c r="AU579" s="17">
        <f t="shared" si="602"/>
        <v>5.408518903508335E-4</v>
      </c>
      <c r="AV579" s="17">
        <f t="shared" si="603"/>
        <v>4.4974224486334617E-4</v>
      </c>
      <c r="AW579" s="17">
        <f t="shared" si="604"/>
        <v>2.6157533393882533E-5</v>
      </c>
      <c r="AX579" s="17">
        <f t="shared" si="605"/>
        <v>2.6232488778775293E-2</v>
      </c>
      <c r="AY579" s="17">
        <f t="shared" si="606"/>
        <v>2.482301105023E-2</v>
      </c>
      <c r="AZ579" s="17">
        <f t="shared" si="607"/>
        <v>1.1744632444070528E-2</v>
      </c>
      <c r="BA579" s="17">
        <f t="shared" si="608"/>
        <v>3.7045302029689638E-3</v>
      </c>
      <c r="BB579" s="17">
        <f t="shared" si="609"/>
        <v>8.7637123320350244E-4</v>
      </c>
      <c r="BC579" s="17">
        <f t="shared" si="610"/>
        <v>1.6585672056793592E-4</v>
      </c>
      <c r="BD579" s="17">
        <f t="shared" si="611"/>
        <v>1.3907765159576657E-5</v>
      </c>
      <c r="BE579" s="17">
        <f t="shared" si="612"/>
        <v>4.6259685030168806E-5</v>
      </c>
      <c r="BF579" s="17">
        <f t="shared" si="613"/>
        <v>7.6933944258358601E-5</v>
      </c>
      <c r="BG579" s="17">
        <f t="shared" si="614"/>
        <v>8.529863206358033E-5</v>
      </c>
      <c r="BH579" s="17">
        <f t="shared" si="615"/>
        <v>7.0929581559126551E-5</v>
      </c>
      <c r="BI579" s="17">
        <f t="shared" si="616"/>
        <v>4.7184864924002497E-5</v>
      </c>
      <c r="BJ579" s="18">
        <f t="shared" si="617"/>
        <v>0.77077397231382505</v>
      </c>
      <c r="BK579" s="18">
        <f t="shared" si="618"/>
        <v>0.13196915332306211</v>
      </c>
      <c r="BL579" s="18">
        <f t="shared" si="619"/>
        <v>6.7311943402784624E-2</v>
      </c>
      <c r="BM579" s="18">
        <f t="shared" si="620"/>
        <v>0.74639130220052141</v>
      </c>
      <c r="BN579" s="18">
        <f t="shared" si="621"/>
        <v>0.20083658436558999</v>
      </c>
    </row>
    <row r="580" spans="1:66" x14ac:dyDescent="0.25">
      <c r="A580" t="s">
        <v>21</v>
      </c>
      <c r="B580" t="s">
        <v>152</v>
      </c>
      <c r="C580" t="s">
        <v>266</v>
      </c>
      <c r="D580" t="s">
        <v>497</v>
      </c>
      <c r="E580" s="14">
        <f>VLOOKUP(A580,home!$A$2:$E$405,3,FALSE)</f>
        <v>1.3914728679999999</v>
      </c>
      <c r="F580" s="14">
        <f>VLOOKUP(B580,home!$B$2:$E$405,3,FALSE)</f>
        <v>0.78</v>
      </c>
      <c r="G580" s="14">
        <f>VLOOKUP(C580,away!$B$2:$E$405,4,FALSE)</f>
        <v>1.1599999999999999</v>
      </c>
      <c r="H580" s="14">
        <f>VLOOKUP(A580,away!$A$2:$E$405,3,FALSE)</f>
        <v>1.3410852710000001</v>
      </c>
      <c r="I580" s="14">
        <f>VLOOKUP(C580,away!$B$2:$E$405,3,FALSE)</f>
        <v>0.72</v>
      </c>
      <c r="J580" s="14">
        <f>VLOOKUP(B580,home!$B$2:$E$405,4,FALSE)</f>
        <v>1.06</v>
      </c>
      <c r="K580" s="16">
        <f t="shared" si="622"/>
        <v>1.2590046509663999</v>
      </c>
      <c r="L580" s="16">
        <f t="shared" si="623"/>
        <v>1.0235162788272001</v>
      </c>
      <c r="M580" s="17">
        <f t="shared" si="568"/>
        <v>0.10202668015099176</v>
      </c>
      <c r="N580" s="17">
        <f t="shared" si="569"/>
        <v>0.12845206483275989</v>
      </c>
      <c r="O580" s="17">
        <f t="shared" si="570"/>
        <v>0.10442596800923602</v>
      </c>
      <c r="P580" s="17">
        <f t="shared" si="571"/>
        <v>0.13147277940529664</v>
      </c>
      <c r="Q580" s="17">
        <f t="shared" si="572"/>
        <v>8.0860873525341118E-2</v>
      </c>
      <c r="R580" s="17">
        <f t="shared" si="573"/>
        <v>5.3440839094870754E-2</v>
      </c>
      <c r="S580" s="17">
        <f t="shared" si="574"/>
        <v>4.235434226364411E-2</v>
      </c>
      <c r="T580" s="17">
        <f t="shared" si="575"/>
        <v>8.2762420373374002E-2</v>
      </c>
      <c r="U580" s="17">
        <f t="shared" si="576"/>
        <v>6.7282264971989289E-2</v>
      </c>
      <c r="V580" s="17">
        <f t="shared" si="577"/>
        <v>6.0642559258286856E-3</v>
      </c>
      <c r="W580" s="17">
        <f t="shared" si="578"/>
        <v>3.3934738616536772E-2</v>
      </c>
      <c r="X580" s="17">
        <f t="shared" si="579"/>
        <v>3.4732757391771403E-2</v>
      </c>
      <c r="Y580" s="17">
        <f t="shared" si="580"/>
        <v>1.7774771299516899E-2</v>
      </c>
      <c r="Z580" s="17">
        <f t="shared" si="581"/>
        <v>1.8232522922595092E-2</v>
      </c>
      <c r="AA580" s="17">
        <f t="shared" si="582"/>
        <v>2.295483115839872E-2</v>
      </c>
      <c r="AB580" s="17">
        <f t="shared" si="583"/>
        <v>1.4450119595286212E-2</v>
      </c>
      <c r="AC580" s="17">
        <f t="shared" si="584"/>
        <v>4.8840446710471733E-4</v>
      </c>
      <c r="AD580" s="17">
        <f t="shared" si="585"/>
        <v>1.0680998436887218E-2</v>
      </c>
      <c r="AE580" s="17">
        <f t="shared" si="586"/>
        <v>1.0932175774281946E-2</v>
      </c>
      <c r="AF580" s="17">
        <f t="shared" si="587"/>
        <v>5.5946299339889611E-3</v>
      </c>
      <c r="AG580" s="17">
        <f t="shared" si="588"/>
        <v>1.9087316038172155E-3</v>
      </c>
      <c r="AH580" s="17">
        <f t="shared" si="589"/>
        <v>4.6653210038415374E-3</v>
      </c>
      <c r="AI580" s="17">
        <f t="shared" si="590"/>
        <v>5.8736608420877296E-3</v>
      </c>
      <c r="AJ580" s="17">
        <f t="shared" si="591"/>
        <v>3.6974831591938362E-3</v>
      </c>
      <c r="AK580" s="17">
        <f t="shared" si="592"/>
        <v>1.5517161647649927E-3</v>
      </c>
      <c r="AL580" s="17">
        <f t="shared" si="593"/>
        <v>2.5174549507713597E-5</v>
      </c>
      <c r="AM580" s="17">
        <f t="shared" si="594"/>
        <v>2.6894853418011734E-3</v>
      </c>
      <c r="AN580" s="17">
        <f t="shared" si="595"/>
        <v>2.7527320290006373E-3</v>
      </c>
      <c r="AO580" s="17">
        <f t="shared" si="596"/>
        <v>1.4087330214655903E-3</v>
      </c>
      <c r="AP580" s="17">
        <f t="shared" si="597"/>
        <v>4.8062039333048647E-4</v>
      </c>
      <c r="AQ580" s="17">
        <f t="shared" si="598"/>
        <v>1.2298069912752117E-4</v>
      </c>
      <c r="AR580" s="17">
        <f t="shared" si="599"/>
        <v>9.5500639867725386E-4</v>
      </c>
      <c r="AS580" s="17">
        <f t="shared" si="600"/>
        <v>1.2023574976373346E-3</v>
      </c>
      <c r="AT580" s="17">
        <f t="shared" si="601"/>
        <v>7.568868408248632E-4</v>
      </c>
      <c r="AU580" s="17">
        <f t="shared" si="602"/>
        <v>3.1764135095125603E-4</v>
      </c>
      <c r="AV580" s="17">
        <f t="shared" si="603"/>
        <v>9.9977984546720418E-5</v>
      </c>
      <c r="AW580" s="17">
        <f t="shared" si="604"/>
        <v>9.0111723422549318E-7</v>
      </c>
      <c r="AX580" s="17">
        <f t="shared" si="605"/>
        <v>5.643457590056055E-4</v>
      </c>
      <c r="AY580" s="17">
        <f t="shared" si="606"/>
        <v>5.7761707122932918E-4</v>
      </c>
      <c r="AZ580" s="17">
        <f t="shared" si="607"/>
        <v>2.9560023766585442E-4</v>
      </c>
      <c r="BA580" s="17">
        <f t="shared" si="608"/>
        <v>1.0085055175873043E-4</v>
      </c>
      <c r="BB580" s="17">
        <f t="shared" si="609"/>
        <v>2.5805545363441419E-5</v>
      </c>
      <c r="BC580" s="17">
        <f t="shared" si="610"/>
        <v>5.2824791526992151E-6</v>
      </c>
      <c r="BD580" s="17">
        <f t="shared" si="611"/>
        <v>1.6291076590505132E-4</v>
      </c>
      <c r="BE580" s="17">
        <f t="shared" si="612"/>
        <v>2.0510541196695805E-4</v>
      </c>
      <c r="BF580" s="17">
        <f t="shared" si="613"/>
        <v>1.2911433380238983E-4</v>
      </c>
      <c r="BG580" s="17">
        <f t="shared" si="614"/>
        <v>5.4185182254545701E-5</v>
      </c>
      <c r="BH580" s="17">
        <f t="shared" si="615"/>
        <v>1.705484911798376E-5</v>
      </c>
      <c r="BI580" s="17">
        <f t="shared" si="616"/>
        <v>4.2944268722143552E-6</v>
      </c>
      <c r="BJ580" s="18">
        <f t="shared" si="617"/>
        <v>0.41665821491717647</v>
      </c>
      <c r="BK580" s="18">
        <f t="shared" si="618"/>
        <v>0.28300925383360304</v>
      </c>
      <c r="BL580" s="18">
        <f t="shared" si="619"/>
        <v>0.28224673904222564</v>
      </c>
      <c r="BM580" s="18">
        <f t="shared" si="620"/>
        <v>0.39889080974310887</v>
      </c>
      <c r="BN580" s="18">
        <f t="shared" si="621"/>
        <v>0.60067920501849614</v>
      </c>
    </row>
    <row r="581" spans="1:66" x14ac:dyDescent="0.25">
      <c r="A581" t="s">
        <v>21</v>
      </c>
      <c r="B581" t="s">
        <v>372</v>
      </c>
      <c r="C581" t="s">
        <v>151</v>
      </c>
      <c r="D581" t="s">
        <v>497</v>
      </c>
      <c r="E581" s="14">
        <f>VLOOKUP(A581,home!$A$2:$E$405,3,FALSE)</f>
        <v>1.3914728679999999</v>
      </c>
      <c r="F581" s="14">
        <f>VLOOKUP(B581,home!$B$2:$E$405,3,FALSE)</f>
        <v>0.22</v>
      </c>
      <c r="G581" s="14">
        <f>VLOOKUP(C581,away!$B$2:$E$405,4,FALSE)</f>
        <v>1.33</v>
      </c>
      <c r="H581" s="14">
        <f>VLOOKUP(A581,away!$A$2:$E$405,3,FALSE)</f>
        <v>1.3410852710000001</v>
      </c>
      <c r="I581" s="14">
        <f>VLOOKUP(C581,away!$B$2:$E$405,3,FALSE)</f>
        <v>0.55000000000000004</v>
      </c>
      <c r="J581" s="14">
        <f>VLOOKUP(B581,home!$B$2:$E$405,4,FALSE)</f>
        <v>0.8</v>
      </c>
      <c r="K581" s="16">
        <f t="shared" si="622"/>
        <v>0.40714496117679999</v>
      </c>
      <c r="L581" s="16">
        <f t="shared" si="623"/>
        <v>0.59007751924000018</v>
      </c>
      <c r="M581" s="17">
        <f t="shared" si="568"/>
        <v>0.36890265386238852</v>
      </c>
      <c r="N581" s="17">
        <f t="shared" si="569"/>
        <v>0.15019685668482063</v>
      </c>
      <c r="O581" s="17">
        <f t="shared" si="570"/>
        <v>0.21768116283217068</v>
      </c>
      <c r="P581" s="17">
        <f t="shared" si="571"/>
        <v>8.8627788590224799E-2</v>
      </c>
      <c r="Q581" s="17">
        <f t="shared" si="572"/>
        <v>3.0575946691909345E-2</v>
      </c>
      <c r="R581" s="17">
        <f t="shared" si="573"/>
        <v>6.4224380274642889E-2</v>
      </c>
      <c r="S581" s="17">
        <f t="shared" si="574"/>
        <v>5.3231420458442142E-3</v>
      </c>
      <c r="T581" s="17">
        <f t="shared" si="575"/>
        <v>1.8042178772376356E-2</v>
      </c>
      <c r="U581" s="17">
        <f t="shared" si="576"/>
        <v>2.6148632813523514E-2</v>
      </c>
      <c r="V581" s="17">
        <f t="shared" si="577"/>
        <v>1.4209659767220058E-4</v>
      </c>
      <c r="W581" s="17">
        <f t="shared" si="578"/>
        <v>4.1496142096071132E-3</v>
      </c>
      <c r="X581" s="17">
        <f t="shared" si="579"/>
        <v>2.4485940586080192E-3</v>
      </c>
      <c r="Y581" s="17">
        <f t="shared" si="580"/>
        <v>7.2243015386461162E-4</v>
      </c>
      <c r="Z581" s="17">
        <f t="shared" si="581"/>
        <v>1.2632454329062561E-2</v>
      </c>
      <c r="AA581" s="17">
        <f t="shared" si="582"/>
        <v>5.1432401273738748E-3</v>
      </c>
      <c r="AB581" s="17">
        <f t="shared" si="583"/>
        <v>1.0470221509912979E-3</v>
      </c>
      <c r="AC581" s="17">
        <f t="shared" si="584"/>
        <v>2.1336433687225246E-6</v>
      </c>
      <c r="AD581" s="17">
        <f t="shared" si="585"/>
        <v>4.2237362906729628E-4</v>
      </c>
      <c r="AE581" s="17">
        <f t="shared" si="586"/>
        <v>2.4923318323242621E-4</v>
      </c>
      <c r="AF581" s="17">
        <f t="shared" si="587"/>
        <v>7.3533449237039213E-5</v>
      </c>
      <c r="AG581" s="17">
        <f t="shared" si="588"/>
        <v>1.4463478435650864E-5</v>
      </c>
      <c r="AH581" s="17">
        <f t="shared" si="589"/>
        <v>1.8635318281014586E-3</v>
      </c>
      <c r="AI581" s="17">
        <f t="shared" si="590"/>
        <v>7.5872759380409937E-4</v>
      </c>
      <c r="AJ581" s="17">
        <f t="shared" si="591"/>
        <v>1.5445605836156845E-4</v>
      </c>
      <c r="AK581" s="17">
        <f t="shared" si="592"/>
        <v>2.0962001961714117E-5</v>
      </c>
      <c r="AL581" s="17">
        <f t="shared" si="593"/>
        <v>2.0504064303166003E-8</v>
      </c>
      <c r="AM581" s="17">
        <f t="shared" si="594"/>
        <v>3.4393458961741707E-5</v>
      </c>
      <c r="AN581" s="17">
        <f t="shared" si="595"/>
        <v>2.0294806942227298E-5</v>
      </c>
      <c r="AO581" s="17">
        <f t="shared" si="596"/>
        <v>5.9877546669621076E-6</v>
      </c>
      <c r="AP581" s="17">
        <f t="shared" si="597"/>
        <v>1.1777464732329115E-6</v>
      </c>
      <c r="AQ581" s="17">
        <f t="shared" si="598"/>
        <v>1.7374042930473385E-7</v>
      </c>
      <c r="AR581" s="17">
        <f t="shared" si="599"/>
        <v>2.1992564763017826E-4</v>
      </c>
      <c r="AS581" s="17">
        <f t="shared" si="600"/>
        <v>8.954161926617152E-5</v>
      </c>
      <c r="AT581" s="17">
        <f t="shared" si="601"/>
        <v>1.8228209549916602E-5</v>
      </c>
      <c r="AU581" s="17">
        <f t="shared" si="602"/>
        <v>2.4738412231744571E-6</v>
      </c>
      <c r="AV581" s="17">
        <f t="shared" si="603"/>
        <v>2.5180299719173288E-7</v>
      </c>
      <c r="AW581" s="17">
        <f t="shared" si="604"/>
        <v>1.3683449318276812E-10</v>
      </c>
      <c r="AX581" s="17">
        <f t="shared" si="605"/>
        <v>2.3338539189523637E-6</v>
      </c>
      <c r="AY581" s="17">
        <f t="shared" si="606"/>
        <v>1.3771547307639632E-6</v>
      </c>
      <c r="AZ581" s="17">
        <f t="shared" si="607"/>
        <v>4.063140235694148E-7</v>
      </c>
      <c r="BA581" s="17">
        <f t="shared" si="608"/>
        <v>7.9918923686754436E-8</v>
      </c>
      <c r="BB581" s="17">
        <f t="shared" si="609"/>
        <v>1.1789590057352733E-8</v>
      </c>
      <c r="BC581" s="17">
        <f t="shared" si="610"/>
        <v>1.3913544107798547E-9</v>
      </c>
      <c r="BD581" s="17">
        <f t="shared" si="611"/>
        <v>2.1628863428477672E-5</v>
      </c>
      <c r="BE581" s="17">
        <f t="shared" si="612"/>
        <v>8.8060827608858486E-6</v>
      </c>
      <c r="BF581" s="17">
        <f t="shared" si="613"/>
        <v>1.7926761119002783E-6</v>
      </c>
      <c r="BG581" s="17">
        <f t="shared" si="614"/>
        <v>2.4329301532740522E-7</v>
      </c>
      <c r="BH581" s="17">
        <f t="shared" si="615"/>
        <v>2.4763881320015745E-8</v>
      </c>
      <c r="BI581" s="17">
        <f t="shared" si="616"/>
        <v>2.0164978997249397E-9</v>
      </c>
      <c r="BJ581" s="18">
        <f t="shared" si="617"/>
        <v>0.20696146224117337</v>
      </c>
      <c r="BK581" s="18">
        <f t="shared" si="618"/>
        <v>0.4629992123982935</v>
      </c>
      <c r="BL581" s="18">
        <f t="shared" si="619"/>
        <v>0.31740503449729357</v>
      </c>
      <c r="BM581" s="18">
        <f t="shared" si="620"/>
        <v>7.9787997511769876E-2</v>
      </c>
      <c r="BN581" s="18">
        <f t="shared" si="621"/>
        <v>0.92020878893615676</v>
      </c>
    </row>
    <row r="582" spans="1:66" x14ac:dyDescent="0.25">
      <c r="A582" t="s">
        <v>21</v>
      </c>
      <c r="B582" t="s">
        <v>275</v>
      </c>
      <c r="C582" t="s">
        <v>270</v>
      </c>
      <c r="D582" t="s">
        <v>497</v>
      </c>
      <c r="E582" s="14">
        <f>VLOOKUP(A582,home!$A$2:$E$405,3,FALSE)</f>
        <v>1.3914728679999999</v>
      </c>
      <c r="F582" s="14">
        <f>VLOOKUP(B582,home!$B$2:$E$405,3,FALSE)</f>
        <v>0.88</v>
      </c>
      <c r="G582" s="14">
        <f>VLOOKUP(C582,away!$B$2:$E$405,4,FALSE)</f>
        <v>1.27</v>
      </c>
      <c r="H582" s="14">
        <f>VLOOKUP(A582,away!$A$2:$E$405,3,FALSE)</f>
        <v>1.3410852710000001</v>
      </c>
      <c r="I582" s="14">
        <f>VLOOKUP(C582,away!$B$2:$E$405,3,FALSE)</f>
        <v>1.1100000000000001</v>
      </c>
      <c r="J582" s="14">
        <f>VLOOKUP(B582,home!$B$2:$E$405,4,FALSE)</f>
        <v>0.75</v>
      </c>
      <c r="K582" s="16">
        <f t="shared" si="622"/>
        <v>1.5551100772767998</v>
      </c>
      <c r="L582" s="16">
        <f t="shared" si="623"/>
        <v>1.1164534881075001</v>
      </c>
      <c r="M582" s="17">
        <f t="shared" si="568"/>
        <v>6.9144029534693049E-2</v>
      </c>
      <c r="N582" s="17">
        <f t="shared" si="569"/>
        <v>0.10752657711292582</v>
      </c>
      <c r="O582" s="17">
        <f t="shared" si="570"/>
        <v>7.7196092955816059E-2</v>
      </c>
      <c r="P582" s="17">
        <f t="shared" si="571"/>
        <v>0.12004842208198611</v>
      </c>
      <c r="Q582" s="17">
        <f t="shared" si="572"/>
        <v>8.3607831821695955E-2</v>
      </c>
      <c r="R582" s="17">
        <f t="shared" si="573"/>
        <v>4.3092923624395839E-2</v>
      </c>
      <c r="S582" s="17">
        <f t="shared" si="574"/>
        <v>5.2107259807383885E-2</v>
      </c>
      <c r="T582" s="17">
        <f t="shared" si="575"/>
        <v>9.334425547043769E-2</v>
      </c>
      <c r="U582" s="17">
        <f t="shared" si="576"/>
        <v>6.7014239787617433E-2</v>
      </c>
      <c r="V582" s="17">
        <f t="shared" si="577"/>
        <v>1.0052116110206488E-2</v>
      </c>
      <c r="W582" s="17">
        <f t="shared" si="578"/>
        <v>4.3339793935061093E-2</v>
      </c>
      <c r="X582" s="17">
        <f t="shared" si="579"/>
        <v>4.8386864112659231E-2</v>
      </c>
      <c r="Y582" s="17">
        <f t="shared" si="580"/>
        <v>2.7010841608581016E-2</v>
      </c>
      <c r="Z582" s="17">
        <f t="shared" si="581"/>
        <v>1.6037081631068938E-2</v>
      </c>
      <c r="AA582" s="17">
        <f t="shared" si="582"/>
        <v>2.493942725458596E-2</v>
      </c>
      <c r="AB582" s="17">
        <f t="shared" si="583"/>
        <v>1.9391777322559155E-2</v>
      </c>
      <c r="AC582" s="17">
        <f t="shared" si="584"/>
        <v>1.0907853195496423E-3</v>
      </c>
      <c r="AD582" s="17">
        <f t="shared" si="585"/>
        <v>1.6849537573878352E-2</v>
      </c>
      <c r="AE582" s="17">
        <f t="shared" si="586"/>
        <v>1.8811724997354871E-2</v>
      </c>
      <c r="AF582" s="17">
        <f t="shared" si="587"/>
        <v>1.0501207995307953E-2</v>
      </c>
      <c r="AG582" s="17">
        <f t="shared" si="588"/>
        <v>3.9080367652346432E-3</v>
      </c>
      <c r="AH582" s="17">
        <f t="shared" si="589"/>
        <v>4.4761639315179088E-3</v>
      </c>
      <c r="AI582" s="17">
        <f t="shared" si="590"/>
        <v>6.9609276374464381E-3</v>
      </c>
      <c r="AJ582" s="17">
        <f t="shared" si="591"/>
        <v>5.4125043580937728E-3</v>
      </c>
      <c r="AK582" s="17">
        <f t="shared" si="592"/>
        <v>2.8056800235254078E-3</v>
      </c>
      <c r="AL582" s="17">
        <f t="shared" si="593"/>
        <v>7.5753210984862751E-5</v>
      </c>
      <c r="AM582" s="17">
        <f t="shared" si="594"/>
        <v>5.2405771357184596E-3</v>
      </c>
      <c r="AN582" s="17">
        <f t="shared" si="595"/>
        <v>5.8508606228692859E-3</v>
      </c>
      <c r="AO582" s="17">
        <f t="shared" si="596"/>
        <v>3.2661068754166185E-3</v>
      </c>
      <c r="AP582" s="17">
        <f t="shared" si="597"/>
        <v>1.2154854711969236E-3</v>
      </c>
      <c r="AQ582" s="17">
        <f t="shared" si="598"/>
        <v>3.3925824851544845E-4</v>
      </c>
      <c r="AR582" s="17">
        <f t="shared" si="599"/>
        <v>9.9948576693683071E-4</v>
      </c>
      <c r="AS582" s="17">
        <f t="shared" si="600"/>
        <v>1.5543103882581959E-3</v>
      </c>
      <c r="AT582" s="17">
        <f t="shared" si="601"/>
        <v>1.2085618739981682E-3</v>
      </c>
      <c r="AU582" s="17">
        <f t="shared" si="602"/>
        <v>6.2648224975569522E-4</v>
      </c>
      <c r="AV582" s="17">
        <f t="shared" si="603"/>
        <v>2.4356221495753057E-4</v>
      </c>
      <c r="AW582" s="17">
        <f t="shared" si="604"/>
        <v>3.6534260070268785E-6</v>
      </c>
      <c r="AX582" s="17">
        <f t="shared" si="605"/>
        <v>1.3582790524170303E-3</v>
      </c>
      <c r="AY582" s="17">
        <f t="shared" si="606"/>
        <v>1.5164553858943435E-3</v>
      </c>
      <c r="AZ582" s="17">
        <f t="shared" si="607"/>
        <v>8.4652595257057265E-4</v>
      </c>
      <c r="BA582" s="17">
        <f t="shared" si="608"/>
        <v>3.1503561750697993E-4</v>
      </c>
      <c r="BB582" s="17">
        <f t="shared" si="609"/>
        <v>8.7930653510941996E-5</v>
      </c>
      <c r="BC582" s="17">
        <f t="shared" si="610"/>
        <v>1.9634096964772649E-5</v>
      </c>
      <c r="BD582" s="17">
        <f t="shared" si="611"/>
        <v>1.8597989513507047E-4</v>
      </c>
      <c r="BE582" s="17">
        <f t="shared" si="612"/>
        <v>2.8921920909543049E-4</v>
      </c>
      <c r="BF582" s="17">
        <f t="shared" si="613"/>
        <v>2.2488385330316499E-4</v>
      </c>
      <c r="BG582" s="17">
        <f t="shared" si="614"/>
        <v>1.1657304882952981E-4</v>
      </c>
      <c r="BH582" s="17">
        <f t="shared" si="615"/>
        <v>4.5320980743420551E-5</v>
      </c>
      <c r="BI582" s="17">
        <f t="shared" si="616"/>
        <v>1.4095822773232213E-5</v>
      </c>
      <c r="BJ582" s="18">
        <f t="shared" si="617"/>
        <v>0.47334282050571802</v>
      </c>
      <c r="BK582" s="18">
        <f t="shared" si="618"/>
        <v>0.25403482145069839</v>
      </c>
      <c r="BL582" s="18">
        <f t="shared" si="619"/>
        <v>0.25679821219934418</v>
      </c>
      <c r="BM582" s="18">
        <f t="shared" si="620"/>
        <v>0.49808425669542927</v>
      </c>
      <c r="BN582" s="18">
        <f t="shared" si="621"/>
        <v>0.50061587713151279</v>
      </c>
    </row>
    <row r="583" spans="1:66" x14ac:dyDescent="0.25">
      <c r="A583" t="s">
        <v>21</v>
      </c>
      <c r="B583" t="s">
        <v>265</v>
      </c>
      <c r="C583" t="s">
        <v>271</v>
      </c>
      <c r="D583" t="s">
        <v>497</v>
      </c>
      <c r="E583" s="14">
        <f>VLOOKUP(A583,home!$A$2:$E$405,3,FALSE)</f>
        <v>1.3914728679999999</v>
      </c>
      <c r="F583" s="14">
        <f>VLOOKUP(B583,home!$B$2:$E$405,3,FALSE)</f>
        <v>0.83</v>
      </c>
      <c r="G583" s="14">
        <f>VLOOKUP(C583,away!$B$2:$E$405,4,FALSE)</f>
        <v>1.05</v>
      </c>
      <c r="H583" s="14">
        <f>VLOOKUP(A583,away!$A$2:$E$405,3,FALSE)</f>
        <v>1.3410852710000001</v>
      </c>
      <c r="I583" s="14">
        <f>VLOOKUP(C583,away!$B$2:$E$405,3,FALSE)</f>
        <v>0.77</v>
      </c>
      <c r="J583" s="14">
        <f>VLOOKUP(B583,home!$B$2:$E$405,4,FALSE)</f>
        <v>0.98</v>
      </c>
      <c r="K583" s="16">
        <f t="shared" si="622"/>
        <v>1.2126686044619999</v>
      </c>
      <c r="L583" s="16">
        <f t="shared" si="623"/>
        <v>1.0119829454966001</v>
      </c>
      <c r="M583" s="17">
        <f t="shared" ref="M583:M633" si="624">_xlfn.POISSON.DIST(0,K583,FALSE) * _xlfn.POISSON.DIST(0,L583,FALSE)</f>
        <v>0.10810508129272285</v>
      </c>
      <c r="N583" s="17">
        <f t="shared" ref="N583:N633" si="625">_xlfn.POISSON.DIST(1,K583,FALSE) * _xlfn.POISSON.DIST(0,L583,FALSE)</f>
        <v>0.13109563806649729</v>
      </c>
      <c r="O583" s="17">
        <f t="shared" ref="O583:O633" si="626">_xlfn.POISSON.DIST(0,K583,FALSE) * _xlfn.POISSON.DIST(1,L583,FALSE)</f>
        <v>0.10940049858975907</v>
      </c>
      <c r="P583" s="17">
        <f t="shared" ref="P583:P633" si="627">_xlfn.POISSON.DIST(1,K583,FALSE) * _xlfn.POISSON.DIST(1,L583,FALSE)</f>
        <v>0.13266654995229016</v>
      </c>
      <c r="Q583" s="17">
        <f t="shared" ref="Q583:Q633" si="628">_xlfn.POISSON.DIST(2,K583,FALSE) * _xlfn.POISSON.DIST(0,L583,FALSE)</f>
        <v>7.9487782232577339E-2</v>
      </c>
      <c r="R583" s="17">
        <f t="shared" ref="R583:R633" si="629">_xlfn.POISSON.DIST(0,K583,FALSE) * _xlfn.POISSON.DIST(2,L583,FALSE)</f>
        <v>5.5355719400830505E-2</v>
      </c>
      <c r="S583" s="17">
        <f t="shared" ref="S583:S633" si="630">_xlfn.POISSON.DIST(2,K583,FALSE) * _xlfn.POISSON.DIST(2,L583,FALSE)</f>
        <v>4.0702095742811924E-2</v>
      </c>
      <c r="T583" s="17">
        <f t="shared" ref="T583:T633" si="631">_xlfn.POISSON.DIST(2,K583,FALSE) * _xlfn.POISSON.DIST(1,L583,FALSE)</f>
        <v>8.0440279994715938E-2</v>
      </c>
      <c r="U583" s="17">
        <f t="shared" ref="U583:U633" si="632">_xlfn.POISSON.DIST(1,K583,FALSE) * _xlfn.POISSON.DIST(2,L583,FALSE)</f>
        <v>6.7128142994795192E-2</v>
      </c>
      <c r="V583" s="17">
        <f t="shared" ref="V583:V633" si="633">_xlfn.POISSON.DIST(3,K583,FALSE) * _xlfn.POISSON.DIST(3,L583,FALSE)</f>
        <v>5.549956634225855E-3</v>
      </c>
      <c r="W583" s="17">
        <f t="shared" ref="W583:W633" si="634">_xlfn.POISSON.DIST(3,K583,FALSE) * _xlfn.POISSON.DIST(0,L583,FALSE)</f>
        <v>3.2130779317252972E-2</v>
      </c>
      <c r="X583" s="17">
        <f t="shared" ref="X583:X633" si="635">_xlfn.POISSON.DIST(3,K583,FALSE) * _xlfn.POISSON.DIST(1,L583,FALSE)</f>
        <v>3.2515800694574902E-2</v>
      </c>
      <c r="Y583" s="17">
        <f t="shared" ref="Y583:Y633" si="636">_xlfn.POISSON.DIST(3,K583,FALSE) * _xlfn.POISSON.DIST(2,L583,FALSE)</f>
        <v>1.6452717881038147E-2</v>
      </c>
      <c r="Z583" s="17">
        <f t="shared" ref="Z583:Z633" si="637">_xlfn.POISSON.DIST(0,K583,FALSE) * _xlfn.POISSON.DIST(3,L583,FALSE)</f>
        <v>1.8673014656445251E-2</v>
      </c>
      <c r="AA583" s="17">
        <f t="shared" ref="AA583:AA633" si="638">_xlfn.POISSON.DIST(1,K583,FALSE) * _xlfn.POISSON.DIST(3,L583,FALSE)</f>
        <v>2.2644178624529932E-2</v>
      </c>
      <c r="AB583" s="17">
        <f t="shared" ref="AB583:AB633" si="639">_xlfn.POISSON.DIST(2,K583,FALSE) * _xlfn.POISSON.DIST(3,L583,FALSE)</f>
        <v>1.3729942245898479E-2</v>
      </c>
      <c r="AC583" s="17">
        <f t="shared" ref="AC583:AC633" si="640">_xlfn.POISSON.DIST(4,K583,FALSE) * _xlfn.POISSON.DIST(4,L583,FALSE)</f>
        <v>4.2568165520236986E-4</v>
      </c>
      <c r="AD583" s="17">
        <f t="shared" ref="AD583:AD633" si="641">_xlfn.POISSON.DIST(4,K583,FALSE) * _xlfn.POISSON.DIST(0,L583,FALSE)</f>
        <v>9.7409968287324109E-3</v>
      </c>
      <c r="AE583" s="17">
        <f t="shared" ref="AE583:AE633" si="642">_xlfn.POISSON.DIST(4,K583,FALSE) * _xlfn.POISSON.DIST(1,L583,FALSE)</f>
        <v>9.8577226628136661E-3</v>
      </c>
      <c r="AF583" s="17">
        <f t="shared" ref="AF583:AF633" si="643">_xlfn.POISSON.DIST(4,K583,FALSE) * _xlfn.POISSON.DIST(2,L583,FALSE)</f>
        <v>4.9879236081013792E-3</v>
      </c>
      <c r="AG583" s="17">
        <f t="shared" ref="AG583:AG633" si="644">_xlfn.POISSON.DIST(4,K583,FALSE) * _xlfn.POISSON.DIST(3,L583,FALSE)</f>
        <v>1.6825645416128211E-3</v>
      </c>
      <c r="AH583" s="17">
        <f t="shared" ref="AH583:AH633" si="645">_xlfn.POISSON.DIST(0,K583,FALSE) * _xlfn.POISSON.DIST(4,L583,FALSE)</f>
        <v>4.7241930933326617E-3</v>
      </c>
      <c r="AI583" s="17">
        <f t="shared" ref="AI583:AI633" si="646">_xlfn.POISSON.DIST(1,K583,FALSE) * _xlfn.POISSON.DIST(4,L583,FALSE)</f>
        <v>5.7288806457007372E-3</v>
      </c>
      <c r="AJ583" s="17">
        <f t="shared" ref="AJ583:AJ633" si="647">_xlfn.POISSON.DIST(2,K583,FALSE) * _xlfn.POISSON.DIST(4,L583,FALSE)</f>
        <v>3.4736168488756366E-3</v>
      </c>
      <c r="AK583" s="17">
        <f t="shared" ref="AK583:AK633" si="648">_xlfn.POISSON.DIST(3,K583,FALSE) * _xlfn.POISSON.DIST(4,L583,FALSE)</f>
        <v>1.4041153655205694E-3</v>
      </c>
      <c r="AL583" s="17">
        <f t="shared" ref="AL583:AL633" si="649">_xlfn.POISSON.DIST(5,K583,FALSE) * _xlfn.POISSON.DIST(5,L583,FALSE)</f>
        <v>2.0895860175438499E-5</v>
      </c>
      <c r="AM583" s="17">
        <f t="shared" ref="AM583:AM633" si="650">_xlfn.POISSON.DIST(5,K583,FALSE) * _xlfn.POISSON.DIST(0,L583,FALSE)</f>
        <v>2.3625202060735383E-3</v>
      </c>
      <c r="AN583" s="17">
        <f t="shared" ref="AN583:AN633" si="651">_xlfn.POISSON.DIST(5,K583,FALSE) * _xlfn.POISSON.DIST(1,L583,FALSE)</f>
        <v>2.3908301569375342E-3</v>
      </c>
      <c r="AO583" s="17">
        <f t="shared" ref="AO583:AO633" si="652">_xlfn.POISSON.DIST(5,K583,FALSE) * _xlfn.POISSON.DIST(2,L583,FALSE)</f>
        <v>1.209739672199872E-3</v>
      </c>
      <c r="AP583" s="17">
        <f t="shared" ref="AP583:AP633" si="653">_xlfn.POISSON.DIST(5,K583,FALSE) * _xlfn.POISSON.DIST(3,L583,FALSE)</f>
        <v>4.0807863891897267E-4</v>
      </c>
      <c r="AQ583" s="17">
        <f t="shared" ref="AQ583:AQ633" si="654">_xlfn.POISSON.DIST(5,K583,FALSE) * _xlfn.POISSON.DIST(4,L583,FALSE)</f>
        <v>1.0324215575186636E-4</v>
      </c>
      <c r="AR583" s="17">
        <f t="shared" ref="AR583:AR633" si="655">_xlfn.POISSON.DIST(0,K583,FALSE) * _xlfn.POISSON.DIST(5,L583,FALSE)</f>
        <v>9.5616056833709641E-4</v>
      </c>
      <c r="AS583" s="17">
        <f t="shared" ref="AS583:AS633" si="656">_xlfn.POISSON.DIST(1,K583,FALSE) * _xlfn.POISSON.DIST(5,L583,FALSE)</f>
        <v>1.1595059020469397E-3</v>
      </c>
      <c r="AT583" s="17">
        <f t="shared" ref="AT583:AT633" si="657">_xlfn.POISSON.DIST(2,K583,FALSE) * _xlfn.POISSON.DIST(5,L583,FALSE)</f>
        <v>7.0304820205035719E-4</v>
      </c>
      <c r="AU583" s="17">
        <f t="shared" ref="AU583:AU633" si="658">_xlfn.POISSON.DIST(3,K583,FALSE) * _xlfn.POISSON.DIST(5,L583,FALSE)</f>
        <v>2.8418816068330829E-4</v>
      </c>
      <c r="AV583" s="17">
        <f t="shared" ref="AV583:AV633" si="659">_xlfn.POISSON.DIST(4,K583,FALSE) * _xlfn.POISSON.DIST(5,L583,FALSE)</f>
        <v>8.6156515055112485E-5</v>
      </c>
      <c r="AW583" s="17">
        <f t="shared" ref="AW583:AW633" si="660">_xlfn.POISSON.DIST(6,K583,FALSE) * _xlfn.POISSON.DIST(6,L583,FALSE)</f>
        <v>7.1231662456233183E-7</v>
      </c>
      <c r="AX583" s="17">
        <f t="shared" ref="AX583:AX633" si="661">_xlfn.POISSON.DIST(6,K583,FALSE) * _xlfn.POISSON.DIST(0,L583,FALSE)</f>
        <v>4.7749234688541193E-4</v>
      </c>
      <c r="AY583" s="17">
        <f t="shared" ref="AY583:AY633" si="662">_xlfn.POISSON.DIST(6,K583,FALSE) * _xlfn.POISSON.DIST(1,L583,FALSE)</f>
        <v>4.8321411165318348E-4</v>
      </c>
      <c r="AZ583" s="17">
        <f t="shared" ref="AZ583:AZ633" si="663">_xlfn.POISSON.DIST(6,K583,FALSE) * _xlfn.POISSON.DIST(2,L583,FALSE)</f>
        <v>2.4450222000815575E-4</v>
      </c>
      <c r="BA583" s="17">
        <f t="shared" ref="BA583:BA633" si="664">_xlfn.POISSON.DIST(6,K583,FALSE) * _xlfn.POISSON.DIST(3,L583,FALSE)</f>
        <v>8.247735892810374E-5</v>
      </c>
      <c r="BB583" s="17">
        <f t="shared" ref="BB583:BB633" si="665">_xlfn.POISSON.DIST(6,K583,FALSE) * _xlfn.POISSON.DIST(4,L583,FALSE)</f>
        <v>2.0866420156210679E-5</v>
      </c>
      <c r="BC583" s="17">
        <f t="shared" ref="BC583:BC633" si="666">_xlfn.POISSON.DIST(6,K583,FALSE) * _xlfn.POISSON.DIST(5,L583,FALSE)</f>
        <v>4.2232922663303424E-6</v>
      </c>
      <c r="BD583" s="17">
        <f t="shared" ref="BD583:BD633" si="667">_xlfn.POISSON.DIST(0,K583,FALSE) * _xlfn.POISSON.DIST(6,L583,FALSE)</f>
        <v>1.6126969805224629E-4</v>
      </c>
      <c r="BE583" s="17">
        <f t="shared" ref="BE583:BE633" si="668">_xlfn.POISSON.DIST(1,K583,FALSE) * _xlfn.POISSON.DIST(6,L583,FALSE)</f>
        <v>1.9556669967902565E-4</v>
      </c>
      <c r="BF583" s="17">
        <f t="shared" ref="BF583:BF633" si="669">_xlfn.POISSON.DIST(2,K583,FALSE) * _xlfn.POISSON.DIST(6,L583,FALSE)</f>
        <v>1.1857879838950153E-4</v>
      </c>
      <c r="BG583" s="17">
        <f t="shared" ref="BG583:BG633" si="670">_xlfn.POISSON.DIST(3,K583,FALSE) * _xlfn.POISSON.DIST(6,L583,FALSE)</f>
        <v>4.793226198725922E-5</v>
      </c>
      <c r="BH583" s="17">
        <f t="shared" ref="BH583:BH633" si="671">_xlfn.POISSON.DIST(4,K583,FALSE) * _xlfn.POISSON.DIST(6,L583,FALSE)</f>
        <v>1.4531487313199147E-5</v>
      </c>
      <c r="BI583" s="17">
        <f t="shared" ref="BI583:BI633" si="672">_xlfn.POISSON.DIST(5,K583,FALSE) * _xlfn.POISSON.DIST(6,L583,FALSE)</f>
        <v>3.5243756881708914E-6</v>
      </c>
      <c r="BJ583" s="18">
        <f t="shared" ref="BJ583:BJ633" si="673">SUM(N583,Q583,T583,W583,X583,Y583,AD583,AE583,AF583,AG583,AM583,AN583,AO583,AP583,AQ583,AX583,AY583,AZ583,BA583,BB583,BC583)</f>
        <v>0.40617939240769591</v>
      </c>
      <c r="BK583" s="18">
        <f t="shared" ref="BK583:BK633" si="674">SUM(M583,P583,S583,V583,AC583,AL583,AY583)</f>
        <v>0.28795347524908177</v>
      </c>
      <c r="BL583" s="18">
        <f t="shared" ref="BL583:BL633" si="675">SUM(O583,R583,U583,AA583,AB583,AH583,AI583,AJ583,AK583,AR583,AS583,AT583,AU583,AV583,BD583,BE583,BF583,BG583,BH583,BI583)</f>
        <v>0.28731975047852498</v>
      </c>
      <c r="BM583" s="18">
        <f t="shared" ref="BM583:BM633" si="676">SUM(S583:BI583)</f>
        <v>0.38353186146204216</v>
      </c>
      <c r="BN583" s="18">
        <f t="shared" ref="BN583:BN633" si="677">SUM(M583:R583)</f>
        <v>0.61611126953467721</v>
      </c>
    </row>
    <row r="584" spans="1:66" x14ac:dyDescent="0.25">
      <c r="A584" t="s">
        <v>21</v>
      </c>
      <c r="B584" t="s">
        <v>272</v>
      </c>
      <c r="C584" t="s">
        <v>264</v>
      </c>
      <c r="D584" t="s">
        <v>497</v>
      </c>
      <c r="E584" s="14">
        <f>VLOOKUP(A584,home!$A$2:$E$405,3,FALSE)</f>
        <v>1.3914728679999999</v>
      </c>
      <c r="F584" s="14">
        <f>VLOOKUP(B584,home!$B$2:$E$405,3,FALSE)</f>
        <v>1.1599999999999999</v>
      </c>
      <c r="G584" s="14">
        <f>VLOOKUP(C584,away!$B$2:$E$405,4,FALSE)</f>
        <v>1.27</v>
      </c>
      <c r="H584" s="14">
        <f>VLOOKUP(A584,away!$A$2:$E$405,3,FALSE)</f>
        <v>1.3410852710000001</v>
      </c>
      <c r="I584" s="14">
        <f>VLOOKUP(C584,away!$B$2:$E$405,3,FALSE)</f>
        <v>0.72</v>
      </c>
      <c r="J584" s="14">
        <f>VLOOKUP(B584,home!$B$2:$E$405,4,FALSE)</f>
        <v>0.4</v>
      </c>
      <c r="K584" s="16">
        <f t="shared" si="622"/>
        <v>2.0499178291375997</v>
      </c>
      <c r="L584" s="16">
        <f t="shared" si="623"/>
        <v>0.38623255804800005</v>
      </c>
      <c r="M584" s="17">
        <f t="shared" si="624"/>
        <v>8.7497033663166759E-2</v>
      </c>
      <c r="N584" s="17">
        <f t="shared" si="625"/>
        <v>0.17936172930277827</v>
      </c>
      <c r="O584" s="17">
        <f t="shared" si="626"/>
        <v>3.3794203133336878E-2</v>
      </c>
      <c r="P584" s="17">
        <f t="shared" si="627"/>
        <v>6.9275339524524998E-2</v>
      </c>
      <c r="Q584" s="17">
        <f t="shared" si="628"/>
        <v>0.18383840338135857</v>
      </c>
      <c r="R584" s="17">
        <f t="shared" si="629"/>
        <v>6.5262107616912181E-3</v>
      </c>
      <c r="S584" s="17">
        <f t="shared" si="630"/>
        <v>1.3712101043085014E-2</v>
      </c>
      <c r="T584" s="17">
        <f t="shared" si="631"/>
        <v>7.1004376805442235E-2</v>
      </c>
      <c r="U584" s="17">
        <f t="shared" si="632"/>
        <v>1.3378195797100503E-2</v>
      </c>
      <c r="V584" s="17">
        <f t="shared" si="633"/>
        <v>1.2062763928294144E-3</v>
      </c>
      <c r="W584" s="17">
        <f t="shared" si="634"/>
        <v>0.12561787359054563</v>
      </c>
      <c r="X584" s="17">
        <f t="shared" si="635"/>
        <v>4.8517712653426762E-2</v>
      </c>
      <c r="Y584" s="17">
        <f t="shared" si="636"/>
        <v>9.3695601343854167E-3</v>
      </c>
      <c r="Z584" s="17">
        <f t="shared" si="637"/>
        <v>8.4021169228279554E-4</v>
      </c>
      <c r="AA584" s="17">
        <f t="shared" si="638"/>
        <v>1.7223649282603771E-3</v>
      </c>
      <c r="AB584" s="17">
        <f t="shared" si="639"/>
        <v>1.7653532873611252E-3</v>
      </c>
      <c r="AC584" s="17">
        <f t="shared" si="640"/>
        <v>5.9691456937967466E-5</v>
      </c>
      <c r="AD584" s="17">
        <f t="shared" si="641"/>
        <v>6.4376579682903182E-2</v>
      </c>
      <c r="AE584" s="17">
        <f t="shared" si="642"/>
        <v>2.4864331049308609E-2</v>
      </c>
      <c r="AF584" s="17">
        <f t="shared" si="643"/>
        <v>4.8017070926633871E-3</v>
      </c>
      <c r="AG584" s="17">
        <f t="shared" si="644"/>
        <v>6.1819187113220189E-4</v>
      </c>
      <c r="AH584" s="17">
        <f t="shared" si="645"/>
        <v>8.1129277803055776E-5</v>
      </c>
      <c r="AI584" s="17">
        <f t="shared" si="646"/>
        <v>1.6630835303354136E-4</v>
      </c>
      <c r="AJ584" s="17">
        <f t="shared" si="647"/>
        <v>1.7045922900898336E-4</v>
      </c>
      <c r="AK584" s="17">
        <f t="shared" si="648"/>
        <v>1.1647580422885471E-4</v>
      </c>
      <c r="AL584" s="17">
        <f t="shared" si="649"/>
        <v>1.890416519494885E-6</v>
      </c>
      <c r="AM584" s="17">
        <f t="shared" si="650"/>
        <v>2.6393339694176118E-2</v>
      </c>
      <c r="AN584" s="17">
        <f t="shared" si="651"/>
        <v>1.0193967105511464E-2</v>
      </c>
      <c r="AO584" s="17">
        <f t="shared" si="652"/>
        <v>1.9686209959094291E-3</v>
      </c>
      <c r="AP584" s="17">
        <f t="shared" si="653"/>
        <v>2.534485076923668E-4</v>
      </c>
      <c r="AQ584" s="17">
        <f t="shared" si="654"/>
        <v>2.4472516364867757E-5</v>
      </c>
      <c r="AR584" s="17">
        <f t="shared" si="655"/>
        <v>6.2669536996922175E-6</v>
      </c>
      <c r="AS584" s="17">
        <f t="shared" si="656"/>
        <v>1.2846740123378919E-5</v>
      </c>
      <c r="AT584" s="17">
        <f t="shared" si="657"/>
        <v>1.3167380812605909E-5</v>
      </c>
      <c r="AU584" s="17">
        <f t="shared" si="658"/>
        <v>8.9973495636017302E-6</v>
      </c>
      <c r="AV584" s="17">
        <f t="shared" si="659"/>
        <v>4.6109568213526464E-6</v>
      </c>
      <c r="AW584" s="17">
        <f t="shared" si="660"/>
        <v>4.1575773342762171E-8</v>
      </c>
      <c r="AX584" s="17">
        <f t="shared" si="661"/>
        <v>9.0173629349294473E-3</v>
      </c>
      <c r="AY584" s="17">
        <f t="shared" si="662"/>
        <v>3.4827991532050229E-3</v>
      </c>
      <c r="AZ584" s="17">
        <f t="shared" si="663"/>
        <v>6.7258521305489194E-4</v>
      </c>
      <c r="BA584" s="17">
        <f t="shared" si="664"/>
        <v>8.6591435781150028E-5</v>
      </c>
      <c r="BB584" s="17">
        <f t="shared" si="665"/>
        <v>8.3611079367006727E-6</v>
      </c>
      <c r="BC584" s="17">
        <f t="shared" si="666"/>
        <v>6.458664213014678E-7</v>
      </c>
      <c r="BD584" s="17">
        <f t="shared" si="667"/>
        <v>4.0341692643341687E-7</v>
      </c>
      <c r="BE584" s="17">
        <f t="shared" si="668"/>
        <v>8.269715500717527E-7</v>
      </c>
      <c r="BF584" s="17">
        <f t="shared" si="669"/>
        <v>8.4761186234082169E-7</v>
      </c>
      <c r="BG584" s="17">
        <f t="shared" si="670"/>
        <v>5.7917822293365846E-7</v>
      </c>
      <c r="BH584" s="17">
        <f t="shared" si="671"/>
        <v>2.9681694135998445E-7</v>
      </c>
      <c r="BI584" s="17">
        <f t="shared" si="672"/>
        <v>1.2169006801678431E-7</v>
      </c>
      <c r="BJ584" s="18">
        <f t="shared" si="673"/>
        <v>0.7644726600949272</v>
      </c>
      <c r="BK584" s="18">
        <f t="shared" si="674"/>
        <v>0.17523513165026866</v>
      </c>
      <c r="BL584" s="18">
        <f t="shared" si="675"/>
        <v>5.7769665638416332E-2</v>
      </c>
      <c r="BM584" s="18">
        <f t="shared" si="676"/>
        <v>0.43454199173160651</v>
      </c>
      <c r="BN584" s="18">
        <f t="shared" si="677"/>
        <v>0.56029291976685669</v>
      </c>
    </row>
    <row r="585" spans="1:66" x14ac:dyDescent="0.25">
      <c r="A585" t="s">
        <v>21</v>
      </c>
      <c r="B585" t="s">
        <v>269</v>
      </c>
      <c r="C585" t="s">
        <v>150</v>
      </c>
      <c r="D585" t="s">
        <v>497</v>
      </c>
      <c r="E585" s="14">
        <f>VLOOKUP(A585,home!$A$2:$E$405,3,FALSE)</f>
        <v>1.3914728679999999</v>
      </c>
      <c r="F585" s="14">
        <f>VLOOKUP(B585,home!$B$2:$E$405,3,FALSE)</f>
        <v>0.66</v>
      </c>
      <c r="G585" s="14">
        <f>VLOOKUP(C585,away!$B$2:$E$405,4,FALSE)</f>
        <v>0.72</v>
      </c>
      <c r="H585" s="14">
        <f>VLOOKUP(A585,away!$A$2:$E$405,3,FALSE)</f>
        <v>1.3410852710000001</v>
      </c>
      <c r="I585" s="14">
        <f>VLOOKUP(C585,away!$B$2:$E$405,3,FALSE)</f>
        <v>0.83</v>
      </c>
      <c r="J585" s="14">
        <f>VLOOKUP(B585,home!$B$2:$E$405,4,FALSE)</f>
        <v>0.69</v>
      </c>
      <c r="K585" s="16">
        <f t="shared" si="622"/>
        <v>0.6612279068736</v>
      </c>
      <c r="L585" s="16">
        <f t="shared" si="623"/>
        <v>0.76803953470169994</v>
      </c>
      <c r="M585" s="17">
        <f t="shared" si="624"/>
        <v>0.23948429423812342</v>
      </c>
      <c r="N585" s="17">
        <f t="shared" si="625"/>
        <v>0.15835369860817566</v>
      </c>
      <c r="O585" s="17">
        <f t="shared" si="626"/>
        <v>0.18393340591501328</v>
      </c>
      <c r="P585" s="17">
        <f t="shared" si="627"/>
        <v>0.12162190099731647</v>
      </c>
      <c r="Q585" s="17">
        <f t="shared" si="628"/>
        <v>5.2353942338188443E-2</v>
      </c>
      <c r="R585" s="17">
        <f t="shared" si="629"/>
        <v>7.0634063747532852E-2</v>
      </c>
      <c r="S585" s="17">
        <f t="shared" si="630"/>
        <v>1.5441395488228985E-2</v>
      </c>
      <c r="T585" s="17">
        <f t="shared" si="631"/>
        <v>4.0209897513221876E-2</v>
      </c>
      <c r="U585" s="17">
        <f t="shared" si="632"/>
        <v>4.6705214125757573E-2</v>
      </c>
      <c r="V585" s="17">
        <f t="shared" si="633"/>
        <v>8.7132221588631892E-4</v>
      </c>
      <c r="W585" s="17">
        <f t="shared" si="634"/>
        <v>1.1539295902953833E-2</v>
      </c>
      <c r="X585" s="17">
        <f t="shared" si="635"/>
        <v>8.8626354560898939E-3</v>
      </c>
      <c r="Y585" s="17">
        <f t="shared" si="636"/>
        <v>3.4034272059630349E-3</v>
      </c>
      <c r="Z585" s="17">
        <f t="shared" si="637"/>
        <v>1.8083251151581787E-2</v>
      </c>
      <c r="AA585" s="17">
        <f t="shared" si="638"/>
        <v>1.195715030843004E-2</v>
      </c>
      <c r="AB585" s="17">
        <f t="shared" si="639"/>
        <v>3.9532007353081074E-3</v>
      </c>
      <c r="AC585" s="17">
        <f t="shared" si="640"/>
        <v>2.7656266722630714E-5</v>
      </c>
      <c r="AD585" s="17">
        <f t="shared" si="641"/>
        <v>1.9075261191763174E-3</v>
      </c>
      <c r="AE585" s="17">
        <f t="shared" si="642"/>
        <v>1.4650554730035181E-3</v>
      </c>
      <c r="AF585" s="17">
        <f t="shared" si="643"/>
        <v>5.6261026189890042E-4</v>
      </c>
      <c r="AG585" s="17">
        <f t="shared" si="644"/>
        <v>1.440356412557444E-4</v>
      </c>
      <c r="AH585" s="17">
        <f t="shared" si="645"/>
        <v>3.4721629500887126E-3</v>
      </c>
      <c r="AI585" s="17">
        <f t="shared" si="646"/>
        <v>2.2958910398112233E-3</v>
      </c>
      <c r="AJ585" s="17">
        <f t="shared" si="647"/>
        <v>7.5905361333211403E-4</v>
      </c>
      <c r="AK585" s="17">
        <f t="shared" si="648"/>
        <v>1.6730247731614557E-4</v>
      </c>
      <c r="AL585" s="17">
        <f t="shared" si="649"/>
        <v>5.6180848835968846E-7</v>
      </c>
      <c r="AM585" s="17">
        <f t="shared" si="650"/>
        <v>2.5226190061793569E-4</v>
      </c>
      <c r="AN585" s="17">
        <f t="shared" si="651"/>
        <v>1.9374711277356577E-4</v>
      </c>
      <c r="AO585" s="17">
        <f t="shared" si="652"/>
        <v>7.4402721172203617E-5</v>
      </c>
      <c r="AP585" s="17">
        <f t="shared" si="653"/>
        <v>1.9048077116546531E-5</v>
      </c>
      <c r="AQ585" s="17">
        <f t="shared" si="654"/>
        <v>3.6574190713886231E-6</v>
      </c>
      <c r="AR585" s="17">
        <f t="shared" si="655"/>
        <v>5.3335168331892341E-4</v>
      </c>
      <c r="AS585" s="17">
        <f t="shared" si="656"/>
        <v>3.5266701718848287E-4</v>
      </c>
      <c r="AT585" s="17">
        <f t="shared" si="657"/>
        <v>1.1659663679944821E-4</v>
      </c>
      <c r="AU585" s="17">
        <f t="shared" si="658"/>
        <v>2.5698983366466835E-5</v>
      </c>
      <c r="AV585" s="17">
        <f t="shared" si="659"/>
        <v>4.2482212450470816E-6</v>
      </c>
      <c r="AW585" s="17">
        <f t="shared" si="660"/>
        <v>7.9253882421842272E-9</v>
      </c>
      <c r="AX585" s="17">
        <f t="shared" si="661"/>
        <v>2.7800434754925597E-5</v>
      </c>
      <c r="AY585" s="17">
        <f t="shared" si="662"/>
        <v>2.1351832973678022E-5</v>
      </c>
      <c r="AZ585" s="17">
        <f t="shared" si="663"/>
        <v>8.1995259310660408E-6</v>
      </c>
      <c r="BA585" s="17">
        <f t="shared" si="664"/>
        <v>2.0991866936234955E-6</v>
      </c>
      <c r="BB585" s="17">
        <f t="shared" si="665"/>
        <v>4.0306459285564721E-7</v>
      </c>
      <c r="BC585" s="17">
        <f t="shared" si="666"/>
        <v>6.1913908470316293E-8</v>
      </c>
      <c r="BD585" s="17">
        <f t="shared" si="667"/>
        <v>6.8272529781439055E-5</v>
      </c>
      <c r="BE585" s="17">
        <f t="shared" si="668"/>
        <v>4.5143701964346457E-5</v>
      </c>
      <c r="BF585" s="17">
        <f t="shared" si="669"/>
        <v>1.4925137779205215E-5</v>
      </c>
      <c r="BG585" s="17">
        <f t="shared" si="670"/>
        <v>3.2896392045146523E-6</v>
      </c>
      <c r="BH585" s="17">
        <f t="shared" si="671"/>
        <v>5.4380031139263942E-7</v>
      </c>
      <c r="BI585" s="17">
        <f t="shared" si="672"/>
        <v>7.1915188331873411E-8</v>
      </c>
      <c r="BJ585" s="18">
        <f t="shared" si="673"/>
        <v>0.27940515770953356</v>
      </c>
      <c r="BK585" s="18">
        <f t="shared" si="674"/>
        <v>0.37746848284773987</v>
      </c>
      <c r="BL585" s="18">
        <f t="shared" si="675"/>
        <v>0.32504225417873767</v>
      </c>
      <c r="BM585" s="18">
        <f t="shared" si="676"/>
        <v>0.1735964961356572</v>
      </c>
      <c r="BN585" s="18">
        <f t="shared" si="677"/>
        <v>0.82638130584435021</v>
      </c>
    </row>
    <row r="586" spans="1:66" x14ac:dyDescent="0.25">
      <c r="A586" t="s">
        <v>175</v>
      </c>
      <c r="B586" t="s">
        <v>282</v>
      </c>
      <c r="C586" t="s">
        <v>177</v>
      </c>
      <c r="D586" t="s">
        <v>497</v>
      </c>
      <c r="E586" s="14">
        <f>VLOOKUP(A586,home!$A$2:$E$405,3,FALSE)</f>
        <v>1.1886792450000001</v>
      </c>
      <c r="F586" s="14">
        <f>VLOOKUP(B586,home!$B$2:$E$405,3,FALSE)</f>
        <v>0.92</v>
      </c>
      <c r="G586" s="14">
        <f>VLOOKUP(C586,away!$B$2:$E$405,4,FALSE)</f>
        <v>1.1499999999999999</v>
      </c>
      <c r="H586" s="14">
        <f>VLOOKUP(A586,away!$A$2:$E$405,3,FALSE)</f>
        <v>1.094339623</v>
      </c>
      <c r="I586" s="14">
        <f>VLOOKUP(C586,away!$B$2:$E$405,3,FALSE)</f>
        <v>0.15</v>
      </c>
      <c r="J586" s="14">
        <f>VLOOKUP(B586,home!$B$2:$E$405,4,FALSE)</f>
        <v>0.57999999999999996</v>
      </c>
      <c r="K586" s="16">
        <f t="shared" si="622"/>
        <v>1.2576226412100002</v>
      </c>
      <c r="L586" s="16">
        <f t="shared" si="623"/>
        <v>9.5207547200999998E-2</v>
      </c>
      <c r="M586" s="17">
        <f t="shared" si="624"/>
        <v>0.25850759913864974</v>
      </c>
      <c r="N586" s="17">
        <f t="shared" si="625"/>
        <v>0.32510500960160466</v>
      </c>
      <c r="O586" s="17">
        <f t="shared" si="626"/>
        <v>2.4611874446810181E-2</v>
      </c>
      <c r="P586" s="17">
        <f t="shared" si="627"/>
        <v>3.0952450546926333E-2</v>
      </c>
      <c r="Q586" s="17">
        <f t="shared" si="628"/>
        <v>0.20442971042288632</v>
      </c>
      <c r="R586" s="17">
        <f t="shared" si="629"/>
        <v>1.1716180990498832E-3</v>
      </c>
      <c r="S586" s="17">
        <f t="shared" si="630"/>
        <v>9.2652420862304242E-4</v>
      </c>
      <c r="T586" s="17">
        <f t="shared" si="631"/>
        <v>1.9463251304373708E-2</v>
      </c>
      <c r="U586" s="17">
        <f t="shared" si="632"/>
        <v>1.4734534482165537E-3</v>
      </c>
      <c r="V586" s="17">
        <f t="shared" si="633"/>
        <v>1.232639231388635E-5</v>
      </c>
      <c r="W586" s="17">
        <f t="shared" si="634"/>
        <v>8.5698477454608624E-2</v>
      </c>
      <c r="X586" s="17">
        <f t="shared" si="635"/>
        <v>8.1591418373134841E-3</v>
      </c>
      <c r="Y586" s="17">
        <f t="shared" si="636"/>
        <v>3.8840594079783875E-4</v>
      </c>
      <c r="Z586" s="17">
        <f t="shared" si="637"/>
        <v>3.7182295155612554E-5</v>
      </c>
      <c r="AA586" s="17">
        <f t="shared" si="638"/>
        <v>4.6761296239851255E-5</v>
      </c>
      <c r="AB586" s="17">
        <f t="shared" si="639"/>
        <v>2.9404032441782501E-5</v>
      </c>
      <c r="AC586" s="17">
        <f t="shared" si="640"/>
        <v>9.2243915118174779E-8</v>
      </c>
      <c r="AD586" s="17">
        <f t="shared" si="641"/>
        <v>2.6944086391035141E-2</v>
      </c>
      <c r="AE586" s="17">
        <f t="shared" si="642"/>
        <v>2.5652803768622997E-3</v>
      </c>
      <c r="AF586" s="17">
        <f t="shared" si="643"/>
        <v>1.2211702628195825E-4</v>
      </c>
      <c r="AG586" s="17">
        <f t="shared" si="644"/>
        <v>3.8754875145950997E-6</v>
      </c>
      <c r="AH586" s="17">
        <f t="shared" si="645"/>
        <v>8.8500878026737397E-7</v>
      </c>
      <c r="AI586" s="17">
        <f t="shared" si="646"/>
        <v>1.1130070797338955E-6</v>
      </c>
      <c r="AJ586" s="17">
        <f t="shared" si="647"/>
        <v>6.9987145165018562E-7</v>
      </c>
      <c r="AK586" s="17">
        <f t="shared" si="648"/>
        <v>2.9339139451059457E-7</v>
      </c>
      <c r="AL586" s="17">
        <f t="shared" si="649"/>
        <v>4.417936231605811E-10</v>
      </c>
      <c r="AM586" s="17">
        <f t="shared" si="650"/>
        <v>6.7770986184168096E-3</v>
      </c>
      <c r="AN586" s="17">
        <f t="shared" si="651"/>
        <v>6.4523093659875027E-4</v>
      </c>
      <c r="AO586" s="17">
        <f t="shared" si="652"/>
        <v>3.0715427425885477E-5</v>
      </c>
      <c r="AP586" s="17">
        <f t="shared" si="653"/>
        <v>9.7478016881629415E-7</v>
      </c>
      <c r="AQ586" s="17">
        <f t="shared" si="654"/>
        <v>2.3201607233294015E-8</v>
      </c>
      <c r="AR586" s="17">
        <f t="shared" si="655"/>
        <v>1.6851903044121106E-8</v>
      </c>
      <c r="AS586" s="17">
        <f t="shared" si="656"/>
        <v>2.119333481576243E-8</v>
      </c>
      <c r="AT586" s="17">
        <f t="shared" si="657"/>
        <v>1.3326608853523503E-8</v>
      </c>
      <c r="AU586" s="17">
        <f t="shared" si="658"/>
        <v>5.5866150082469348E-9</v>
      </c>
      <c r="AV586" s="17">
        <f t="shared" si="659"/>
        <v>1.7564633805237345E-9</v>
      </c>
      <c r="AW586" s="17">
        <f t="shared" si="660"/>
        <v>1.4693953677000391E-12</v>
      </c>
      <c r="AX586" s="17">
        <f t="shared" si="661"/>
        <v>1.4205054440389968E-3</v>
      </c>
      <c r="AY586" s="17">
        <f t="shared" si="662"/>
        <v>1.3524283911262023E-4</v>
      </c>
      <c r="AZ586" s="17">
        <f t="shared" si="663"/>
        <v>6.4380694942060203E-6</v>
      </c>
      <c r="BA586" s="17">
        <f t="shared" si="664"/>
        <v>2.0431760175097933E-7</v>
      </c>
      <c r="BB586" s="17">
        <f t="shared" si="665"/>
        <v>4.8631444281753714E-9</v>
      </c>
      <c r="BC586" s="17">
        <f t="shared" si="666"/>
        <v>9.2601610538157458E-11</v>
      </c>
      <c r="BD586" s="17">
        <f t="shared" si="667"/>
        <v>2.6740472574997233E-10</v>
      </c>
      <c r="BE586" s="17">
        <f t="shared" si="668"/>
        <v>3.3629423746971593E-10</v>
      </c>
      <c r="BF586" s="17">
        <f t="shared" si="669"/>
        <v>2.1146562357518361E-10</v>
      </c>
      <c r="BG586" s="17">
        <f t="shared" si="670"/>
        <v>8.8647985348580727E-11</v>
      </c>
      <c r="BH586" s="17">
        <f t="shared" si="671"/>
        <v>2.7871428368006877E-11</v>
      </c>
      <c r="BI586" s="17">
        <f t="shared" si="672"/>
        <v>7.0103478716936297E-12</v>
      </c>
      <c r="BJ586" s="18">
        <f t="shared" si="673"/>
        <v>0.68189579443348947</v>
      </c>
      <c r="BK586" s="18">
        <f t="shared" si="674"/>
        <v>0.29053423581133436</v>
      </c>
      <c r="BL586" s="18">
        <f t="shared" si="675"/>
        <v>2.7336162255083861E-2</v>
      </c>
      <c r="BM586" s="18">
        <f t="shared" si="676"/>
        <v>0.15488986970149321</v>
      </c>
      <c r="BN586" s="18">
        <f t="shared" si="677"/>
        <v>0.84477826225592711</v>
      </c>
    </row>
    <row r="587" spans="1:66" x14ac:dyDescent="0.25">
      <c r="A587" t="s">
        <v>175</v>
      </c>
      <c r="B587" t="s">
        <v>178</v>
      </c>
      <c r="C587" t="s">
        <v>284</v>
      </c>
      <c r="D587" t="s">
        <v>497</v>
      </c>
      <c r="E587" s="14">
        <f>VLOOKUP(A587,home!$A$2:$E$405,3,FALSE)</f>
        <v>1.1886792450000001</v>
      </c>
      <c r="F587" s="14">
        <f>VLOOKUP(B587,home!$B$2:$E$405,3,FALSE)</f>
        <v>0.42</v>
      </c>
      <c r="G587" s="14">
        <f>VLOOKUP(C587,away!$B$2:$E$405,4,FALSE)</f>
        <v>0.92</v>
      </c>
      <c r="H587" s="14">
        <f>VLOOKUP(A587,away!$A$2:$E$405,3,FALSE)</f>
        <v>1.094339623</v>
      </c>
      <c r="I587" s="14">
        <f>VLOOKUP(C587,away!$B$2:$E$405,3,FALSE)</f>
        <v>1.45</v>
      </c>
      <c r="J587" s="14">
        <f>VLOOKUP(B587,home!$B$2:$E$405,4,FALSE)</f>
        <v>1.28</v>
      </c>
      <c r="K587" s="16">
        <f t="shared" si="622"/>
        <v>0.45930566026800007</v>
      </c>
      <c r="L587" s="16">
        <f t="shared" si="623"/>
        <v>2.031094340288</v>
      </c>
      <c r="M587" s="17">
        <f t="shared" si="624"/>
        <v>8.2876809174376134E-2</v>
      </c>
      <c r="N587" s="17">
        <f t="shared" si="625"/>
        <v>3.8065787558741876E-2</v>
      </c>
      <c r="O587" s="17">
        <f t="shared" si="626"/>
        <v>0.16833061805520394</v>
      </c>
      <c r="P587" s="17">
        <f t="shared" si="627"/>
        <v>7.7315205669165984E-2</v>
      </c>
      <c r="Q587" s="17">
        <f t="shared" si="628"/>
        <v>8.7419158441446806E-3</v>
      </c>
      <c r="R587" s="17">
        <f t="shared" si="629"/>
        <v>0.17094768281455291</v>
      </c>
      <c r="S587" s="17">
        <f t="shared" si="630"/>
        <v>1.8031705995968792E-2</v>
      </c>
      <c r="T587" s="17">
        <f t="shared" si="631"/>
        <v>1.7755655794316254E-2</v>
      </c>
      <c r="U587" s="17">
        <f t="shared" si="632"/>
        <v>7.8517238326422878E-2</v>
      </c>
      <c r="V587" s="17">
        <f t="shared" si="633"/>
        <v>1.8690727324790454E-3</v>
      </c>
      <c r="W587" s="17">
        <f t="shared" si="634"/>
        <v>1.338403809600721E-3</v>
      </c>
      <c r="X587" s="17">
        <f t="shared" si="635"/>
        <v>2.7184244026999221E-3</v>
      </c>
      <c r="Y587" s="17">
        <f t="shared" si="636"/>
        <v>2.7606882094122999E-3</v>
      </c>
      <c r="Z587" s="17">
        <f t="shared" si="637"/>
        <v>0.11573695701666223</v>
      </c>
      <c r="AA587" s="17">
        <f t="shared" si="638"/>
        <v>5.3158639459947185E-2</v>
      </c>
      <c r="AB587" s="17">
        <f t="shared" si="639"/>
        <v>1.2208031998049802E-2</v>
      </c>
      <c r="AC587" s="17">
        <f t="shared" si="640"/>
        <v>1.0897781912835637E-4</v>
      </c>
      <c r="AD587" s="17">
        <f t="shared" si="641"/>
        <v>1.5368411136846649E-4</v>
      </c>
      <c r="AE587" s="17">
        <f t="shared" si="642"/>
        <v>3.1214692879268297E-4</v>
      </c>
      <c r="AF587" s="17">
        <f t="shared" si="643"/>
        <v>3.1699993020454993E-4</v>
      </c>
      <c r="AG587" s="17">
        <f t="shared" si="644"/>
        <v>2.1461892137005081E-4</v>
      </c>
      <c r="AH587" s="17">
        <f t="shared" si="645"/>
        <v>5.876816958967454E-2</v>
      </c>
      <c r="AI587" s="17">
        <f t="shared" si="646"/>
        <v>2.6992552936127269E-2</v>
      </c>
      <c r="AJ587" s="17">
        <f t="shared" si="647"/>
        <v>6.198916174323439E-3</v>
      </c>
      <c r="AK587" s="17">
        <f t="shared" si="648"/>
        <v>9.4906576213120398E-4</v>
      </c>
      <c r="AL587" s="17">
        <f t="shared" si="649"/>
        <v>4.0665863385537227E-6</v>
      </c>
      <c r="AM587" s="17">
        <f t="shared" si="650"/>
        <v>1.4117596448958878E-5</v>
      </c>
      <c r="AN587" s="17">
        <f t="shared" si="651"/>
        <v>2.867417024595034E-5</v>
      </c>
      <c r="AO587" s="17">
        <f t="shared" si="652"/>
        <v>2.9119972449502159E-5</v>
      </c>
      <c r="AP587" s="17">
        <f t="shared" si="653"/>
        <v>1.9715137077175443E-5</v>
      </c>
      <c r="AQ587" s="17">
        <f t="shared" si="654"/>
        <v>1.0010825833863287E-5</v>
      </c>
      <c r="AR587" s="17">
        <f t="shared" si="655"/>
        <v>2.3872739328534658E-2</v>
      </c>
      <c r="AS587" s="17">
        <f t="shared" si="656"/>
        <v>1.0964884299698463E-2</v>
      </c>
      <c r="AT587" s="17">
        <f t="shared" si="657"/>
        <v>2.5181167115176152E-3</v>
      </c>
      <c r="AU587" s="17">
        <f t="shared" si="658"/>
        <v>3.85528419605161E-4</v>
      </c>
      <c r="AV587" s="17">
        <f t="shared" si="659"/>
        <v>4.426884632970678E-5</v>
      </c>
      <c r="AW587" s="17">
        <f t="shared" si="660"/>
        <v>1.0538029015892603E-7</v>
      </c>
      <c r="AX587" s="17">
        <f t="shared" si="661"/>
        <v>1.080715326397704E-6</v>
      </c>
      <c r="AY587" s="17">
        <f t="shared" si="662"/>
        <v>2.1950347829088747E-6</v>
      </c>
      <c r="AZ587" s="17">
        <f t="shared" si="663"/>
        <v>2.2291613621507579E-6</v>
      </c>
      <c r="BA587" s="17">
        <f t="shared" si="664"/>
        <v>1.5092123420843642E-6</v>
      </c>
      <c r="BB587" s="17">
        <f t="shared" si="665"/>
        <v>7.6633816157508732E-7</v>
      </c>
      <c r="BC587" s="17">
        <f t="shared" si="666"/>
        <v>3.1130102054437408E-7</v>
      </c>
      <c r="BD587" s="17">
        <f t="shared" si="667"/>
        <v>8.0812976228929103E-3</v>
      </c>
      <c r="BE587" s="17">
        <f t="shared" si="668"/>
        <v>3.7117857405050475E-3</v>
      </c>
      <c r="BF587" s="17">
        <f t="shared" si="669"/>
        <v>8.524221001580092E-4</v>
      </c>
      <c r="BG587" s="17">
        <f t="shared" si="670"/>
        <v>1.305074318467032E-4</v>
      </c>
      <c r="BH587" s="17">
        <f t="shared" si="671"/>
        <v>1.4985700538557764E-5</v>
      </c>
      <c r="BI587" s="17">
        <f t="shared" si="672"/>
        <v>1.3766034160881602E-6</v>
      </c>
      <c r="BJ587" s="18">
        <f t="shared" si="673"/>
        <v>7.2488054975702626E-2</v>
      </c>
      <c r="BK587" s="18">
        <f t="shared" si="674"/>
        <v>0.18020803301223978</v>
      </c>
      <c r="BL587" s="18">
        <f t="shared" si="675"/>
        <v>0.62664882792147591</v>
      </c>
      <c r="BM587" s="18">
        <f t="shared" si="676"/>
        <v>0.44880176415540246</v>
      </c>
      <c r="BN587" s="18">
        <f t="shared" si="677"/>
        <v>0.54627801911618556</v>
      </c>
    </row>
    <row r="588" spans="1:66" x14ac:dyDescent="0.25">
      <c r="A588" t="s">
        <v>175</v>
      </c>
      <c r="B588" t="s">
        <v>278</v>
      </c>
      <c r="C588" t="s">
        <v>280</v>
      </c>
      <c r="D588" t="s">
        <v>497</v>
      </c>
      <c r="E588" s="14">
        <f>VLOOKUP(A588,home!$A$2:$E$405,3,FALSE)</f>
        <v>1.1886792450000001</v>
      </c>
      <c r="F588" s="14">
        <f>VLOOKUP(B588,home!$B$2:$E$405,3,FALSE)</f>
        <v>0.7</v>
      </c>
      <c r="G588" s="14">
        <f>VLOOKUP(C588,away!$B$2:$E$405,4,FALSE)</f>
        <v>1.26</v>
      </c>
      <c r="H588" s="14">
        <f>VLOOKUP(A588,away!$A$2:$E$405,3,FALSE)</f>
        <v>1.094339623</v>
      </c>
      <c r="I588" s="14">
        <f>VLOOKUP(C588,away!$B$2:$E$405,3,FALSE)</f>
        <v>1.1200000000000001</v>
      </c>
      <c r="J588" s="14">
        <f>VLOOKUP(B588,home!$B$2:$E$405,4,FALSE)</f>
        <v>1.6</v>
      </c>
      <c r="K588" s="16">
        <f t="shared" si="622"/>
        <v>1.0484150940900001</v>
      </c>
      <c r="L588" s="16">
        <f t="shared" si="623"/>
        <v>1.9610566044160003</v>
      </c>
      <c r="M588" s="17">
        <f t="shared" si="624"/>
        <v>4.9317726507919171E-2</v>
      </c>
      <c r="N588" s="17">
        <f t="shared" si="625"/>
        <v>5.1705448877104966E-2</v>
      </c>
      <c r="O588" s="17">
        <f t="shared" si="626"/>
        <v>9.6714853283136934E-2</v>
      </c>
      <c r="P588" s="17">
        <f t="shared" si="627"/>
        <v>0.10139731200474056</v>
      </c>
      <c r="Q588" s="17">
        <f t="shared" si="628"/>
        <v>2.7104386524727846E-2</v>
      </c>
      <c r="R588" s="17">
        <f t="shared" si="629"/>
        <v>9.4831650888010113E-2</v>
      </c>
      <c r="S588" s="17">
        <f t="shared" si="630"/>
        <v>5.2118252450950739E-2</v>
      </c>
      <c r="T588" s="17">
        <f t="shared" si="631"/>
        <v>5.3153236202961578E-2</v>
      </c>
      <c r="U588" s="17">
        <f t="shared" si="632"/>
        <v>9.9422934188463152E-2</v>
      </c>
      <c r="V588" s="17">
        <f t="shared" si="633"/>
        <v>1.1906133012081944E-2</v>
      </c>
      <c r="W588" s="17">
        <f t="shared" si="634"/>
        <v>9.4722159828580944E-3</v>
      </c>
      <c r="X588" s="17">
        <f t="shared" si="635"/>
        <v>1.857555171163866E-2</v>
      </c>
      <c r="Y588" s="17">
        <f t="shared" si="636"/>
        <v>1.8213854182389973E-2</v>
      </c>
      <c r="Z588" s="17">
        <f t="shared" si="637"/>
        <v>6.1990078427201549E-2</v>
      </c>
      <c r="AA588" s="17">
        <f t="shared" si="638"/>
        <v>6.4991333906900997E-2</v>
      </c>
      <c r="AB588" s="17">
        <f t="shared" si="639"/>
        <v>3.4068947726519104E-2</v>
      </c>
      <c r="AC588" s="17">
        <f t="shared" si="640"/>
        <v>1.529939092491116E-3</v>
      </c>
      <c r="AD588" s="17">
        <f t="shared" si="641"/>
        <v>2.4827035527272422E-3</v>
      </c>
      <c r="AE588" s="17">
        <f t="shared" si="642"/>
        <v>4.8687221988828258E-3</v>
      </c>
      <c r="AF588" s="17">
        <f t="shared" si="643"/>
        <v>4.7739199115929797E-3</v>
      </c>
      <c r="AG588" s="17">
        <f t="shared" si="644"/>
        <v>3.1206423905274861E-3</v>
      </c>
      <c r="AH588" s="17">
        <f t="shared" si="645"/>
        <v>3.0391513176982365E-2</v>
      </c>
      <c r="AI588" s="17">
        <f t="shared" si="646"/>
        <v>3.1862921146983442E-2</v>
      </c>
      <c r="AJ588" s="17">
        <f t="shared" si="647"/>
        <v>1.670278373614845E-2</v>
      </c>
      <c r="AK588" s="17">
        <f t="shared" si="648"/>
        <v>5.8371501940996679E-3</v>
      </c>
      <c r="AL588" s="17">
        <f t="shared" si="649"/>
        <v>1.2582227324259252E-4</v>
      </c>
      <c r="AM588" s="17">
        <f t="shared" si="650"/>
        <v>5.2058077576602204E-4</v>
      </c>
      <c r="AN588" s="17">
        <f t="shared" si="651"/>
        <v>1.0208883684479624E-3</v>
      </c>
      <c r="AO588" s="17">
        <f t="shared" si="652"/>
        <v>1.0010099386581761E-3</v>
      </c>
      <c r="AP588" s="17">
        <f t="shared" si="653"/>
        <v>6.543457170972238E-4</v>
      </c>
      <c r="AQ588" s="17">
        <f t="shared" si="654"/>
        <v>3.2080224752120868E-4</v>
      </c>
      <c r="AR588" s="17">
        <f t="shared" si="655"/>
        <v>1.1919895526783429E-2</v>
      </c>
      <c r="AS588" s="17">
        <f t="shared" si="656"/>
        <v>1.249699839025562E-2</v>
      </c>
      <c r="AT588" s="17">
        <f t="shared" si="657"/>
        <v>6.551020871581212E-3</v>
      </c>
      <c r="AU588" s="17">
        <f t="shared" si="658"/>
        <v>2.2893963878214576E-3</v>
      </c>
      <c r="AV588" s="17">
        <f t="shared" si="659"/>
        <v>6.0005943233678476E-4</v>
      </c>
      <c r="AW588" s="17">
        <f t="shared" si="660"/>
        <v>7.1858545262941624E-6</v>
      </c>
      <c r="AX588" s="17">
        <f t="shared" si="661"/>
        <v>9.0964123834363179E-5</v>
      </c>
      <c r="AY588" s="17">
        <f t="shared" si="662"/>
        <v>1.7838579581029281E-4</v>
      </c>
      <c r="AZ588" s="17">
        <f t="shared" si="663"/>
        <v>1.7491232150388942E-4</v>
      </c>
      <c r="BA588" s="17">
        <f t="shared" si="664"/>
        <v>1.1433765442631236E-4</v>
      </c>
      <c r="BB588" s="17">
        <f t="shared" si="665"/>
        <v>5.6055653086538562E-5</v>
      </c>
      <c r="BC588" s="17">
        <f t="shared" si="666"/>
        <v>2.1985661740041714E-5</v>
      </c>
      <c r="BD588" s="17">
        <f t="shared" si="667"/>
        <v>3.8959316411245636E-3</v>
      </c>
      <c r="BE588" s="17">
        <f t="shared" si="668"/>
        <v>4.0845535380978175E-3</v>
      </c>
      <c r="BF588" s="17">
        <f t="shared" si="669"/>
        <v>2.1411537909802329E-3</v>
      </c>
      <c r="BG588" s="17">
        <f t="shared" si="670"/>
        <v>7.4827265107723403E-4</v>
      </c>
      <c r="BH588" s="17">
        <f t="shared" si="671"/>
        <v>1.9612508547102797E-4</v>
      </c>
      <c r="BI588" s="17">
        <f t="shared" si="672"/>
        <v>4.112409998750344E-5</v>
      </c>
      <c r="BJ588" s="18">
        <f t="shared" si="673"/>
        <v>0.19762494979330367</v>
      </c>
      <c r="BK588" s="18">
        <f t="shared" si="674"/>
        <v>0.21657357113723638</v>
      </c>
      <c r="BL588" s="18">
        <f t="shared" si="675"/>
        <v>0.51978861966276102</v>
      </c>
      <c r="BM588" s="18">
        <f t="shared" si="676"/>
        <v>0.57473464099357896</v>
      </c>
      <c r="BN588" s="18">
        <f t="shared" si="677"/>
        <v>0.4210713780856396</v>
      </c>
    </row>
    <row r="589" spans="1:66" x14ac:dyDescent="0.25">
      <c r="A589" t="s">
        <v>175</v>
      </c>
      <c r="B589" t="s">
        <v>283</v>
      </c>
      <c r="C589" t="s">
        <v>276</v>
      </c>
      <c r="D589" t="s">
        <v>497</v>
      </c>
      <c r="E589" s="14">
        <f>VLOOKUP(A589,home!$A$2:$E$405,3,FALSE)</f>
        <v>1.1886792450000001</v>
      </c>
      <c r="F589" s="14">
        <f>VLOOKUP(B589,home!$B$2:$E$405,3,FALSE)</f>
        <v>0.92</v>
      </c>
      <c r="G589" s="14">
        <f>VLOOKUP(C589,away!$B$2:$E$405,4,FALSE)</f>
        <v>0.61</v>
      </c>
      <c r="H589" s="14">
        <f>VLOOKUP(A589,away!$A$2:$E$405,3,FALSE)</f>
        <v>1.094339623</v>
      </c>
      <c r="I589" s="14">
        <f>VLOOKUP(C589,away!$B$2:$E$405,3,FALSE)</f>
        <v>1.84</v>
      </c>
      <c r="J589" s="14">
        <f>VLOOKUP(B589,home!$B$2:$E$405,4,FALSE)</f>
        <v>0.42</v>
      </c>
      <c r="K589" s="16">
        <f t="shared" si="622"/>
        <v>0.66708679229400014</v>
      </c>
      <c r="L589" s="16">
        <f t="shared" si="623"/>
        <v>0.8457056606544</v>
      </c>
      <c r="M589" s="17">
        <f t="shared" si="624"/>
        <v>0.22029395774412749</v>
      </c>
      <c r="N589" s="17">
        <f t="shared" si="625"/>
        <v>0.14695518963328003</v>
      </c>
      <c r="O589" s="17">
        <f t="shared" si="626"/>
        <v>0.18630384707216982</v>
      </c>
      <c r="P589" s="17">
        <f t="shared" si="627"/>
        <v>0.12428083573540573</v>
      </c>
      <c r="Q589" s="17">
        <f t="shared" si="628"/>
        <v>4.9015933031710639E-2</v>
      </c>
      <c r="R589" s="17">
        <f t="shared" si="629"/>
        <v>7.8779109035312836E-2</v>
      </c>
      <c r="S589" s="17">
        <f t="shared" si="630"/>
        <v>1.7528540375391484E-2</v>
      </c>
      <c r="T589" s="17">
        <f t="shared" si="631"/>
        <v>4.1453052027174676E-2</v>
      </c>
      <c r="U589" s="17">
        <f t="shared" si="632"/>
        <v>5.255250314614613E-2</v>
      </c>
      <c r="V589" s="17">
        <f t="shared" si="633"/>
        <v>1.098765016517788E-3</v>
      </c>
      <c r="W589" s="17">
        <f t="shared" si="634"/>
        <v>1.0899293845807127E-2</v>
      </c>
      <c r="X589" s="17">
        <f t="shared" si="635"/>
        <v>9.2175945025347525E-3</v>
      </c>
      <c r="Y589" s="17">
        <f t="shared" si="636"/>
        <v>3.8976859242052589E-3</v>
      </c>
      <c r="Z589" s="17">
        <f t="shared" si="637"/>
        <v>2.2207979484158084E-2</v>
      </c>
      <c r="AA589" s="17">
        <f t="shared" si="638"/>
        <v>1.4814649797417983E-2</v>
      </c>
      <c r="AB589" s="17">
        <f t="shared" si="639"/>
        <v>4.94132860615926E-3</v>
      </c>
      <c r="AC589" s="17">
        <f t="shared" si="640"/>
        <v>3.8742391055576324E-5</v>
      </c>
      <c r="AD589" s="17">
        <f t="shared" si="641"/>
        <v>1.8176937424673025E-3</v>
      </c>
      <c r="AE589" s="17">
        <f t="shared" si="642"/>
        <v>1.5372338873406788E-3</v>
      </c>
      <c r="AF589" s="17">
        <f t="shared" si="643"/>
        <v>6.5002370013689009E-4</v>
      </c>
      <c r="AG589" s="17">
        <f t="shared" si="644"/>
        <v>1.8324290758842875E-4</v>
      </c>
      <c r="AH589" s="17">
        <f t="shared" si="645"/>
        <v>4.6953534903623178E-3</v>
      </c>
      <c r="AI589" s="17">
        <f t="shared" si="646"/>
        <v>3.1322082985722364E-3</v>
      </c>
      <c r="AJ589" s="17">
        <f t="shared" si="647"/>
        <v>1.0447273933456005E-3</v>
      </c>
      <c r="AK589" s="17">
        <f t="shared" si="648"/>
        <v>2.3230794854952962E-4</v>
      </c>
      <c r="AL589" s="17">
        <f t="shared" si="649"/>
        <v>8.7427486220343975E-7</v>
      </c>
      <c r="AM589" s="17">
        <f t="shared" si="650"/>
        <v>2.4251189760707796E-4</v>
      </c>
      <c r="AN589" s="17">
        <f t="shared" si="651"/>
        <v>2.0509368458234608E-4</v>
      </c>
      <c r="AO589" s="17">
        <f t="shared" si="652"/>
        <v>8.6724445007879049E-5</v>
      </c>
      <c r="AP589" s="17">
        <f t="shared" si="653"/>
        <v>2.4447784686758179E-5</v>
      </c>
      <c r="AQ589" s="17">
        <f t="shared" si="654"/>
        <v>5.1689074750128367E-6</v>
      </c>
      <c r="AR589" s="17">
        <f t="shared" si="655"/>
        <v>7.9417740511456166E-4</v>
      </c>
      <c r="AS589" s="17">
        <f t="shared" si="656"/>
        <v>5.2978525769024562E-4</v>
      </c>
      <c r="AT589" s="17">
        <f t="shared" si="657"/>
        <v>1.7670637407861812E-4</v>
      </c>
      <c r="AU589" s="17">
        <f t="shared" si="658"/>
        <v>3.9292829420669674E-5</v>
      </c>
      <c r="AV589" s="17">
        <f t="shared" si="659"/>
        <v>6.5529318845974602E-6</v>
      </c>
      <c r="AW589" s="17">
        <f t="shared" si="660"/>
        <v>1.3700836077011262E-8</v>
      </c>
      <c r="AX589" s="17">
        <f t="shared" si="661"/>
        <v>2.6962747311306096E-5</v>
      </c>
      <c r="AY589" s="17">
        <f t="shared" si="662"/>
        <v>2.280254802796577E-5</v>
      </c>
      <c r="AZ589" s="17">
        <f t="shared" si="663"/>
        <v>9.6421219722972392E-6</v>
      </c>
      <c r="BA589" s="17">
        <f t="shared" si="664"/>
        <v>2.7181323775639807E-6</v>
      </c>
      <c r="BB589" s="17">
        <f t="shared" si="665"/>
        <v>5.7468498452846527E-7</v>
      </c>
      <c r="BC589" s="17">
        <f t="shared" si="666"/>
        <v>9.7202868901761901E-8</v>
      </c>
      <c r="BD589" s="17">
        <f t="shared" si="667"/>
        <v>1.1194005451153454E-4</v>
      </c>
      <c r="BE589" s="17">
        <f t="shared" si="668"/>
        <v>7.4673731893315113E-5</v>
      </c>
      <c r="BF589" s="17">
        <f t="shared" si="669"/>
        <v>2.4906930138666875E-5</v>
      </c>
      <c r="BG589" s="17">
        <f t="shared" si="670"/>
        <v>5.5383613773646809E-6</v>
      </c>
      <c r="BH589" s="17">
        <f t="shared" si="671"/>
        <v>9.2364193144779603E-7</v>
      </c>
      <c r="BI589" s="17">
        <f t="shared" si="672"/>
        <v>1.2322986665554907E-7</v>
      </c>
      <c r="BJ589" s="18">
        <f t="shared" si="673"/>
        <v>0.26625368735914745</v>
      </c>
      <c r="BK589" s="18">
        <f t="shared" si="674"/>
        <v>0.36326451808538823</v>
      </c>
      <c r="BL589" s="18">
        <f t="shared" si="675"/>
        <v>0.34826065553594338</v>
      </c>
      <c r="BM589" s="18">
        <f t="shared" si="676"/>
        <v>0.1943351793654387</v>
      </c>
      <c r="BN589" s="18">
        <f t="shared" si="677"/>
        <v>0.80562887225200652</v>
      </c>
    </row>
    <row r="590" spans="1:66" x14ac:dyDescent="0.25">
      <c r="A590" t="s">
        <v>24</v>
      </c>
      <c r="B590" t="s">
        <v>26</v>
      </c>
      <c r="C590" t="s">
        <v>185</v>
      </c>
      <c r="D590" t="s">
        <v>497</v>
      </c>
      <c r="E590" s="14">
        <f>VLOOKUP(A590,home!$A$2:$E$405,3,FALSE)</f>
        <v>1.589519651</v>
      </c>
      <c r="F590" s="14">
        <f>VLOOKUP(B590,home!$B$2:$E$405,3,FALSE)</f>
        <v>1.63</v>
      </c>
      <c r="G590" s="14">
        <f>VLOOKUP(C590,away!$B$2:$E$405,4,FALSE)</f>
        <v>1.1000000000000001</v>
      </c>
      <c r="H590" s="14">
        <f>VLOOKUP(A590,away!$A$2:$E$405,3,FALSE)</f>
        <v>1.406113537</v>
      </c>
      <c r="I590" s="14">
        <f>VLOOKUP(C590,away!$B$2:$E$405,3,FALSE)</f>
        <v>0.84</v>
      </c>
      <c r="J590" s="14">
        <f>VLOOKUP(B590,home!$B$2:$E$405,4,FALSE)</f>
        <v>0.77</v>
      </c>
      <c r="K590" s="16">
        <f t="shared" si="622"/>
        <v>2.8500087342430005</v>
      </c>
      <c r="L590" s="16">
        <f t="shared" si="623"/>
        <v>0.90947423573159991</v>
      </c>
      <c r="M590" s="17">
        <f t="shared" si="624"/>
        <v>2.3295781880416141E-2</v>
      </c>
      <c r="N590" s="17">
        <f t="shared" si="625"/>
        <v>6.6393181830205844E-2</v>
      </c>
      <c r="O590" s="17">
        <f t="shared" si="626"/>
        <v>2.1186913421461524E-2</v>
      </c>
      <c r="P590" s="17">
        <f t="shared" si="627"/>
        <v>6.0382888302815602E-2</v>
      </c>
      <c r="Q590" s="17">
        <f t="shared" si="628"/>
        <v>9.4610574055135177E-2</v>
      </c>
      <c r="R590" s="17">
        <f t="shared" si="629"/>
        <v>9.6344759457476468E-3</v>
      </c>
      <c r="S590" s="17">
        <f t="shared" si="630"/>
        <v>3.9128255262119292E-2</v>
      </c>
      <c r="T590" s="17">
        <f t="shared" si="631"/>
        <v>8.6045879530922006E-2</v>
      </c>
      <c r="U590" s="17">
        <f t="shared" si="632"/>
        <v>2.7458340595234887E-2</v>
      </c>
      <c r="V590" s="17">
        <f t="shared" si="633"/>
        <v>1.1268978884507924E-2</v>
      </c>
      <c r="W590" s="17">
        <f t="shared" si="634"/>
        <v>8.9880320802959809E-2</v>
      </c>
      <c r="X590" s="17">
        <f t="shared" si="635"/>
        <v>8.1743836069582895E-2</v>
      </c>
      <c r="Y590" s="17">
        <f t="shared" si="636"/>
        <v>3.7171956417576542E-2</v>
      </c>
      <c r="Z590" s="17">
        <f t="shared" si="637"/>
        <v>2.9207692158111083E-3</v>
      </c>
      <c r="AA590" s="17">
        <f t="shared" si="638"/>
        <v>8.3242177757697385E-3</v>
      </c>
      <c r="AB590" s="17">
        <f t="shared" si="639"/>
        <v>1.1862046683342301E-2</v>
      </c>
      <c r="AC590" s="17">
        <f t="shared" si="640"/>
        <v>1.8255812810957317E-3</v>
      </c>
      <c r="AD590" s="17">
        <f t="shared" si="641"/>
        <v>6.4039924831249581E-2</v>
      </c>
      <c r="AE590" s="17">
        <f t="shared" si="642"/>
        <v>5.8242661692209825E-2</v>
      </c>
      <c r="AF590" s="17">
        <f t="shared" si="643"/>
        <v>2.6485100114748326E-2</v>
      </c>
      <c r="AG590" s="17">
        <f t="shared" si="644"/>
        <v>8.0291720617118832E-3</v>
      </c>
      <c r="AH590" s="17">
        <f t="shared" si="645"/>
        <v>6.6409108757454788E-4</v>
      </c>
      <c r="AI590" s="17">
        <f t="shared" si="646"/>
        <v>1.8926653999203949E-3</v>
      </c>
      <c r="AJ590" s="17">
        <f t="shared" si="647"/>
        <v>2.6970564603863239E-3</v>
      </c>
      <c r="AK590" s="17">
        <f t="shared" si="648"/>
        <v>2.5622114896158448E-3</v>
      </c>
      <c r="AL590" s="17">
        <f t="shared" si="649"/>
        <v>1.8927696206974518E-4</v>
      </c>
      <c r="AM590" s="17">
        <f t="shared" si="650"/>
        <v>3.6502869021865295E-2</v>
      </c>
      <c r="AN590" s="17">
        <f t="shared" si="651"/>
        <v>3.3198418905671628E-2</v>
      </c>
      <c r="AO590" s="17">
        <f t="shared" si="652"/>
        <v>1.5096553330866598E-2</v>
      </c>
      <c r="AP590" s="17">
        <f t="shared" si="653"/>
        <v>4.5766421009237473E-3</v>
      </c>
      <c r="AQ590" s="17">
        <f t="shared" si="654"/>
        <v>1.0405845192386718E-3</v>
      </c>
      <c r="AR590" s="17">
        <f t="shared" si="655"/>
        <v>1.2079474686560586E-4</v>
      </c>
      <c r="AS590" s="17">
        <f t="shared" si="656"/>
        <v>3.4426608361764902E-4</v>
      </c>
      <c r="AT590" s="17">
        <f t="shared" si="657"/>
        <v>4.9058067260696547E-4</v>
      </c>
      <c r="AU590" s="17">
        <f t="shared" si="658"/>
        <v>4.6605306726021911E-4</v>
      </c>
      <c r="AV590" s="17">
        <f t="shared" si="659"/>
        <v>3.3206382807809129E-4</v>
      </c>
      <c r="AW590" s="17">
        <f t="shared" si="660"/>
        <v>1.3627991298098581E-5</v>
      </c>
      <c r="AX590" s="17">
        <f t="shared" si="661"/>
        <v>1.7338915922874079E-2</v>
      </c>
      <c r="AY590" s="17">
        <f t="shared" si="662"/>
        <v>1.576929730737037E-2</v>
      </c>
      <c r="AZ590" s="17">
        <f t="shared" si="663"/>
        <v>7.1708848083225207E-3</v>
      </c>
      <c r="BA590" s="17">
        <f t="shared" si="664"/>
        <v>2.1739116601894887E-3</v>
      </c>
      <c r="BB590" s="17">
        <f t="shared" si="665"/>
        <v>4.9427916142471206E-4</v>
      </c>
      <c r="BC590" s="17">
        <f t="shared" si="666"/>
        <v>8.9906832514959276E-5</v>
      </c>
      <c r="BD590" s="17">
        <f t="shared" si="667"/>
        <v>1.8309951680998147E-5</v>
      </c>
      <c r="BE590" s="17">
        <f t="shared" si="668"/>
        <v>5.2183522214412038E-5</v>
      </c>
      <c r="BF590" s="17">
        <f t="shared" si="669"/>
        <v>7.4361747047318986E-5</v>
      </c>
      <c r="BG590" s="17">
        <f t="shared" si="670"/>
        <v>7.0643876192809247E-5</v>
      </c>
      <c r="BH590" s="17">
        <f t="shared" si="671"/>
        <v>5.0333916042571882E-5</v>
      </c>
      <c r="BI590" s="17">
        <f t="shared" si="672"/>
        <v>2.869042006999674E-5</v>
      </c>
      <c r="BJ590" s="18">
        <f t="shared" si="673"/>
        <v>0.74609487097756411</v>
      </c>
      <c r="BK590" s="18">
        <f t="shared" si="674"/>
        <v>0.1518600598803948</v>
      </c>
      <c r="BL590" s="18">
        <f t="shared" si="675"/>
        <v>8.8330300690729821E-2</v>
      </c>
      <c r="BM590" s="18">
        <f t="shared" si="676"/>
        <v>0.69794651601264568</v>
      </c>
      <c r="BN590" s="18">
        <f t="shared" si="677"/>
        <v>0.2755038154357819</v>
      </c>
    </row>
    <row r="591" spans="1:66" x14ac:dyDescent="0.25">
      <c r="A591" t="s">
        <v>24</v>
      </c>
      <c r="B591" t="s">
        <v>326</v>
      </c>
      <c r="C591" t="s">
        <v>292</v>
      </c>
      <c r="D591" t="s">
        <v>497</v>
      </c>
      <c r="E591" s="14">
        <f>VLOOKUP(A591,home!$A$2:$E$405,3,FALSE)</f>
        <v>1.589519651</v>
      </c>
      <c r="F591" s="14">
        <f>VLOOKUP(B591,home!$B$2:$E$405,3,FALSE)</f>
        <v>0.68</v>
      </c>
      <c r="G591" s="14">
        <f>VLOOKUP(C591,away!$B$2:$E$405,4,FALSE)</f>
        <v>0.74</v>
      </c>
      <c r="H591" s="14">
        <f>VLOOKUP(A591,away!$A$2:$E$405,3,FALSE)</f>
        <v>1.406113537</v>
      </c>
      <c r="I591" s="14">
        <f>VLOOKUP(C591,away!$B$2:$E$405,3,FALSE)</f>
        <v>1.32</v>
      </c>
      <c r="J591" s="14">
        <f>VLOOKUP(B591,home!$B$2:$E$405,4,FALSE)</f>
        <v>1.24</v>
      </c>
      <c r="K591" s="16">
        <f t="shared" ref="K591:K633" si="678">E591*F591*G591</f>
        <v>0.79984628838320004</v>
      </c>
      <c r="L591" s="16">
        <f t="shared" ref="L591:L633" si="679">H591*I591*J591</f>
        <v>2.3015266373616003</v>
      </c>
      <c r="M591" s="17">
        <f t="shared" si="624"/>
        <v>4.4987395621571627E-2</v>
      </c>
      <c r="N591" s="17">
        <f t="shared" si="625"/>
        <v>3.5983001411940684E-2</v>
      </c>
      <c r="O591" s="17">
        <f t="shared" si="626"/>
        <v>0.10353968936857172</v>
      </c>
      <c r="P591" s="17">
        <f t="shared" si="627"/>
        <v>8.2815836241801569E-2</v>
      </c>
      <c r="Q591" s="17">
        <f t="shared" si="628"/>
        <v>1.43904350621141E-2</v>
      </c>
      <c r="R591" s="17">
        <f t="shared" si="629"/>
        <v>0.1191496765529568</v>
      </c>
      <c r="S591" s="17">
        <f t="shared" si="630"/>
        <v>3.8113246152997111E-2</v>
      </c>
      <c r="T591" s="17">
        <f t="shared" si="631"/>
        <v>3.3119969618677941E-2</v>
      </c>
      <c r="U591" s="17">
        <f t="shared" si="632"/>
        <v>9.5301426552941285E-2</v>
      </c>
      <c r="V591" s="17">
        <f t="shared" si="633"/>
        <v>7.7957152922495136E-3</v>
      </c>
      <c r="W591" s="17">
        <f t="shared" si="634"/>
        <v>3.8367120242171434E-3</v>
      </c>
      <c r="X591" s="17">
        <f t="shared" si="635"/>
        <v>8.8302949236213017E-3</v>
      </c>
      <c r="Y591" s="17">
        <f t="shared" si="636"/>
        <v>1.0161579491236675E-2</v>
      </c>
      <c r="Z591" s="17">
        <f t="shared" si="637"/>
        <v>9.1408718139882966E-2</v>
      </c>
      <c r="AA591" s="17">
        <f t="shared" si="638"/>
        <v>7.3112923930051477E-2</v>
      </c>
      <c r="AB591" s="17">
        <f t="shared" si="639"/>
        <v>2.9239550419147459E-2</v>
      </c>
      <c r="AC591" s="17">
        <f t="shared" si="640"/>
        <v>8.9692995130989553E-4</v>
      </c>
      <c r="AD591" s="17">
        <f t="shared" si="641"/>
        <v>7.6719496804131899E-4</v>
      </c>
      <c r="AE591" s="17">
        <f t="shared" si="642"/>
        <v>1.7657196549968775E-3</v>
      </c>
      <c r="AF591" s="17">
        <f t="shared" si="643"/>
        <v>2.0319254100441249E-3</v>
      </c>
      <c r="AG591" s="17">
        <f t="shared" si="644"/>
        <v>1.5588434854494815E-3</v>
      </c>
      <c r="AH591" s="17">
        <f t="shared" si="645"/>
        <v>5.2594899921504797E-2</v>
      </c>
      <c r="AI591" s="17">
        <f t="shared" si="646"/>
        <v>4.2067835490101464E-2</v>
      </c>
      <c r="AJ591" s="17">
        <f t="shared" si="647"/>
        <v>1.6823901038536357E-2</v>
      </c>
      <c r="AK591" s="17">
        <f t="shared" si="648"/>
        <v>4.4855116005998574E-3</v>
      </c>
      <c r="AL591" s="17">
        <f t="shared" si="649"/>
        <v>6.6045169267304609E-5</v>
      </c>
      <c r="AM591" s="17">
        <f t="shared" si="650"/>
        <v>1.2272760953082338E-4</v>
      </c>
      <c r="AN591" s="17">
        <f t="shared" si="651"/>
        <v>2.824608624749034E-4</v>
      </c>
      <c r="AO591" s="17">
        <f t="shared" si="652"/>
        <v>3.2504559949906106E-4</v>
      </c>
      <c r="AP591" s="17">
        <f t="shared" si="653"/>
        <v>2.4936703520141975E-4</v>
      </c>
      <c r="AQ591" s="17">
        <f t="shared" si="654"/>
        <v>1.4348121849898886E-4</v>
      </c>
      <c r="AR591" s="17">
        <f t="shared" si="655"/>
        <v>2.4209712631742177E-2</v>
      </c>
      <c r="AS591" s="17">
        <f t="shared" si="656"/>
        <v>1.9364048791322853E-2</v>
      </c>
      <c r="AT591" s="17">
        <f t="shared" si="657"/>
        <v>7.7441312769053871E-3</v>
      </c>
      <c r="AU591" s="17">
        <f t="shared" si="658"/>
        <v>2.0647048861950085E-3</v>
      </c>
      <c r="AV591" s="17">
        <f t="shared" si="659"/>
        <v>4.1286163495743374E-4</v>
      </c>
      <c r="AW591" s="17">
        <f t="shared" si="660"/>
        <v>3.3772335605415647E-6</v>
      </c>
      <c r="AX591" s="17">
        <f t="shared" si="661"/>
        <v>1.6360537160895282E-5</v>
      </c>
      <c r="AY591" s="17">
        <f t="shared" si="662"/>
        <v>3.7654212077344824E-5</v>
      </c>
      <c r="AZ591" s="17">
        <f t="shared" si="663"/>
        <v>4.3331086052436006E-5</v>
      </c>
      <c r="BA591" s="17">
        <f t="shared" si="664"/>
        <v>3.3242549591829719E-5</v>
      </c>
      <c r="BB591" s="17">
        <f t="shared" si="665"/>
        <v>1.9127153344852524E-5</v>
      </c>
      <c r="BC591" s="17">
        <f t="shared" si="666"/>
        <v>8.8043305840156275E-6</v>
      </c>
      <c r="BD591" s="17">
        <f t="shared" si="667"/>
        <v>9.286549750804042E-3</v>
      </c>
      <c r="BE591" s="17">
        <f t="shared" si="668"/>
        <v>7.4278123500665432E-3</v>
      </c>
      <c r="BF591" s="17">
        <f t="shared" si="669"/>
        <v>2.9705540695038096E-3</v>
      </c>
      <c r="BG591" s="17">
        <f t="shared" si="670"/>
        <v>7.9199554897807761E-4</v>
      </c>
      <c r="BH591" s="17">
        <f t="shared" si="671"/>
        <v>1.5836867506653255E-4</v>
      </c>
      <c r="BI591" s="17">
        <f t="shared" si="672"/>
        <v>2.5334119389626225E-5</v>
      </c>
      <c r="BJ591" s="18">
        <f t="shared" si="673"/>
        <v>0.11372727824435623</v>
      </c>
      <c r="BK591" s="18">
        <f t="shared" si="674"/>
        <v>0.17471282264127436</v>
      </c>
      <c r="BL591" s="18">
        <f t="shared" si="675"/>
        <v>0.61077148860934294</v>
      </c>
      <c r="BM591" s="18">
        <f t="shared" si="676"/>
        <v>0.58971999639738315</v>
      </c>
      <c r="BN591" s="18">
        <f t="shared" si="677"/>
        <v>0.40086603425895651</v>
      </c>
    </row>
    <row r="592" spans="1:66" x14ac:dyDescent="0.25">
      <c r="A592" t="s">
        <v>24</v>
      </c>
      <c r="B592" t="s">
        <v>184</v>
      </c>
      <c r="C592" t="s">
        <v>287</v>
      </c>
      <c r="D592" t="s">
        <v>497</v>
      </c>
      <c r="E592" s="14">
        <f>VLOOKUP(A592,home!$A$2:$E$405,3,FALSE)</f>
        <v>1.589519651</v>
      </c>
      <c r="F592" s="14">
        <f>VLOOKUP(B592,home!$B$2:$E$405,3,FALSE)</f>
        <v>1.0900000000000001</v>
      </c>
      <c r="G592" s="14">
        <f>VLOOKUP(C592,away!$B$2:$E$405,4,FALSE)</f>
        <v>1.37</v>
      </c>
      <c r="H592" s="14">
        <f>VLOOKUP(A592,away!$A$2:$E$405,3,FALSE)</f>
        <v>1.406113537</v>
      </c>
      <c r="I592" s="14">
        <f>VLOOKUP(C592,away!$B$2:$E$405,3,FALSE)</f>
        <v>0.63</v>
      </c>
      <c r="J592" s="14">
        <f>VLOOKUP(B592,home!$B$2:$E$405,4,FALSE)</f>
        <v>1.1000000000000001</v>
      </c>
      <c r="K592" s="16">
        <f t="shared" si="678"/>
        <v>2.3736296948383004</v>
      </c>
      <c r="L592" s="16">
        <f t="shared" si="679"/>
        <v>0.97443668114100013</v>
      </c>
      <c r="M592" s="17">
        <f t="shared" si="624"/>
        <v>3.515225968145836E-2</v>
      </c>
      <c r="N592" s="17">
        <f t="shared" si="625"/>
        <v>8.3438447420576684E-2</v>
      </c>
      <c r="O592" s="17">
        <f t="shared" si="626"/>
        <v>3.4253651258606875E-2</v>
      </c>
      <c r="P592" s="17">
        <f t="shared" si="627"/>
        <v>8.1305483784064589E-2</v>
      </c>
      <c r="Q592" s="17">
        <f t="shared" si="628"/>
        <v>9.9025988244342542E-2</v>
      </c>
      <c r="R592" s="17">
        <f t="shared" si="629"/>
        <v>1.6689007124699059E-2</v>
      </c>
      <c r="S592" s="17">
        <f t="shared" si="630"/>
        <v>4.7013917122713828E-2</v>
      </c>
      <c r="T592" s="17">
        <f t="shared" si="631"/>
        <v>9.6494555331524845E-2</v>
      </c>
      <c r="U592" s="17">
        <f t="shared" si="632"/>
        <v>3.9613522888553646E-2</v>
      </c>
      <c r="V592" s="17">
        <f t="shared" si="633"/>
        <v>1.2082325134791964E-2</v>
      </c>
      <c r="W592" s="17">
        <f t="shared" si="634"/>
        <v>7.8350342085826627E-2</v>
      </c>
      <c r="X592" s="17">
        <f t="shared" si="635"/>
        <v>7.6347447308374922E-2</v>
      </c>
      <c r="Y592" s="17">
        <f t="shared" si="636"/>
        <v>3.7197876584380118E-2</v>
      </c>
      <c r="Z592" s="17">
        <f t="shared" si="637"/>
        <v>5.4207935713767542E-3</v>
      </c>
      <c r="AA592" s="17">
        <f t="shared" si="638"/>
        <v>1.2866956590608424E-2</v>
      </c>
      <c r="AB592" s="17">
        <f t="shared" si="639"/>
        <v>1.527069512283177E-2</v>
      </c>
      <c r="AC592" s="17">
        <f t="shared" si="640"/>
        <v>1.7466147610824599E-3</v>
      </c>
      <c r="AD592" s="17">
        <f t="shared" si="641"/>
        <v>4.6493674643914268E-2</v>
      </c>
      <c r="AE592" s="17">
        <f t="shared" si="642"/>
        <v>4.530514201406529E-2</v>
      </c>
      <c r="AF592" s="17">
        <f t="shared" si="643"/>
        <v>2.2073496111403728E-2</v>
      </c>
      <c r="AG592" s="17">
        <f t="shared" si="644"/>
        <v>7.1697414306583426E-3</v>
      </c>
      <c r="AH592" s="17">
        <f t="shared" si="645"/>
        <v>1.320555024210708E-3</v>
      </c>
      <c r="AI592" s="17">
        <f t="shared" si="646"/>
        <v>3.1345086191344467E-3</v>
      </c>
      <c r="AJ592" s="17">
        <f t="shared" si="647"/>
        <v>3.7200813685520609E-3</v>
      </c>
      <c r="AK592" s="17">
        <f t="shared" si="648"/>
        <v>2.9433652012032913E-3</v>
      </c>
      <c r="AL592" s="17">
        <f t="shared" si="649"/>
        <v>1.6159343316310672E-4</v>
      </c>
      <c r="AM592" s="17">
        <f t="shared" si="650"/>
        <v>2.2071753351389087E-2</v>
      </c>
      <c r="AN592" s="17">
        <f t="shared" si="651"/>
        <v>2.1507526082690329E-2</v>
      </c>
      <c r="AO592" s="17">
        <f t="shared" si="652"/>
        <v>1.0478861167785127E-2</v>
      </c>
      <c r="AP592" s="17">
        <f t="shared" si="653"/>
        <v>3.4036622328246159E-3</v>
      </c>
      <c r="AQ592" s="17">
        <f t="shared" si="654"/>
        <v>8.2916333246964595E-4</v>
      </c>
      <c r="AR592" s="17">
        <f t="shared" si="655"/>
        <v>2.5735945101119115E-4</v>
      </c>
      <c r="AS592" s="17">
        <f t="shared" si="656"/>
        <v>6.1087603516744599E-4</v>
      </c>
      <c r="AT592" s="17">
        <f t="shared" si="657"/>
        <v>7.2499674846926811E-4</v>
      </c>
      <c r="AU592" s="17">
        <f t="shared" si="658"/>
        <v>5.7362460360928962E-4</v>
      </c>
      <c r="AV592" s="17">
        <f t="shared" si="659"/>
        <v>3.403930982042147E-4</v>
      </c>
      <c r="AW592" s="17">
        <f t="shared" si="660"/>
        <v>1.0382161914033833E-5</v>
      </c>
      <c r="AX592" s="17">
        <f t="shared" si="661"/>
        <v>8.7316948620006565E-3</v>
      </c>
      <c r="AY592" s="17">
        <f t="shared" si="662"/>
        <v>8.5084837620638433E-3</v>
      </c>
      <c r="AZ592" s="17">
        <f t="shared" si="663"/>
        <v>4.1454893393237909E-3</v>
      </c>
      <c r="BA592" s="17">
        <f t="shared" si="664"/>
        <v>1.3465056245053576E-3</v>
      </c>
      <c r="BB592" s="17">
        <f t="shared" si="665"/>
        <v>3.2802111797017254E-4</v>
      </c>
      <c r="BC592" s="17">
        <f t="shared" si="666"/>
        <v>6.3927161907803096E-5</v>
      </c>
      <c r="BD592" s="17">
        <f t="shared" si="667"/>
        <v>4.1796748217269139E-5</v>
      </c>
      <c r="BE592" s="17">
        <f t="shared" si="668"/>
        <v>9.9210002716189802E-5</v>
      </c>
      <c r="BF592" s="17">
        <f t="shared" si="669"/>
        <v>1.1774390423606832E-4</v>
      </c>
      <c r="BG592" s="17">
        <f t="shared" si="670"/>
        <v>9.3160142493642952E-5</v>
      </c>
      <c r="BH592" s="17">
        <f t="shared" si="671"/>
        <v>5.5281920149569571E-5</v>
      </c>
      <c r="BI592" s="17">
        <f t="shared" si="672"/>
        <v>2.6243761450939617E-5</v>
      </c>
      <c r="BJ592" s="18">
        <f t="shared" si="673"/>
        <v>0.67331179920999784</v>
      </c>
      <c r="BK592" s="18">
        <f t="shared" si="674"/>
        <v>0.18597067767933814</v>
      </c>
      <c r="BL592" s="18">
        <f t="shared" si="675"/>
        <v>0.13275302961412533</v>
      </c>
      <c r="BM592" s="18">
        <f t="shared" si="676"/>
        <v>0.63909336096094027</v>
      </c>
      <c r="BN592" s="18">
        <f t="shared" si="677"/>
        <v>0.34986483751374814</v>
      </c>
    </row>
    <row r="593" spans="1:66" x14ac:dyDescent="0.25">
      <c r="A593" t="s">
        <v>24</v>
      </c>
      <c r="B593" t="s">
        <v>288</v>
      </c>
      <c r="C593" t="s">
        <v>290</v>
      </c>
      <c r="D593" t="s">
        <v>497</v>
      </c>
      <c r="E593" s="14">
        <f>VLOOKUP(A593,home!$A$2:$E$405,3,FALSE)</f>
        <v>1.589519651</v>
      </c>
      <c r="F593" s="14">
        <f>VLOOKUP(B593,home!$B$2:$E$405,3,FALSE)</f>
        <v>0.8</v>
      </c>
      <c r="G593" s="14">
        <f>VLOOKUP(C593,away!$B$2:$E$405,4,FALSE)</f>
        <v>1</v>
      </c>
      <c r="H593" s="14">
        <f>VLOOKUP(A593,away!$A$2:$E$405,3,FALSE)</f>
        <v>1.406113537</v>
      </c>
      <c r="I593" s="14">
        <f>VLOOKUP(C593,away!$B$2:$E$405,3,FALSE)</f>
        <v>1.1499999999999999</v>
      </c>
      <c r="J593" s="14">
        <f>VLOOKUP(B593,home!$B$2:$E$405,4,FALSE)</f>
        <v>1.42</v>
      </c>
      <c r="K593" s="16">
        <f t="shared" si="678"/>
        <v>1.2716157208000001</v>
      </c>
      <c r="L593" s="16">
        <f t="shared" si="679"/>
        <v>2.2961834059209996</v>
      </c>
      <c r="M593" s="17">
        <f t="shared" si="624"/>
        <v>2.8217889387636894E-2</v>
      </c>
      <c r="N593" s="17">
        <f t="shared" si="625"/>
        <v>3.5882311753114564E-2</v>
      </c>
      <c r="O593" s="17">
        <f t="shared" si="626"/>
        <v>6.4793449362006122E-2</v>
      </c>
      <c r="P593" s="17">
        <f t="shared" si="627"/>
        <v>8.2392368813585706E-2</v>
      </c>
      <c r="Q593" s="17">
        <f t="shared" si="628"/>
        <v>2.2814255861953552E-2</v>
      </c>
      <c r="R593" s="17">
        <f t="shared" si="629"/>
        <v>7.4388821618710521E-2</v>
      </c>
      <c r="S593" s="17">
        <f t="shared" si="630"/>
        <v>6.0143605581714596E-2</v>
      </c>
      <c r="T593" s="17">
        <f t="shared" si="631"/>
        <v>5.2385715728653637E-2</v>
      </c>
      <c r="U593" s="17">
        <f t="shared" si="632"/>
        <v>9.4593995022139207E-2</v>
      </c>
      <c r="V593" s="17">
        <f t="shared" si="633"/>
        <v>1.9512342624583231E-2</v>
      </c>
      <c r="W593" s="17">
        <f t="shared" si="634"/>
        <v>9.6703221374712274E-3</v>
      </c>
      <c r="X593" s="17">
        <f t="shared" si="635"/>
        <v>2.2204833221971924E-2</v>
      </c>
      <c r="Y593" s="17">
        <f t="shared" si="636"/>
        <v>2.5493184787767634E-2</v>
      </c>
      <c r="Z593" s="17">
        <f t="shared" si="637"/>
        <v>5.6936792595633459E-2</v>
      </c>
      <c r="AA593" s="17">
        <f t="shared" si="638"/>
        <v>7.2401720556536542E-2</v>
      </c>
      <c r="AB593" s="17">
        <f t="shared" si="639"/>
        <v>4.6033583036330213E-2</v>
      </c>
      <c r="AC593" s="17">
        <f t="shared" si="640"/>
        <v>3.5608353530997964E-3</v>
      </c>
      <c r="AD593" s="17">
        <f t="shared" si="641"/>
        <v>3.0742334138021718E-3</v>
      </c>
      <c r="AE593" s="17">
        <f t="shared" si="642"/>
        <v>7.0590037507004119E-3</v>
      </c>
      <c r="AF593" s="17">
        <f t="shared" si="643"/>
        <v>8.1043836373461929E-3</v>
      </c>
      <c r="AG593" s="17">
        <f t="shared" si="644"/>
        <v>6.2030504077639987E-3</v>
      </c>
      <c r="AH593" s="17">
        <f t="shared" si="645"/>
        <v>3.2684329586114801E-2</v>
      </c>
      <c r="AI593" s="17">
        <f t="shared" si="646"/>
        <v>4.156190732551214E-2</v>
      </c>
      <c r="AJ593" s="17">
        <f t="shared" si="647"/>
        <v>2.642538737077697E-2</v>
      </c>
      <c r="AK593" s="17">
        <f t="shared" si="648"/>
        <v>1.1200979336303254E-2</v>
      </c>
      <c r="AL593" s="17">
        <f t="shared" si="649"/>
        <v>4.1588604401517532E-4</v>
      </c>
      <c r="AM593" s="17">
        <f t="shared" si="650"/>
        <v>7.8184870767989778E-4</v>
      </c>
      <c r="AN593" s="17">
        <f t="shared" si="651"/>
        <v>1.7952680285153596E-3</v>
      </c>
      <c r="AO593" s="17">
        <f t="shared" si="652"/>
        <v>2.0611323281287388E-3</v>
      </c>
      <c r="AP593" s="17">
        <f t="shared" si="653"/>
        <v>1.5775792830855086E-3</v>
      </c>
      <c r="AQ593" s="17">
        <f t="shared" si="654"/>
        <v>9.0560284283642298E-4</v>
      </c>
      <c r="AR593" s="17">
        <f t="shared" si="655"/>
        <v>1.5009843045857908E-2</v>
      </c>
      <c r="AS593" s="17">
        <f t="shared" si="656"/>
        <v>1.9086752383853472E-2</v>
      </c>
      <c r="AT593" s="17">
        <f t="shared" si="657"/>
        <v>1.213550719516248E-2</v>
      </c>
      <c r="AU593" s="17">
        <f t="shared" si="658"/>
        <v>5.1439005764167068E-3</v>
      </c>
      <c r="AV593" s="17">
        <f t="shared" si="659"/>
        <v>1.6352662098009184E-3</v>
      </c>
      <c r="AW593" s="17">
        <f t="shared" si="660"/>
        <v>3.3731395487177857E-5</v>
      </c>
      <c r="AX593" s="17">
        <f t="shared" si="661"/>
        <v>1.6570185132882027E-4</v>
      </c>
      <c r="AY593" s="17">
        <f t="shared" si="662"/>
        <v>3.8048184135162564E-4</v>
      </c>
      <c r="AZ593" s="17">
        <f t="shared" si="663"/>
        <v>4.3682804518293465E-4</v>
      </c>
      <c r="BA593" s="17">
        <f t="shared" si="664"/>
        <v>3.3434576952998769E-4</v>
      </c>
      <c r="BB593" s="17">
        <f t="shared" si="665"/>
        <v>1.9192980195866118E-4</v>
      </c>
      <c r="BC593" s="17">
        <f t="shared" si="666"/>
        <v>8.8141205271836281E-5</v>
      </c>
      <c r="BD593" s="17">
        <f t="shared" si="667"/>
        <v>5.7442254212296115E-3</v>
      </c>
      <c r="BE593" s="17">
        <f t="shared" si="668"/>
        <v>7.3044473494545759E-3</v>
      </c>
      <c r="BF593" s="17">
        <f t="shared" si="669"/>
        <v>4.6442250406611664E-3</v>
      </c>
      <c r="BG593" s="17">
        <f t="shared" si="670"/>
        <v>1.9685565242125859E-3</v>
      </c>
      <c r="BH593" s="17">
        <f t="shared" si="671"/>
        <v>6.2581185586803323E-4</v>
      </c>
      <c r="BI593" s="17">
        <f t="shared" si="672"/>
        <v>1.5915843883696279E-4</v>
      </c>
      <c r="BJ593" s="18">
        <f t="shared" si="673"/>
        <v>0.2016101544054151</v>
      </c>
      <c r="BK593" s="18">
        <f t="shared" si="674"/>
        <v>0.19462340964598701</v>
      </c>
      <c r="BL593" s="18">
        <f t="shared" si="675"/>
        <v>0.53754186725578423</v>
      </c>
      <c r="BM593" s="18">
        <f t="shared" si="676"/>
        <v>0.68187637665994816</v>
      </c>
      <c r="BN593" s="18">
        <f t="shared" si="677"/>
        <v>0.30848909679700731</v>
      </c>
    </row>
    <row r="594" spans="1:66" x14ac:dyDescent="0.25">
      <c r="A594" t="s">
        <v>24</v>
      </c>
      <c r="B594" t="s">
        <v>294</v>
      </c>
      <c r="C594" t="s">
        <v>25</v>
      </c>
      <c r="D594" t="s">
        <v>497</v>
      </c>
      <c r="E594" s="14">
        <f>VLOOKUP(A594,home!$A$2:$E$405,3,FALSE)</f>
        <v>1.589519651</v>
      </c>
      <c r="F594" s="14">
        <f>VLOOKUP(B594,home!$B$2:$E$405,3,FALSE)</f>
        <v>1.83</v>
      </c>
      <c r="G594" s="14">
        <f>VLOOKUP(C594,away!$B$2:$E$405,4,FALSE)</f>
        <v>0.92</v>
      </c>
      <c r="H594" s="14">
        <f>VLOOKUP(A594,away!$A$2:$E$405,3,FALSE)</f>
        <v>1.406113537</v>
      </c>
      <c r="I594" s="14">
        <f>VLOOKUP(C594,away!$B$2:$E$405,3,FALSE)</f>
        <v>1.1399999999999999</v>
      </c>
      <c r="J594" s="14">
        <f>VLOOKUP(B594,home!$B$2:$E$405,4,FALSE)</f>
        <v>0.91</v>
      </c>
      <c r="K594" s="16">
        <f t="shared" si="678"/>
        <v>2.6761152844236</v>
      </c>
      <c r="L594" s="16">
        <f t="shared" si="679"/>
        <v>1.4587021832837999</v>
      </c>
      <c r="M594" s="17">
        <f t="shared" si="624"/>
        <v>1.6005586399577984E-2</v>
      </c>
      <c r="N594" s="17">
        <f t="shared" si="625"/>
        <v>4.2832794400073142E-2</v>
      </c>
      <c r="O594" s="17">
        <f t="shared" si="626"/>
        <v>2.3347383825801898E-2</v>
      </c>
      <c r="P594" s="17">
        <f t="shared" si="627"/>
        <v>6.2480290707532804E-2</v>
      </c>
      <c r="Q594" s="17">
        <f t="shared" si="628"/>
        <v>5.7312747884304661E-2</v>
      </c>
      <c r="R594" s="17">
        <f t="shared" si="629"/>
        <v>1.7028439880331057E-2</v>
      </c>
      <c r="S594" s="17">
        <f t="shared" si="630"/>
        <v>6.0975378056138292E-2</v>
      </c>
      <c r="T594" s="17">
        <f t="shared" si="631"/>
        <v>8.3602230468829183E-2</v>
      </c>
      <c r="U594" s="17">
        <f t="shared" si="632"/>
        <v>4.5570068233642319E-2</v>
      </c>
      <c r="V594" s="17">
        <f t="shared" si="633"/>
        <v>2.644742801279883E-2</v>
      </c>
      <c r="W594" s="17">
        <f t="shared" si="634"/>
        <v>5.112517353516801E-2</v>
      </c>
      <c r="X594" s="17">
        <f t="shared" si="635"/>
        <v>7.4576402256512728E-2</v>
      </c>
      <c r="Y594" s="17">
        <f t="shared" si="636"/>
        <v>5.4392380396513014E-2</v>
      </c>
      <c r="Z594" s="17">
        <f t="shared" si="637"/>
        <v>8.2798074771186121E-3</v>
      </c>
      <c r="AA594" s="17">
        <f t="shared" si="638"/>
        <v>2.2157719341601927E-2</v>
      </c>
      <c r="AB594" s="17">
        <f t="shared" si="639"/>
        <v>2.9648305699014676E-2</v>
      </c>
      <c r="AC594" s="17">
        <f t="shared" si="640"/>
        <v>6.4526025064512299E-3</v>
      </c>
      <c r="AD594" s="17">
        <f t="shared" si="641"/>
        <v>3.4204214579068019E-2</v>
      </c>
      <c r="AE594" s="17">
        <f t="shared" si="642"/>
        <v>4.9893762483994096E-2</v>
      </c>
      <c r="AF594" s="17">
        <f t="shared" si="643"/>
        <v>3.6390070133822776E-2</v>
      </c>
      <c r="AG594" s="17">
        <f t="shared" si="644"/>
        <v>1.7694091584685961E-2</v>
      </c>
      <c r="AH594" s="17">
        <f t="shared" si="645"/>
        <v>3.0194433110106128E-3</v>
      </c>
      <c r="AI594" s="17">
        <f t="shared" si="646"/>
        <v>8.0803783950461026E-3</v>
      </c>
      <c r="AJ594" s="17">
        <f t="shared" si="647"/>
        <v>1.0812012063454557E-2</v>
      </c>
      <c r="AK594" s="17">
        <f t="shared" si="648"/>
        <v>9.6447302461276953E-3</v>
      </c>
      <c r="AL594" s="17">
        <f t="shared" si="649"/>
        <v>1.0075494152063246E-3</v>
      </c>
      <c r="AM594" s="17">
        <f t="shared" si="650"/>
        <v>1.8306884285349691E-2</v>
      </c>
      <c r="AN594" s="17">
        <f t="shared" si="651"/>
        <v>2.6704292076163483E-2</v>
      </c>
      <c r="AO594" s="17">
        <f t="shared" si="652"/>
        <v>1.9476804577273979E-2</v>
      </c>
      <c r="AP594" s="17">
        <f t="shared" si="653"/>
        <v>9.4702857867538185E-3</v>
      </c>
      <c r="AQ594" s="17">
        <f t="shared" si="654"/>
        <v>3.4535816383648335E-3</v>
      </c>
      <c r="AR594" s="17">
        <f t="shared" si="655"/>
        <v>8.8089371001456884E-4</v>
      </c>
      <c r="AS594" s="17">
        <f t="shared" si="656"/>
        <v>2.3573731213225981E-3</v>
      </c>
      <c r="AT594" s="17">
        <f t="shared" si="657"/>
        <v>3.1543011205303873E-3</v>
      </c>
      <c r="AU594" s="17">
        <f t="shared" si="658"/>
        <v>2.8137578134419523E-3</v>
      </c>
      <c r="AV594" s="17">
        <f t="shared" si="659"/>
        <v>1.8824850728045848E-3</v>
      </c>
      <c r="AW594" s="17">
        <f t="shared" si="660"/>
        <v>1.0925348672489439E-4</v>
      </c>
      <c r="AX594" s="17">
        <f t="shared" si="661"/>
        <v>8.1652221410330877E-3</v>
      </c>
      <c r="AY594" s="17">
        <f t="shared" si="662"/>
        <v>1.1910627364122187E-2</v>
      </c>
      <c r="AZ594" s="17">
        <f t="shared" si="663"/>
        <v>8.6870290701624043E-3</v>
      </c>
      <c r="BA594" s="17">
        <f t="shared" si="664"/>
        <v>4.2239294236319121E-3</v>
      </c>
      <c r="BB594" s="17">
        <f t="shared" si="665"/>
        <v>1.5403637680721381E-3</v>
      </c>
      <c r="BC594" s="17">
        <f t="shared" si="666"/>
        <v>4.4938639830761749E-4</v>
      </c>
      <c r="BD594" s="17">
        <f t="shared" si="667"/>
        <v>2.1416026300653679E-4</v>
      </c>
      <c r="BE594" s="17">
        <f t="shared" si="668"/>
        <v>5.7311755314797116E-4</v>
      </c>
      <c r="BF594" s="17">
        <f t="shared" si="669"/>
        <v>7.6686432187537035E-4</v>
      </c>
      <c r="BG594" s="17">
        <f t="shared" si="670"/>
        <v>6.8407244428327259E-4</v>
      </c>
      <c r="BH594" s="17">
        <f t="shared" si="671"/>
        <v>4.5766418094986944E-4</v>
      </c>
      <c r="BI594" s="17">
        <f t="shared" si="672"/>
        <v>2.4495242195463074E-4</v>
      </c>
      <c r="BJ594" s="18">
        <f t="shared" si="673"/>
        <v>0.61441227425220657</v>
      </c>
      <c r="BK594" s="18">
        <f t="shared" si="674"/>
        <v>0.18527946246182767</v>
      </c>
      <c r="BL594" s="18">
        <f t="shared" si="675"/>
        <v>0.18333812301936259</v>
      </c>
      <c r="BM594" s="18">
        <f t="shared" si="676"/>
        <v>0.7605010502354963</v>
      </c>
      <c r="BN594" s="18">
        <f t="shared" si="677"/>
        <v>0.21900724309762154</v>
      </c>
    </row>
    <row r="595" spans="1:66" x14ac:dyDescent="0.25">
      <c r="A595" t="s">
        <v>27</v>
      </c>
      <c r="B595" t="s">
        <v>29</v>
      </c>
      <c r="C595" t="s">
        <v>31</v>
      </c>
      <c r="D595" t="s">
        <v>497</v>
      </c>
      <c r="E595" s="14">
        <f>VLOOKUP(A595,home!$A$2:$E$405,3,FALSE)</f>
        <v>1.2916666670000001</v>
      </c>
      <c r="F595" s="14">
        <f>VLOOKUP(B595,home!$B$2:$E$405,3,FALSE)</f>
        <v>0.84</v>
      </c>
      <c r="G595" s="14">
        <f>VLOOKUP(C595,away!$B$2:$E$405,4,FALSE)</f>
        <v>0.84</v>
      </c>
      <c r="H595" s="14">
        <f>VLOOKUP(A595,away!$A$2:$E$405,3,FALSE)</f>
        <v>1.129166667</v>
      </c>
      <c r="I595" s="14">
        <f>VLOOKUP(C595,away!$B$2:$E$405,3,FALSE)</f>
        <v>0.97</v>
      </c>
      <c r="J595" s="14">
        <f>VLOOKUP(B595,home!$B$2:$E$405,4,FALSE)</f>
        <v>1.7</v>
      </c>
      <c r="K595" s="16">
        <f t="shared" si="678"/>
        <v>0.91140000023519996</v>
      </c>
      <c r="L595" s="16">
        <f t="shared" si="679"/>
        <v>1.8619958338829998</v>
      </c>
      <c r="M595" s="17">
        <f t="shared" si="624"/>
        <v>6.2449575859297612E-2</v>
      </c>
      <c r="N595" s="17">
        <f t="shared" si="625"/>
        <v>5.6916543452851978E-2</v>
      </c>
      <c r="O595" s="17">
        <f t="shared" si="626"/>
        <v>0.11628085007777252</v>
      </c>
      <c r="P595" s="17">
        <f t="shared" si="627"/>
        <v>0.10597836678823111</v>
      </c>
      <c r="Q595" s="17">
        <f t="shared" si="628"/>
        <v>2.5936868858158033E-2</v>
      </c>
      <c r="R595" s="17">
        <f t="shared" si="629"/>
        <v>0.10825722920259309</v>
      </c>
      <c r="S595" s="17">
        <f t="shared" si="630"/>
        <v>4.4961931576628547E-2</v>
      </c>
      <c r="T595" s="17">
        <f t="shared" si="631"/>
        <v>4.8294341757859974E-2</v>
      </c>
      <c r="U595" s="17">
        <f t="shared" si="632"/>
        <v>9.8665638720705426E-2</v>
      </c>
      <c r="V595" s="17">
        <f t="shared" si="633"/>
        <v>8.4779369071760913E-3</v>
      </c>
      <c r="W595" s="17">
        <f t="shared" si="634"/>
        <v>7.87962076114186E-3</v>
      </c>
      <c r="X595" s="17">
        <f t="shared" si="635"/>
        <v>1.4671821029824134E-2</v>
      </c>
      <c r="Y595" s="17">
        <f t="shared" si="636"/>
        <v>1.3659434816504765E-2</v>
      </c>
      <c r="Z595" s="17">
        <f t="shared" si="637"/>
        <v>6.7191503254315124E-2</v>
      </c>
      <c r="AA595" s="17">
        <f t="shared" si="638"/>
        <v>6.1238336081786235E-2</v>
      </c>
      <c r="AB595" s="17">
        <f t="shared" si="639"/>
        <v>2.7906309759671618E-2</v>
      </c>
      <c r="AC595" s="17">
        <f t="shared" si="640"/>
        <v>8.992033720738457E-4</v>
      </c>
      <c r="AD595" s="17">
        <f t="shared" si="641"/>
        <v>1.7953715908894943E-3</v>
      </c>
      <c r="AE595" s="17">
        <f t="shared" si="642"/>
        <v>3.3429744225081321E-3</v>
      </c>
      <c r="AF595" s="17">
        <f t="shared" si="643"/>
        <v>3.1123022237437852E-3</v>
      </c>
      <c r="AG595" s="17">
        <f t="shared" si="644"/>
        <v>1.9316979247985748E-3</v>
      </c>
      <c r="AH595" s="17">
        <f t="shared" si="645"/>
        <v>3.12775747829677E-2</v>
      </c>
      <c r="AI595" s="17">
        <f t="shared" si="646"/>
        <v>2.8506381664553243E-2</v>
      </c>
      <c r="AJ595" s="17">
        <f t="shared" si="647"/>
        <v>1.2990358127889264E-2</v>
      </c>
      <c r="AK595" s="17">
        <f t="shared" si="648"/>
        <v>3.9464708002712014E-3</v>
      </c>
      <c r="AL595" s="17">
        <f t="shared" si="649"/>
        <v>6.1038752287166041E-5</v>
      </c>
      <c r="AM595" s="17">
        <f t="shared" si="650"/>
        <v>3.2726033367179138E-4</v>
      </c>
      <c r="AN595" s="17">
        <f t="shared" si="651"/>
        <v>6.0935737789203596E-4</v>
      </c>
      <c r="AO595" s="17">
        <f t="shared" si="652"/>
        <v>5.6731044949041994E-4</v>
      </c>
      <c r="AP595" s="17">
        <f t="shared" si="653"/>
        <v>3.5210989782315135E-4</v>
      </c>
      <c r="AQ595" s="17">
        <f t="shared" si="654"/>
        <v>1.6390679070391916E-4</v>
      </c>
      <c r="AR595" s="17">
        <f t="shared" si="655"/>
        <v>1.1647742787969961E-2</v>
      </c>
      <c r="AS595" s="17">
        <f t="shared" si="656"/>
        <v>1.0615752779695372E-2</v>
      </c>
      <c r="AT595" s="17">
        <f t="shared" si="657"/>
        <v>4.8375985429555931E-3</v>
      </c>
      <c r="AU595" s="17">
        <f t="shared" si="658"/>
        <v>1.4696624377291767E-3</v>
      </c>
      <c r="AV595" s="17">
        <f t="shared" si="659"/>
        <v>3.3486258652300904E-4</v>
      </c>
      <c r="AW595" s="17">
        <f t="shared" si="660"/>
        <v>2.8773379647924968E-6</v>
      </c>
      <c r="AX595" s="17">
        <f t="shared" si="661"/>
        <v>4.9710844697573691E-5</v>
      </c>
      <c r="AY595" s="17">
        <f t="shared" si="662"/>
        <v>9.2561385725687038E-5</v>
      </c>
      <c r="AZ595" s="17">
        <f t="shared" si="663"/>
        <v>8.6174457299833341E-5</v>
      </c>
      <c r="BA595" s="17">
        <f t="shared" si="664"/>
        <v>5.3485493493139379E-5</v>
      </c>
      <c r="BB595" s="17">
        <f t="shared" si="665"/>
        <v>2.4897441514350459E-5</v>
      </c>
      <c r="BC595" s="17">
        <f t="shared" si="666"/>
        <v>9.2717864748132361E-6</v>
      </c>
      <c r="BD595" s="17">
        <f t="shared" si="667"/>
        <v>3.6146747575568016E-3</v>
      </c>
      <c r="BE595" s="17">
        <f t="shared" si="668"/>
        <v>3.29441457488744E-3</v>
      </c>
      <c r="BF595" s="17">
        <f t="shared" si="669"/>
        <v>1.5012647221636297E-3</v>
      </c>
      <c r="BG595" s="17">
        <f t="shared" si="670"/>
        <v>4.5608422271100978E-4</v>
      </c>
      <c r="BH595" s="17">
        <f t="shared" si="671"/>
        <v>1.0391879017152132E-4</v>
      </c>
      <c r="BI595" s="17">
        <f t="shared" si="672"/>
        <v>1.8942317077353251E-5</v>
      </c>
      <c r="BJ595" s="18">
        <f t="shared" si="673"/>
        <v>0.17987702309706738</v>
      </c>
      <c r="BK595" s="18">
        <f t="shared" si="674"/>
        <v>0.2229206146414201</v>
      </c>
      <c r="BL595" s="18">
        <f t="shared" si="675"/>
        <v>0.52696406773765148</v>
      </c>
      <c r="BM595" s="18">
        <f t="shared" si="676"/>
        <v>0.52104409044378885</v>
      </c>
      <c r="BN595" s="18">
        <f t="shared" si="677"/>
        <v>0.47581943423890438</v>
      </c>
    </row>
    <row r="596" spans="1:66" x14ac:dyDescent="0.25">
      <c r="A596" t="s">
        <v>27</v>
      </c>
      <c r="B596" t="s">
        <v>329</v>
      </c>
      <c r="C596" t="s">
        <v>187</v>
      </c>
      <c r="D596" t="s">
        <v>497</v>
      </c>
      <c r="E596" s="14">
        <f>VLOOKUP(A596,home!$A$2:$E$405,3,FALSE)</f>
        <v>1.2916666670000001</v>
      </c>
      <c r="F596" s="14">
        <f>VLOOKUP(B596,home!$B$2:$E$405,3,FALSE)</f>
        <v>0.9</v>
      </c>
      <c r="G596" s="14">
        <f>VLOOKUP(C596,away!$B$2:$E$405,4,FALSE)</f>
        <v>1.1599999999999999</v>
      </c>
      <c r="H596" s="14">
        <f>VLOOKUP(A596,away!$A$2:$E$405,3,FALSE)</f>
        <v>1.129166667</v>
      </c>
      <c r="I596" s="14">
        <f>VLOOKUP(C596,away!$B$2:$E$405,3,FALSE)</f>
        <v>0.65</v>
      </c>
      <c r="J596" s="14">
        <f>VLOOKUP(B596,home!$B$2:$E$405,4,FALSE)</f>
        <v>0.96</v>
      </c>
      <c r="K596" s="16">
        <f t="shared" si="678"/>
        <v>1.3485000003480001</v>
      </c>
      <c r="L596" s="16">
        <f t="shared" si="679"/>
        <v>0.70460000020800007</v>
      </c>
      <c r="M596" s="17">
        <f t="shared" si="624"/>
        <v>0.12833644324784352</v>
      </c>
      <c r="N596" s="17">
        <f t="shared" si="625"/>
        <v>0.17306169376437805</v>
      </c>
      <c r="O596" s="17">
        <f t="shared" si="626"/>
        <v>9.0425857939124527E-2</v>
      </c>
      <c r="P596" s="17">
        <f t="shared" si="627"/>
        <v>0.12193926946237764</v>
      </c>
      <c r="Q596" s="17">
        <f t="shared" si="628"/>
        <v>0.11668684705074467</v>
      </c>
      <c r="R596" s="17">
        <f t="shared" si="629"/>
        <v>3.1857029761357854E-2</v>
      </c>
      <c r="S596" s="17">
        <f t="shared" si="630"/>
        <v>2.896524373887889E-2</v>
      </c>
      <c r="T596" s="17">
        <f t="shared" si="631"/>
        <v>8.2217552456225571E-2</v>
      </c>
      <c r="U596" s="17">
        <f t="shared" si="632"/>
        <v>4.295920464427732E-2</v>
      </c>
      <c r="V596" s="17">
        <f t="shared" si="633"/>
        <v>3.0579351273308975E-3</v>
      </c>
      <c r="W596" s="17">
        <f t="shared" si="634"/>
        <v>5.2450737762845395E-2</v>
      </c>
      <c r="X596" s="17">
        <f t="shared" si="635"/>
        <v>3.6956789838610622E-2</v>
      </c>
      <c r="Y596" s="17">
        <f t="shared" si="636"/>
        <v>1.3019877063986027E-2</v>
      </c>
      <c r="Z596" s="17">
        <f t="shared" si="637"/>
        <v>7.4821543921596723E-3</v>
      </c>
      <c r="AA596" s="17">
        <f t="shared" si="638"/>
        <v>1.0089685200431108E-2</v>
      </c>
      <c r="AB596" s="17">
        <f t="shared" si="639"/>
        <v>6.8029702481462815E-3</v>
      </c>
      <c r="AC596" s="17">
        <f t="shared" si="640"/>
        <v>1.8159415890249187E-4</v>
      </c>
      <c r="AD596" s="17">
        <f t="shared" si="641"/>
        <v>1.7682454972862478E-2</v>
      </c>
      <c r="AE596" s="17">
        <f t="shared" si="642"/>
        <v>1.2459057777556855E-2</v>
      </c>
      <c r="AF596" s="17">
        <f t="shared" si="643"/>
        <v>4.3893260563290211E-3</v>
      </c>
      <c r="AG596" s="17">
        <f t="shared" si="644"/>
        <v>1.0309063800674697E-3</v>
      </c>
      <c r="AH596" s="17">
        <f t="shared" si="645"/>
        <v>1.3179814965679978E-3</v>
      </c>
      <c r="AI596" s="17">
        <f t="shared" si="646"/>
        <v>1.7772980485806027E-3</v>
      </c>
      <c r="AJ596" s="17">
        <f t="shared" si="647"/>
        <v>1.1983432095647216E-3</v>
      </c>
      <c r="AK596" s="17">
        <f t="shared" si="648"/>
        <v>5.3865527283835008E-4</v>
      </c>
      <c r="AL596" s="17">
        <f t="shared" si="649"/>
        <v>6.9016901247422877E-6</v>
      </c>
      <c r="AM596" s="17">
        <f t="shared" si="650"/>
        <v>4.7689581074117039E-3</v>
      </c>
      <c r="AN596" s="17">
        <f t="shared" si="651"/>
        <v>3.3602078834742309E-3</v>
      </c>
      <c r="AO596" s="17">
        <f t="shared" si="652"/>
        <v>1.1838012376974329E-3</v>
      </c>
      <c r="AP596" s="17">
        <f t="shared" si="653"/>
        <v>2.7803545077594738E-4</v>
      </c>
      <c r="AQ596" s="17">
        <f t="shared" si="654"/>
        <v>4.8975944668640965E-5</v>
      </c>
      <c r="AR596" s="17">
        <f t="shared" si="655"/>
        <v>1.8572995255119039E-4</v>
      </c>
      <c r="AS596" s="17">
        <f t="shared" si="656"/>
        <v>2.504568410799143E-4</v>
      </c>
      <c r="AT596" s="17">
        <f t="shared" si="657"/>
        <v>1.6887052514171172E-4</v>
      </c>
      <c r="AU596" s="17">
        <f t="shared" si="658"/>
        <v>7.5907301070788394E-5</v>
      </c>
      <c r="AV596" s="17">
        <f t="shared" si="659"/>
        <v>2.5590248880093486E-5</v>
      </c>
      <c r="AW596" s="17">
        <f t="shared" si="660"/>
        <v>1.8215728530253908E-7</v>
      </c>
      <c r="AX596" s="17">
        <f t="shared" si="661"/>
        <v>1.0718233349173794E-3</v>
      </c>
      <c r="AY596" s="17">
        <f t="shared" si="662"/>
        <v>7.5520672200572487E-4</v>
      </c>
      <c r="AZ596" s="17">
        <f t="shared" si="663"/>
        <v>2.6605932824115834E-4</v>
      </c>
      <c r="BA596" s="17">
        <f t="shared" si="664"/>
        <v>6.2488467578020196E-5</v>
      </c>
      <c r="BB596" s="17">
        <f t="shared" si="665"/>
        <v>1.1007343567117654E-5</v>
      </c>
      <c r="BC596" s="17">
        <f t="shared" si="666"/>
        <v>1.5511548559361261E-6</v>
      </c>
      <c r="BD596" s="17">
        <f t="shared" si="667"/>
        <v>2.1810887434366758E-5</v>
      </c>
      <c r="BE596" s="17">
        <f t="shared" si="668"/>
        <v>2.9411981712833764E-5</v>
      </c>
      <c r="BF596" s="17">
        <f t="shared" si="669"/>
        <v>1.9831028674995857E-5</v>
      </c>
      <c r="BG596" s="17">
        <f t="shared" si="670"/>
        <v>8.9140473917110335E-6</v>
      </c>
      <c r="BH596" s="17">
        <f t="shared" si="671"/>
        <v>3.0051482277061061E-6</v>
      </c>
      <c r="BI596" s="17">
        <f t="shared" si="672"/>
        <v>8.1048847722149439E-7</v>
      </c>
      <c r="BJ596" s="18">
        <f t="shared" si="673"/>
        <v>0.52176335809879959</v>
      </c>
      <c r="BK596" s="18">
        <f t="shared" si="674"/>
        <v>0.28324259414746389</v>
      </c>
      <c r="BL596" s="18">
        <f t="shared" si="675"/>
        <v>0.18775736427153131</v>
      </c>
      <c r="BM596" s="18">
        <f t="shared" si="676"/>
        <v>0.33718330511940775</v>
      </c>
      <c r="BN596" s="18">
        <f t="shared" si="677"/>
        <v>0.66230714122582635</v>
      </c>
    </row>
    <row r="597" spans="1:66" x14ac:dyDescent="0.25">
      <c r="A597" t="s">
        <v>27</v>
      </c>
      <c r="B597" t="s">
        <v>191</v>
      </c>
      <c r="C597" t="s">
        <v>28</v>
      </c>
      <c r="D597" t="s">
        <v>497</v>
      </c>
      <c r="E597" s="14">
        <f>VLOOKUP(A597,home!$A$2:$E$405,3,FALSE)</f>
        <v>1.2916666670000001</v>
      </c>
      <c r="F597" s="14">
        <f>VLOOKUP(B597,home!$B$2:$E$405,3,FALSE)</f>
        <v>1.25</v>
      </c>
      <c r="G597" s="14">
        <f>VLOOKUP(C597,away!$B$2:$E$405,4,FALSE)</f>
        <v>0.65</v>
      </c>
      <c r="H597" s="14">
        <f>VLOOKUP(A597,away!$A$2:$E$405,3,FALSE)</f>
        <v>1.129166667</v>
      </c>
      <c r="I597" s="14">
        <f>VLOOKUP(C597,away!$B$2:$E$405,3,FALSE)</f>
        <v>0.77</v>
      </c>
      <c r="J597" s="14">
        <f>VLOOKUP(B597,home!$B$2:$E$405,4,FALSE)</f>
        <v>1.43</v>
      </c>
      <c r="K597" s="16">
        <f t="shared" si="678"/>
        <v>1.0494791669375001</v>
      </c>
      <c r="L597" s="16">
        <f t="shared" si="679"/>
        <v>1.2433254170337</v>
      </c>
      <c r="M597" s="17">
        <f t="shared" si="624"/>
        <v>0.10098284945144741</v>
      </c>
      <c r="N597" s="17">
        <f t="shared" si="625"/>
        <v>0.10597939671728</v>
      </c>
      <c r="O597" s="17">
        <f t="shared" si="626"/>
        <v>0.12555454340747219</v>
      </c>
      <c r="P597" s="17">
        <f t="shared" si="627"/>
        <v>0.13176687762049211</v>
      </c>
      <c r="Q597" s="17">
        <f t="shared" si="628"/>
        <v>5.5611584489694929E-2</v>
      </c>
      <c r="R597" s="17">
        <f t="shared" si="629"/>
        <v>7.805257752128561E-2</v>
      </c>
      <c r="S597" s="17">
        <f t="shared" si="630"/>
        <v>4.2983808964020299E-2</v>
      </c>
      <c r="T597" s="17">
        <f t="shared" si="631"/>
        <v>6.914329647755478E-2</v>
      </c>
      <c r="U597" s="17">
        <f t="shared" si="632"/>
        <v>8.1914554034363457E-2</v>
      </c>
      <c r="V597" s="17">
        <f t="shared" si="633"/>
        <v>6.2319078340655988E-3</v>
      </c>
      <c r="W597" s="17">
        <f t="shared" si="634"/>
        <v>1.9454399787439815E-2</v>
      </c>
      <c r="X597" s="17">
        <f t="shared" si="635"/>
        <v>2.4188149728858934E-2</v>
      </c>
      <c r="Y597" s="17">
        <f t="shared" si="636"/>
        <v>1.5036870674453561E-2</v>
      </c>
      <c r="Z597" s="17">
        <f t="shared" si="637"/>
        <v>3.2348251165735892E-2</v>
      </c>
      <c r="AA597" s="17">
        <f t="shared" si="638"/>
        <v>3.394881568530151E-2</v>
      </c>
      <c r="AB597" s="17">
        <f t="shared" si="639"/>
        <v>1.7814287401962482E-2</v>
      </c>
      <c r="AC597" s="17">
        <f t="shared" si="640"/>
        <v>5.0822926948372604E-4</v>
      </c>
      <c r="AD597" s="17">
        <f t="shared" si="641"/>
        <v>5.1042468205478525E-3</v>
      </c>
      <c r="AE597" s="17">
        <f t="shared" si="642"/>
        <v>6.346239806800596E-3</v>
      </c>
      <c r="AF597" s="17">
        <f t="shared" si="643"/>
        <v>3.945220627193111E-3</v>
      </c>
      <c r="AG597" s="17">
        <f t="shared" si="644"/>
        <v>1.6350643605316107E-3</v>
      </c>
      <c r="AH597" s="17">
        <f t="shared" si="645"/>
        <v>1.0054850717737358E-2</v>
      </c>
      <c r="AI597" s="17">
        <f t="shared" si="646"/>
        <v>1.0552356354931926E-2</v>
      </c>
      <c r="AJ597" s="17">
        <f t="shared" si="647"/>
        <v>5.5372390783007966E-3</v>
      </c>
      <c r="AK597" s="17">
        <f t="shared" si="648"/>
        <v>1.9370723516762974E-3</v>
      </c>
      <c r="AL597" s="17">
        <f t="shared" si="649"/>
        <v>2.6526399014879209E-5</v>
      </c>
      <c r="AM597" s="17">
        <f t="shared" si="650"/>
        <v>1.0713601402143891E-3</v>
      </c>
      <c r="AN597" s="17">
        <f t="shared" si="651"/>
        <v>1.3320492931253385E-3</v>
      </c>
      <c r="AO597" s="17">
        <f t="shared" si="652"/>
        <v>8.2808537144225369E-4</v>
      </c>
      <c r="AP597" s="17">
        <f t="shared" si="653"/>
        <v>3.4319319659598227E-4</v>
      </c>
      <c r="AQ597" s="17">
        <f t="shared" si="654"/>
        <v>1.0667520607020703E-4</v>
      </c>
      <c r="AR597" s="17">
        <f t="shared" si="655"/>
        <v>2.5002902923684798E-3</v>
      </c>
      <c r="AS597" s="17">
        <f t="shared" si="656"/>
        <v>2.6240025731367905E-3</v>
      </c>
      <c r="AT597" s="17">
        <f t="shared" si="657"/>
        <v>1.3769180172487278E-3</v>
      </c>
      <c r="AU597" s="17">
        <f t="shared" si="658"/>
        <v>4.8168225789447649E-4</v>
      </c>
      <c r="AV597" s="17">
        <f t="shared" si="659"/>
        <v>1.2637887368591728E-4</v>
      </c>
      <c r="AW597" s="17">
        <f t="shared" si="660"/>
        <v>9.6146710711903569E-7</v>
      </c>
      <c r="AX597" s="17">
        <f t="shared" si="661"/>
        <v>1.8739502457370668E-4</v>
      </c>
      <c r="AY597" s="17">
        <f t="shared" si="662"/>
        <v>2.3299299707814429E-4</v>
      </c>
      <c r="AZ597" s="17">
        <f t="shared" si="663"/>
        <v>1.4484305762905774E-4</v>
      </c>
      <c r="BA597" s="17">
        <f t="shared" si="664"/>
        <v>6.0029018343694853E-5</v>
      </c>
      <c r="BB597" s="17">
        <f t="shared" si="665"/>
        <v>1.8658901066574501E-5</v>
      </c>
      <c r="BC597" s="17">
        <f t="shared" si="666"/>
        <v>4.6398171899978586E-6</v>
      </c>
      <c r="BD597" s="17">
        <f t="shared" si="667"/>
        <v>5.1811241174405838E-4</v>
      </c>
      <c r="BE597" s="17">
        <f t="shared" si="668"/>
        <v>5.4374818225713336E-4</v>
      </c>
      <c r="BF597" s="17">
        <f t="shared" si="669"/>
        <v>2.853261946694981E-4</v>
      </c>
      <c r="BG597" s="17">
        <f t="shared" si="670"/>
        <v>9.9814632362397313E-5</v>
      </c>
      <c r="BH597" s="17">
        <f t="shared" si="671"/>
        <v>2.6188344304965385E-5</v>
      </c>
      <c r="BI597" s="17">
        <f t="shared" si="672"/>
        <v>5.4968243529295008E-6</v>
      </c>
      <c r="BJ597" s="18">
        <f t="shared" si="673"/>
        <v>0.31077439151368452</v>
      </c>
      <c r="BK597" s="18">
        <f t="shared" si="674"/>
        <v>0.2827331925356022</v>
      </c>
      <c r="BL597" s="18">
        <f t="shared" si="675"/>
        <v>0.37395425515705688</v>
      </c>
      <c r="BM597" s="18">
        <f t="shared" si="676"/>
        <v>0.40163022963443629</v>
      </c>
      <c r="BN597" s="18">
        <f t="shared" si="677"/>
        <v>0.5979478292076722</v>
      </c>
    </row>
    <row r="598" spans="1:66" x14ac:dyDescent="0.25">
      <c r="A598" t="s">
        <v>196</v>
      </c>
      <c r="B598" t="s">
        <v>205</v>
      </c>
      <c r="C598" t="s">
        <v>305</v>
      </c>
      <c r="D598" t="s">
        <v>497</v>
      </c>
      <c r="E598" s="14">
        <f>VLOOKUP(A598,home!$A$2:$E$405,3,FALSE)</f>
        <v>1.615763547</v>
      </c>
      <c r="F598" s="14">
        <f>VLOOKUP(B598,home!$B$2:$E$405,3,FALSE)</f>
        <v>1.18</v>
      </c>
      <c r="G598" s="14">
        <f>VLOOKUP(C598,away!$B$2:$E$405,4,FALSE)</f>
        <v>0.98</v>
      </c>
      <c r="H598" s="14">
        <f>VLOOKUP(A598,away!$A$2:$E$405,3,FALSE)</f>
        <v>1.492610837</v>
      </c>
      <c r="I598" s="14">
        <f>VLOOKUP(C598,away!$B$2:$E$405,3,FALSE)</f>
        <v>0.72</v>
      </c>
      <c r="J598" s="14">
        <f>VLOOKUP(B598,home!$B$2:$E$405,4,FALSE)</f>
        <v>0.91</v>
      </c>
      <c r="K598" s="16">
        <f t="shared" si="678"/>
        <v>1.8684689657507998</v>
      </c>
      <c r="L598" s="16">
        <f t="shared" si="679"/>
        <v>0.9779586204024</v>
      </c>
      <c r="M598" s="17">
        <f t="shared" si="624"/>
        <v>5.8051334276300291E-2</v>
      </c>
      <c r="N598" s="17">
        <f t="shared" si="625"/>
        <v>0.10846711651569275</v>
      </c>
      <c r="O598" s="17">
        <f t="shared" si="626"/>
        <v>5.6771802781369181E-2</v>
      </c>
      <c r="P598" s="17">
        <f t="shared" si="627"/>
        <v>0.10607635162671325</v>
      </c>
      <c r="Q598" s="17">
        <f t="shared" si="628"/>
        <v>0.10133372050702398</v>
      </c>
      <c r="R598" s="17">
        <f t="shared" si="629"/>
        <v>2.7760236962912469E-2</v>
      </c>
      <c r="S598" s="17">
        <f t="shared" si="630"/>
        <v>4.845794035016638E-2</v>
      </c>
      <c r="T598" s="17">
        <f t="shared" si="631"/>
        <v>9.9100185507291549E-2</v>
      </c>
      <c r="U598" s="17">
        <f t="shared" si="632"/>
        <v>5.1869141247090189E-2</v>
      </c>
      <c r="V598" s="17">
        <f t="shared" si="633"/>
        <v>9.8384981801435071E-3</v>
      </c>
      <c r="W598" s="17">
        <f t="shared" si="634"/>
        <v>6.3112970650479897E-2</v>
      </c>
      <c r="X598" s="17">
        <f t="shared" si="635"/>
        <v>6.1721873706840479E-2</v>
      </c>
      <c r="Y598" s="17">
        <f t="shared" si="636"/>
        <v>3.0180719229496441E-2</v>
      </c>
      <c r="Z598" s="17">
        <f t="shared" si="637"/>
        <v>9.0494543474311968E-3</v>
      </c>
      <c r="AA598" s="17">
        <f t="shared" si="638"/>
        <v>1.6908624605153844E-2</v>
      </c>
      <c r="AB598" s="17">
        <f t="shared" si="639"/>
        <v>1.5796620164130169E-2</v>
      </c>
      <c r="AC598" s="17">
        <f t="shared" si="640"/>
        <v>1.1236089633491736E-3</v>
      </c>
      <c r="AD598" s="17">
        <f t="shared" si="641"/>
        <v>2.9481156749190707E-2</v>
      </c>
      <c r="AE598" s="17">
        <f t="shared" si="642"/>
        <v>2.8831351382305446E-2</v>
      </c>
      <c r="AF598" s="17">
        <f t="shared" si="643"/>
        <v>1.409793431108813E-2</v>
      </c>
      <c r="AG598" s="17">
        <f t="shared" si="644"/>
        <v>4.5957321297984688E-3</v>
      </c>
      <c r="AH598" s="17">
        <f t="shared" si="645"/>
        <v>2.2124979722520782E-3</v>
      </c>
      <c r="AI598" s="17">
        <f t="shared" si="646"/>
        <v>4.1339837979395824E-3</v>
      </c>
      <c r="AJ598" s="17">
        <f t="shared" si="647"/>
        <v>3.8621102156833681E-3</v>
      </c>
      <c r="AK598" s="17">
        <f t="shared" si="648"/>
        <v>2.405411026771167E-3</v>
      </c>
      <c r="AL598" s="17">
        <f t="shared" si="649"/>
        <v>8.2126167105731954E-5</v>
      </c>
      <c r="AM598" s="17">
        <f t="shared" si="650"/>
        <v>1.1016925292059498E-2</v>
      </c>
      <c r="AN598" s="17">
        <f t="shared" si="651"/>
        <v>1.0774097059698813E-2</v>
      </c>
      <c r="AO598" s="17">
        <f t="shared" si="652"/>
        <v>5.2683105482923031E-3</v>
      </c>
      <c r="AP598" s="17">
        <f t="shared" si="653"/>
        <v>1.7173965718864507E-3</v>
      </c>
      <c r="AQ598" s="17">
        <f t="shared" si="654"/>
        <v>4.1988569553147112E-4</v>
      </c>
      <c r="AR598" s="17">
        <f t="shared" si="655"/>
        <v>4.3274629291735012E-4</v>
      </c>
      <c r="AS598" s="17">
        <f t="shared" si="656"/>
        <v>8.0857301835977381E-4</v>
      </c>
      <c r="AT598" s="17">
        <f t="shared" si="657"/>
        <v>7.5539679567434464E-4</v>
      </c>
      <c r="AU598" s="17">
        <f t="shared" si="658"/>
        <v>4.7047848984837029E-4</v>
      </c>
      <c r="AV598" s="17">
        <f t="shared" si="659"/>
        <v>2.1976861433374578E-4</v>
      </c>
      <c r="AW598" s="17">
        <f t="shared" si="660"/>
        <v>4.1685539035148626E-6</v>
      </c>
      <c r="AX598" s="17">
        <f t="shared" si="661"/>
        <v>3.4307971677013751E-3</v>
      </c>
      <c r="AY598" s="17">
        <f t="shared" si="662"/>
        <v>3.3551776650056981E-3</v>
      </c>
      <c r="AZ598" s="17">
        <f t="shared" si="663"/>
        <v>1.6406124602369591E-3</v>
      </c>
      <c r="BA598" s="17">
        <f t="shared" si="664"/>
        <v>5.3481703274277457E-4</v>
      </c>
      <c r="BB598" s="17">
        <f t="shared" si="665"/>
        <v>1.3075723187720725E-4</v>
      </c>
      <c r="BC598" s="17">
        <f t="shared" si="666"/>
        <v>2.5575032418854071E-5</v>
      </c>
      <c r="BD598" s="17">
        <f t="shared" si="667"/>
        <v>7.0534661267617418E-5</v>
      </c>
      <c r="BE598" s="17">
        <f t="shared" si="668"/>
        <v>1.3179182558828811E-4</v>
      </c>
      <c r="BF598" s="17">
        <f t="shared" si="669"/>
        <v>1.2312446802567926E-4</v>
      </c>
      <c r="BG598" s="17">
        <f t="shared" si="670"/>
        <v>7.6684749143519435E-5</v>
      </c>
      <c r="BH598" s="17">
        <f t="shared" si="671"/>
        <v>3.5820768480262843E-5</v>
      </c>
      <c r="BI598" s="17">
        <f t="shared" si="672"/>
        <v>1.3385998846943094E-5</v>
      </c>
      <c r="BJ598" s="18">
        <f t="shared" si="673"/>
        <v>0.5792371124466591</v>
      </c>
      <c r="BK598" s="18">
        <f t="shared" si="674"/>
        <v>0.22698503722878405</v>
      </c>
      <c r="BL598" s="18">
        <f t="shared" si="675"/>
        <v>0.18485873445578793</v>
      </c>
      <c r="BM598" s="18">
        <f t="shared" si="676"/>
        <v>0.53831876669754841</v>
      </c>
      <c r="BN598" s="18">
        <f t="shared" si="677"/>
        <v>0.4584605626700119</v>
      </c>
    </row>
    <row r="599" spans="1:66" x14ac:dyDescent="0.25">
      <c r="A599" t="s">
        <v>196</v>
      </c>
      <c r="B599" t="s">
        <v>307</v>
      </c>
      <c r="C599" t="s">
        <v>301</v>
      </c>
      <c r="D599" t="s">
        <v>497</v>
      </c>
      <c r="E599" s="14">
        <f>VLOOKUP(A599,home!$A$2:$E$405,3,FALSE)</f>
        <v>1.615763547</v>
      </c>
      <c r="F599" s="14">
        <f>VLOOKUP(B599,home!$B$2:$E$405,3,FALSE)</f>
        <v>1.29</v>
      </c>
      <c r="G599" s="14">
        <f>VLOOKUP(C599,away!$B$2:$E$405,4,FALSE)</f>
        <v>1.46</v>
      </c>
      <c r="H599" s="14">
        <f>VLOOKUP(A599,away!$A$2:$E$405,3,FALSE)</f>
        <v>1.492610837</v>
      </c>
      <c r="I599" s="14">
        <f>VLOOKUP(C599,away!$B$2:$E$405,3,FALSE)</f>
        <v>0.51</v>
      </c>
      <c r="J599" s="14">
        <f>VLOOKUP(B599,home!$B$2:$E$405,4,FALSE)</f>
        <v>0.55000000000000004</v>
      </c>
      <c r="K599" s="16">
        <f t="shared" si="678"/>
        <v>3.0431290644198001</v>
      </c>
      <c r="L599" s="16">
        <f t="shared" si="679"/>
        <v>0.41867733977850002</v>
      </c>
      <c r="M599" s="17">
        <f t="shared" si="624"/>
        <v>3.1373038412610493E-2</v>
      </c>
      <c r="N599" s="17">
        <f t="shared" si="625"/>
        <v>9.5472205032573823E-2</v>
      </c>
      <c r="O599" s="17">
        <f t="shared" si="626"/>
        <v>1.3135180263360456E-2</v>
      </c>
      <c r="P599" s="17">
        <f t="shared" si="627"/>
        <v>3.9972048825825529E-2</v>
      </c>
      <c r="Q599" s="17">
        <f t="shared" si="628"/>
        <v>0.14526712098943584</v>
      </c>
      <c r="R599" s="17">
        <f t="shared" si="629"/>
        <v>2.7497011650874066E-3</v>
      </c>
      <c r="S599" s="17">
        <f t="shared" si="630"/>
        <v>1.2731988740784135E-2</v>
      </c>
      <c r="T599" s="17">
        <f t="shared" si="631"/>
        <v>6.0820051773138505E-2</v>
      </c>
      <c r="U599" s="17">
        <f t="shared" si="632"/>
        <v>8.3676955339464735E-3</v>
      </c>
      <c r="V599" s="17">
        <f t="shared" si="633"/>
        <v>1.8024099012210045E-3</v>
      </c>
      <c r="W599" s="17">
        <f t="shared" si="634"/>
        <v>0.14735553266251331</v>
      </c>
      <c r="X599" s="17">
        <f t="shared" si="635"/>
        <v>6.1694422416784946E-2</v>
      </c>
      <c r="Y599" s="17">
        <f t="shared" si="636"/>
        <v>1.2915028328315288E-2</v>
      </c>
      <c r="Z599" s="17">
        <f t="shared" si="637"/>
        <v>3.8374585632821256E-4</v>
      </c>
      <c r="AA599" s="17">
        <f t="shared" si="638"/>
        <v>1.1677881687430485E-3</v>
      </c>
      <c r="AB599" s="17">
        <f t="shared" si="639"/>
        <v>1.7768650586937724E-3</v>
      </c>
      <c r="AC599" s="17">
        <f t="shared" si="640"/>
        <v>1.4352693471267E-4</v>
      </c>
      <c r="AD599" s="17">
        <f t="shared" si="641"/>
        <v>0.11210547606208884</v>
      </c>
      <c r="AE599" s="17">
        <f t="shared" si="642"/>
        <v>4.6936022492277671E-2</v>
      </c>
      <c r="AF599" s="17">
        <f t="shared" si="643"/>
        <v>9.8255245184253291E-3</v>
      </c>
      <c r="AG599" s="17">
        <f t="shared" si="644"/>
        <v>1.371241489100915E-3</v>
      </c>
      <c r="AH599" s="17">
        <f t="shared" si="645"/>
        <v>4.0166423569629622E-5</v>
      </c>
      <c r="AI599" s="17">
        <f t="shared" si="646"/>
        <v>1.2223161097853639E-4</v>
      </c>
      <c r="AJ599" s="17">
        <f t="shared" si="647"/>
        <v>1.859832839798192E-4</v>
      </c>
      <c r="AK599" s="17">
        <f t="shared" si="648"/>
        <v>1.8865704565840979E-4</v>
      </c>
      <c r="AL599" s="17">
        <f t="shared" si="649"/>
        <v>7.3146445896676518E-6</v>
      </c>
      <c r="AM599" s="17">
        <f t="shared" si="650"/>
        <v>6.8230286497032139E-2</v>
      </c>
      <c r="AN599" s="17">
        <f t="shared" si="651"/>
        <v>2.8566474842902329E-2</v>
      </c>
      <c r="AO599" s="17">
        <f t="shared" si="652"/>
        <v>5.9800678470378951E-3</v>
      </c>
      <c r="AP599" s="17">
        <f t="shared" si="653"/>
        <v>8.3457296596425607E-4</v>
      </c>
      <c r="AQ599" s="17">
        <f t="shared" si="654"/>
        <v>8.7354197310241839E-5</v>
      </c>
      <c r="AR599" s="17">
        <f t="shared" si="655"/>
        <v>3.3633542737097949E-6</v>
      </c>
      <c r="AS599" s="17">
        <f t="shared" si="656"/>
        <v>1.0235121144266825E-5</v>
      </c>
      <c r="AT599" s="17">
        <f t="shared" si="657"/>
        <v>1.5573397315988007E-5</v>
      </c>
      <c r="AU599" s="17">
        <f t="shared" si="658"/>
        <v>1.5797286001346806E-5</v>
      </c>
      <c r="AV599" s="17">
        <f t="shared" si="659"/>
        <v>1.2018295042412628E-5</v>
      </c>
      <c r="AW599" s="17">
        <f t="shared" si="660"/>
        <v>2.5887526490849014E-7</v>
      </c>
      <c r="AX599" s="17">
        <f t="shared" si="661"/>
        <v>3.4605594652134739E-2</v>
      </c>
      <c r="AY599" s="17">
        <f t="shared" si="662"/>
        <v>1.4488578310408859E-2</v>
      </c>
      <c r="AZ599" s="17">
        <f t="shared" si="663"/>
        <v>3.0330197120872278E-3</v>
      </c>
      <c r="BA599" s="17">
        <f t="shared" si="664"/>
        <v>4.2328554151747758E-4</v>
      </c>
      <c r="BB599" s="17">
        <f t="shared" si="665"/>
        <v>4.430501612230983E-5</v>
      </c>
      <c r="BC599" s="17">
        <f t="shared" si="666"/>
        <v>3.7099012577864473E-6</v>
      </c>
      <c r="BD599" s="17">
        <f t="shared" si="667"/>
        <v>2.3469337000824429E-7</v>
      </c>
      <c r="BE599" s="17">
        <f t="shared" si="668"/>
        <v>7.1420221549871835E-7</v>
      </c>
      <c r="BF599" s="17">
        <f t="shared" si="669"/>
        <v>1.0867047599285816E-6</v>
      </c>
      <c r="BG599" s="17">
        <f t="shared" si="670"/>
        <v>1.1023276131273363E-6</v>
      </c>
      <c r="BH599" s="17">
        <f t="shared" si="671"/>
        <v>8.3863129950507552E-7</v>
      </c>
      <c r="BI599" s="17">
        <f t="shared" si="672"/>
        <v>5.1041265637120825E-7</v>
      </c>
      <c r="BJ599" s="18">
        <f t="shared" si="673"/>
        <v>0.85005987524842952</v>
      </c>
      <c r="BK599" s="18">
        <f t="shared" si="674"/>
        <v>0.10051890577015235</v>
      </c>
      <c r="BL599" s="18">
        <f t="shared" si="675"/>
        <v>2.7795742979709711E-2</v>
      </c>
      <c r="BM599" s="18">
        <f t="shared" si="676"/>
        <v>0.63630065573058225</v>
      </c>
      <c r="BN599" s="18">
        <f t="shared" si="677"/>
        <v>0.32796929468889352</v>
      </c>
    </row>
    <row r="600" spans="1:66" x14ac:dyDescent="0.25">
      <c r="A600" t="s">
        <v>196</v>
      </c>
      <c r="B600" t="s">
        <v>201</v>
      </c>
      <c r="C600" t="s">
        <v>304</v>
      </c>
      <c r="D600" t="s">
        <v>497</v>
      </c>
      <c r="E600" s="14">
        <f>VLOOKUP(A600,home!$A$2:$E$405,3,FALSE)</f>
        <v>1.615763547</v>
      </c>
      <c r="F600" s="14">
        <f>VLOOKUP(B600,home!$B$2:$E$405,3,FALSE)</f>
        <v>1.08</v>
      </c>
      <c r="G600" s="14">
        <f>VLOOKUP(C600,away!$B$2:$E$405,4,FALSE)</f>
        <v>1.35</v>
      </c>
      <c r="H600" s="14">
        <f>VLOOKUP(A600,away!$A$2:$E$405,3,FALSE)</f>
        <v>1.492610837</v>
      </c>
      <c r="I600" s="14">
        <f>VLOOKUP(C600,away!$B$2:$E$405,3,FALSE)</f>
        <v>1.1299999999999999</v>
      </c>
      <c r="J600" s="14">
        <f>VLOOKUP(B600,home!$B$2:$E$405,4,FALSE)</f>
        <v>0.89</v>
      </c>
      <c r="K600" s="16">
        <f t="shared" si="678"/>
        <v>2.3557832515260002</v>
      </c>
      <c r="L600" s="16">
        <f t="shared" si="679"/>
        <v>1.5011187187708999</v>
      </c>
      <c r="M600" s="17">
        <f t="shared" si="624"/>
        <v>2.1133370018933357E-2</v>
      </c>
      <c r="N600" s="17">
        <f t="shared" si="625"/>
        <v>4.9785639138904915E-2</v>
      </c>
      <c r="O600" s="17">
        <f t="shared" si="626"/>
        <v>3.1723697326132588E-2</v>
      </c>
      <c r="P600" s="17">
        <f t="shared" si="627"/>
        <v>7.4734154837383313E-2</v>
      </c>
      <c r="Q600" s="17">
        <f t="shared" si="628"/>
        <v>5.8642087424974766E-2</v>
      </c>
      <c r="R600" s="17">
        <f t="shared" si="629"/>
        <v>2.3810517942439997E-2</v>
      </c>
      <c r="S600" s="17">
        <f t="shared" si="630"/>
        <v>6.607079105526259E-2</v>
      </c>
      <c r="T600" s="17">
        <f t="shared" si="631"/>
        <v>8.8028735141429226E-2</v>
      </c>
      <c r="U600" s="17">
        <f t="shared" si="632"/>
        <v>5.6092419378959466E-2</v>
      </c>
      <c r="V600" s="17">
        <f t="shared" si="633"/>
        <v>2.5960757925754779E-2</v>
      </c>
      <c r="W600" s="17">
        <f t="shared" si="634"/>
        <v>4.6049349130093009E-2</v>
      </c>
      <c r="X600" s="17">
        <f t="shared" si="635"/>
        <v>6.9125539966399072E-2</v>
      </c>
      <c r="Y600" s="17">
        <f t="shared" si="636"/>
        <v>5.1882820994353825E-2</v>
      </c>
      <c r="Z600" s="17">
        <f t="shared" si="637"/>
        <v>1.1914138062342348E-2</v>
      </c>
      <c r="AA600" s="17">
        <f t="shared" si="638"/>
        <v>2.8067126903634537E-2</v>
      </c>
      <c r="AB600" s="17">
        <f t="shared" si="639"/>
        <v>3.3060033739018529E-2</v>
      </c>
      <c r="AC600" s="17">
        <f t="shared" si="640"/>
        <v>5.7378310368300309E-3</v>
      </c>
      <c r="AD600" s="17">
        <f t="shared" si="641"/>
        <v>2.7120571356086635E-2</v>
      </c>
      <c r="AE600" s="17">
        <f t="shared" si="642"/>
        <v>4.0711197326383536E-2</v>
      </c>
      <c r="AF600" s="17">
        <f t="shared" si="643"/>
        <v>3.0556170185105078E-2</v>
      </c>
      <c r="AG600" s="17">
        <f t="shared" si="644"/>
        <v>1.5289479679603498E-2</v>
      </c>
      <c r="AH600" s="17">
        <f t="shared" si="645"/>
        <v>4.4711339158507411E-3</v>
      </c>
      <c r="AI600" s="17">
        <f t="shared" si="646"/>
        <v>1.0533022394291037E-2</v>
      </c>
      <c r="AJ600" s="17">
        <f t="shared" si="647"/>
        <v>1.240675887220956E-2</v>
      </c>
      <c r="AK600" s="17">
        <f t="shared" si="648"/>
        <v>9.7425449189576293E-3</v>
      </c>
      <c r="AL600" s="17">
        <f t="shared" si="649"/>
        <v>8.1163004812394161E-4</v>
      </c>
      <c r="AM600" s="17">
        <f t="shared" si="650"/>
        <v>1.277803755449693E-2</v>
      </c>
      <c r="AN600" s="17">
        <f t="shared" si="651"/>
        <v>1.9181351362212877E-2</v>
      </c>
      <c r="AO600" s="17">
        <f t="shared" si="652"/>
        <v>1.4396742790569728E-2</v>
      </c>
      <c r="AP600" s="17">
        <f t="shared" si="653"/>
        <v>7.203740030751405E-3</v>
      </c>
      <c r="AQ600" s="17">
        <f t="shared" si="654"/>
        <v>2.7034172513300493E-3</v>
      </c>
      <c r="AR600" s="17">
        <f t="shared" si="655"/>
        <v>1.3423405630429951E-3</v>
      </c>
      <c r="AS600" s="17">
        <f t="shared" si="656"/>
        <v>3.162263416260669E-3</v>
      </c>
      <c r="AT600" s="17">
        <f t="shared" si="657"/>
        <v>3.7248035964701385E-3</v>
      </c>
      <c r="AU600" s="17">
        <f t="shared" si="658"/>
        <v>2.9249433092627211E-3</v>
      </c>
      <c r="AV600" s="17">
        <f t="shared" si="659"/>
        <v>1.7226331149060386E-3</v>
      </c>
      <c r="AW600" s="17">
        <f t="shared" si="660"/>
        <v>7.9727103566047357E-5</v>
      </c>
      <c r="AX600" s="17">
        <f t="shared" si="661"/>
        <v>5.0170478097090214E-3</v>
      </c>
      <c r="AY600" s="17">
        <f t="shared" si="662"/>
        <v>7.5311843801227569E-3</v>
      </c>
      <c r="AZ600" s="17">
        <f t="shared" si="663"/>
        <v>5.6526009237586449E-3</v>
      </c>
      <c r="BA600" s="17">
        <f t="shared" si="664"/>
        <v>2.8284083521319266E-3</v>
      </c>
      <c r="BB600" s="17">
        <f t="shared" si="665"/>
        <v>1.0614441804282981E-3</v>
      </c>
      <c r="BC600" s="17">
        <f t="shared" si="666"/>
        <v>3.1867074563427065E-4</v>
      </c>
      <c r="BD600" s="17">
        <f t="shared" si="667"/>
        <v>3.3583542435821853E-4</v>
      </c>
      <c r="BE600" s="17">
        <f t="shared" si="668"/>
        <v>7.9115546797221814E-4</v>
      </c>
      <c r="BF600" s="17">
        <f t="shared" si="669"/>
        <v>9.3189540040108324E-4</v>
      </c>
      <c r="BG600" s="17">
        <f t="shared" si="670"/>
        <v>7.3178119214632926E-4</v>
      </c>
      <c r="BH600" s="17">
        <f t="shared" si="671"/>
        <v>4.3097946906001322E-4</v>
      </c>
      <c r="BI600" s="17">
        <f t="shared" si="672"/>
        <v>2.0305884299262936E-4</v>
      </c>
      <c r="BJ600" s="18">
        <f t="shared" si="673"/>
        <v>0.55586423572447941</v>
      </c>
      <c r="BK600" s="18">
        <f t="shared" si="674"/>
        <v>0.20197971930241077</v>
      </c>
      <c r="BL600" s="18">
        <f t="shared" si="675"/>
        <v>0.22620894518836715</v>
      </c>
      <c r="BM600" s="18">
        <f t="shared" si="676"/>
        <v>0.72868611431227404</v>
      </c>
      <c r="BN600" s="18">
        <f t="shared" si="677"/>
        <v>0.25982946668876894</v>
      </c>
    </row>
    <row r="601" spans="1:66" x14ac:dyDescent="0.25">
      <c r="A601" t="s">
        <v>196</v>
      </c>
      <c r="B601" t="s">
        <v>198</v>
      </c>
      <c r="C601" t="s">
        <v>303</v>
      </c>
      <c r="D601" t="s">
        <v>497</v>
      </c>
      <c r="E601" s="14">
        <f>VLOOKUP(A601,home!$A$2:$E$405,3,FALSE)</f>
        <v>1.615763547</v>
      </c>
      <c r="F601" s="14">
        <f>VLOOKUP(B601,home!$B$2:$E$405,3,FALSE)</f>
        <v>0.96</v>
      </c>
      <c r="G601" s="14">
        <f>VLOOKUP(C601,away!$B$2:$E$405,4,FALSE)</f>
        <v>0.73</v>
      </c>
      <c r="H601" s="14">
        <f>VLOOKUP(A601,away!$A$2:$E$405,3,FALSE)</f>
        <v>1.492610837</v>
      </c>
      <c r="I601" s="14">
        <f>VLOOKUP(C601,away!$B$2:$E$405,3,FALSE)</f>
        <v>1.18</v>
      </c>
      <c r="J601" s="14">
        <f>VLOOKUP(B601,home!$B$2:$E$405,4,FALSE)</f>
        <v>0.37</v>
      </c>
      <c r="K601" s="16">
        <f t="shared" si="678"/>
        <v>1.1323270937376</v>
      </c>
      <c r="L601" s="16">
        <f t="shared" si="679"/>
        <v>0.65167389143419996</v>
      </c>
      <c r="M601" s="17">
        <f t="shared" si="624"/>
        <v>0.16796477651344702</v>
      </c>
      <c r="N601" s="17">
        <f t="shared" si="625"/>
        <v>0.19019106723975696</v>
      </c>
      <c r="O601" s="17">
        <f t="shared" si="626"/>
        <v>0.10945825953439374</v>
      </c>
      <c r="P601" s="17">
        <f t="shared" si="627"/>
        <v>0.12394255290415601</v>
      </c>
      <c r="Q601" s="17">
        <f t="shared" si="628"/>
        <v>0.10767924921122324</v>
      </c>
      <c r="R601" s="17">
        <f t="shared" si="629"/>
        <v>3.5665544970196486E-2</v>
      </c>
      <c r="S601" s="17">
        <f t="shared" si="630"/>
        <v>2.2864550442172126E-2</v>
      </c>
      <c r="T601" s="17">
        <f t="shared" si="631"/>
        <v>7.0171755360190866E-2</v>
      </c>
      <c r="U601" s="17">
        <f t="shared" si="632"/>
        <v>4.0385062882670263E-2</v>
      </c>
      <c r="V601" s="17">
        <f t="shared" si="633"/>
        <v>1.8746594187672736E-3</v>
      </c>
      <c r="W601" s="17">
        <f t="shared" si="634"/>
        <v>4.0642710438397053E-2</v>
      </c>
      <c r="X601" s="17">
        <f t="shared" si="635"/>
        <v>2.6485793269823588E-2</v>
      </c>
      <c r="Y601" s="17">
        <f t="shared" si="636"/>
        <v>8.6300499839338397E-3</v>
      </c>
      <c r="Z601" s="17">
        <f t="shared" si="637"/>
        <v>7.7474348269498013E-3</v>
      </c>
      <c r="AA601" s="17">
        <f t="shared" si="638"/>
        <v>8.7726303615215349E-3</v>
      </c>
      <c r="AB601" s="17">
        <f t="shared" si="639"/>
        <v>4.9667435208479559E-3</v>
      </c>
      <c r="AC601" s="17">
        <f t="shared" si="640"/>
        <v>8.6457886815199104E-5</v>
      </c>
      <c r="AD601" s="17">
        <f t="shared" si="641"/>
        <v>1.1505210548082236E-2</v>
      </c>
      <c r="AE601" s="17">
        <f t="shared" si="642"/>
        <v>7.4976453296385567E-3</v>
      </c>
      <c r="AF601" s="17">
        <f t="shared" si="643"/>
        <v>2.443009854279506E-3</v>
      </c>
      <c r="AG601" s="17">
        <f t="shared" si="644"/>
        <v>5.3068191285014126E-4</v>
      </c>
      <c r="AH601" s="17">
        <f t="shared" si="645"/>
        <v>1.2622002505778059E-3</v>
      </c>
      <c r="AI601" s="17">
        <f t="shared" si="646"/>
        <v>1.4292235414516373E-3</v>
      </c>
      <c r="AJ601" s="17">
        <f t="shared" si="647"/>
        <v>8.0917426949664653E-4</v>
      </c>
      <c r="AK601" s="17">
        <f t="shared" si="648"/>
        <v>3.0541664963546107E-4</v>
      </c>
      <c r="AL601" s="17">
        <f t="shared" si="649"/>
        <v>2.5519186660463787E-6</v>
      </c>
      <c r="AM601" s="17">
        <f t="shared" si="650"/>
        <v>2.6055323245498269E-3</v>
      </c>
      <c r="AN601" s="17">
        <f t="shared" si="651"/>
        <v>1.6979573891969827E-3</v>
      </c>
      <c r="AO601" s="17">
        <f t="shared" si="652"/>
        <v>5.5325724965372589E-4</v>
      </c>
      <c r="AP601" s="17">
        <f t="shared" si="653"/>
        <v>1.201811016153421E-4</v>
      </c>
      <c r="AQ601" s="17">
        <f t="shared" si="654"/>
        <v>1.9579721541629745E-5</v>
      </c>
      <c r="AR601" s="17">
        <f t="shared" si="655"/>
        <v>1.6450858981265225E-4</v>
      </c>
      <c r="AS601" s="17">
        <f t="shared" si="656"/>
        <v>1.8627753339743147E-4</v>
      </c>
      <c r="AT601" s="17">
        <f t="shared" si="657"/>
        <v>1.0546354901026117E-4</v>
      </c>
      <c r="AU601" s="17">
        <f t="shared" si="658"/>
        <v>3.9806411315347319E-5</v>
      </c>
      <c r="AV601" s="17">
        <f t="shared" si="659"/>
        <v>1.1268469509207684E-5</v>
      </c>
      <c r="AW601" s="17">
        <f t="shared" si="660"/>
        <v>5.2307811335841255E-8</v>
      </c>
      <c r="AX601" s="17">
        <f t="shared" si="661"/>
        <v>4.9171914078281341E-4</v>
      </c>
      <c r="AY601" s="17">
        <f t="shared" si="662"/>
        <v>3.2044052596661723E-4</v>
      </c>
      <c r="AZ601" s="17">
        <f t="shared" si="663"/>
        <v>1.044113622649436E-4</v>
      </c>
      <c r="BA601" s="17">
        <f t="shared" si="664"/>
        <v>2.2680719585713928E-5</v>
      </c>
      <c r="BB601" s="17">
        <f t="shared" si="665"/>
        <v>3.6951081982375172E-6</v>
      </c>
      <c r="BC601" s="17">
        <f t="shared" si="666"/>
        <v>4.8160110776317167E-7</v>
      </c>
      <c r="BD601" s="17">
        <f t="shared" si="667"/>
        <v>1.7867658816260606E-5</v>
      </c>
      <c r="BE601" s="17">
        <f t="shared" si="668"/>
        <v>2.0232034179311381E-5</v>
      </c>
      <c r="BF601" s="17">
        <f t="shared" si="669"/>
        <v>1.1454640231329724E-5</v>
      </c>
      <c r="BG601" s="17">
        <f t="shared" si="670"/>
        <v>4.3234664943171249E-6</v>
      </c>
      <c r="BH601" s="17">
        <f t="shared" si="671"/>
        <v>1.2238945625954998E-6</v>
      </c>
      <c r="BI601" s="17">
        <f t="shared" si="672"/>
        <v>2.7716979462100261E-7</v>
      </c>
      <c r="BJ601" s="18">
        <f t="shared" si="673"/>
        <v>0.47171710939263972</v>
      </c>
      <c r="BK601" s="18">
        <f t="shared" si="674"/>
        <v>0.31705598960999032</v>
      </c>
      <c r="BL601" s="18">
        <f t="shared" si="675"/>
        <v>0.20361695939791483</v>
      </c>
      <c r="BM601" s="18">
        <f t="shared" si="676"/>
        <v>0.26491565463616612</v>
      </c>
      <c r="BN601" s="18">
        <f t="shared" si="677"/>
        <v>0.73490145037317356</v>
      </c>
    </row>
    <row r="602" spans="1:66" x14ac:dyDescent="0.25">
      <c r="A602" t="s">
        <v>32</v>
      </c>
      <c r="B602" t="s">
        <v>330</v>
      </c>
      <c r="C602" t="s">
        <v>312</v>
      </c>
      <c r="D602" t="s">
        <v>497</v>
      </c>
      <c r="E602" s="14">
        <f>VLOOKUP(A602,home!$A$2:$E$405,3,FALSE)</f>
        <v>1.25</v>
      </c>
      <c r="F602" s="14">
        <f>VLOOKUP(B602,home!$B$2:$E$405,3,FALSE)</f>
        <v>0.98</v>
      </c>
      <c r="G602" s="14">
        <f>VLOOKUP(C602,away!$B$2:$E$405,4,FALSE)</f>
        <v>1.28</v>
      </c>
      <c r="H602" s="14">
        <f>VLOOKUP(A602,away!$A$2:$E$405,3,FALSE)</f>
        <v>1.127777778</v>
      </c>
      <c r="I602" s="14">
        <f>VLOOKUP(C602,away!$B$2:$E$405,3,FALSE)</f>
        <v>0.64</v>
      </c>
      <c r="J602" s="14">
        <f>VLOOKUP(B602,home!$B$2:$E$405,4,FALSE)</f>
        <v>0.79</v>
      </c>
      <c r="K602" s="16">
        <f t="shared" si="678"/>
        <v>1.5680000000000001</v>
      </c>
      <c r="L602" s="16">
        <f t="shared" si="679"/>
        <v>0.57020444455679997</v>
      </c>
      <c r="M602" s="17">
        <f t="shared" si="624"/>
        <v>0.11786628858989746</v>
      </c>
      <c r="N602" s="17">
        <f t="shared" si="625"/>
        <v>0.18481434050895923</v>
      </c>
      <c r="O602" s="17">
        <f t="shared" si="626"/>
        <v>6.7207881617373968E-2</v>
      </c>
      <c r="P602" s="17">
        <f t="shared" si="627"/>
        <v>0.1053819583760424</v>
      </c>
      <c r="Q602" s="17">
        <f t="shared" si="628"/>
        <v>0.14489444295902409</v>
      </c>
      <c r="R602" s="17">
        <f t="shared" si="629"/>
        <v>1.9161116403736942E-2</v>
      </c>
      <c r="S602" s="17">
        <f t="shared" si="630"/>
        <v>2.3554990328510678E-2</v>
      </c>
      <c r="T602" s="17">
        <f t="shared" si="631"/>
        <v>8.2619455366817265E-2</v>
      </c>
      <c r="U602" s="17">
        <f t="shared" si="632"/>
        <v>3.0044630521059528E-2</v>
      </c>
      <c r="V602" s="17">
        <f t="shared" si="633"/>
        <v>2.3400065730263186E-3</v>
      </c>
      <c r="W602" s="17">
        <f t="shared" si="634"/>
        <v>7.5731495519916578E-2</v>
      </c>
      <c r="X602" s="17">
        <f t="shared" si="635"/>
        <v>4.3182435338389821E-2</v>
      </c>
      <c r="Y602" s="17">
        <f t="shared" si="636"/>
        <v>1.2311408278368246E-2</v>
      </c>
      <c r="Z602" s="17">
        <f t="shared" si="637"/>
        <v>3.6419179120270044E-3</v>
      </c>
      <c r="AA602" s="17">
        <f t="shared" si="638"/>
        <v>5.7105272860583428E-3</v>
      </c>
      <c r="AB602" s="17">
        <f t="shared" si="639"/>
        <v>4.4770533922697427E-3</v>
      </c>
      <c r="AC602" s="17">
        <f t="shared" si="640"/>
        <v>1.307596505267098E-4</v>
      </c>
      <c r="AD602" s="17">
        <f t="shared" si="641"/>
        <v>2.9686746243807301E-2</v>
      </c>
      <c r="AE602" s="17">
        <f t="shared" si="642"/>
        <v>1.6927514652648811E-2</v>
      </c>
      <c r="AF602" s="17">
        <f t="shared" si="643"/>
        <v>4.8260720451203535E-3</v>
      </c>
      <c r="AG602" s="17">
        <f t="shared" si="644"/>
        <v>9.1728257662631696E-4</v>
      </c>
      <c r="AH602" s="17">
        <f t="shared" si="645"/>
        <v>5.1915944503720462E-4</v>
      </c>
      <c r="AI602" s="17">
        <f t="shared" si="646"/>
        <v>8.1404200981833685E-4</v>
      </c>
      <c r="AJ602" s="17">
        <f t="shared" si="647"/>
        <v>6.382089356975763E-4</v>
      </c>
      <c r="AK602" s="17">
        <f t="shared" si="648"/>
        <v>3.3357053705793317E-4</v>
      </c>
      <c r="AL602" s="17">
        <f t="shared" si="649"/>
        <v>4.6763865101467792E-6</v>
      </c>
      <c r="AM602" s="17">
        <f t="shared" si="650"/>
        <v>9.3097636220579715E-3</v>
      </c>
      <c r="AN602" s="17">
        <f t="shared" si="651"/>
        <v>5.3084685950706683E-3</v>
      </c>
      <c r="AO602" s="17">
        <f t="shared" si="652"/>
        <v>1.5134561933497432E-3</v>
      </c>
      <c r="AP602" s="17">
        <f t="shared" si="653"/>
        <v>2.8765981603001304E-4</v>
      </c>
      <c r="AQ602" s="17">
        <f t="shared" si="654"/>
        <v>4.1006226405176203E-5</v>
      </c>
      <c r="AR602" s="17">
        <f t="shared" si="655"/>
        <v>5.9205404598771187E-5</v>
      </c>
      <c r="AS602" s="17">
        <f t="shared" si="656"/>
        <v>9.2834074410873228E-5</v>
      </c>
      <c r="AT602" s="17">
        <f t="shared" si="657"/>
        <v>7.2781914338124629E-5</v>
      </c>
      <c r="AU602" s="17">
        <f t="shared" si="658"/>
        <v>3.8040680560726468E-5</v>
      </c>
      <c r="AV602" s="17">
        <f t="shared" si="659"/>
        <v>1.4911946779804777E-5</v>
      </c>
      <c r="AW602" s="17">
        <f t="shared" si="660"/>
        <v>1.1614073089333937E-7</v>
      </c>
      <c r="AX602" s="17">
        <f t="shared" si="661"/>
        <v>2.4329515598978204E-3</v>
      </c>
      <c r="AY602" s="17">
        <f t="shared" si="662"/>
        <v>1.3872797928451369E-3</v>
      </c>
      <c r="AZ602" s="17">
        <f t="shared" si="663"/>
        <v>3.9551655186206684E-4</v>
      </c>
      <c r="BA602" s="17">
        <f t="shared" si="664"/>
        <v>7.5175098589176859E-5</v>
      </c>
      <c r="BB602" s="17">
        <f t="shared" si="665"/>
        <v>1.0716293833886066E-5</v>
      </c>
      <c r="BC602" s="17">
        <f t="shared" si="666"/>
        <v>1.2220956746516937E-6</v>
      </c>
      <c r="BD602" s="17">
        <f t="shared" si="667"/>
        <v>5.626530807333819E-6</v>
      </c>
      <c r="BE602" s="17">
        <f t="shared" si="668"/>
        <v>8.8224003058994289E-6</v>
      </c>
      <c r="BF602" s="17">
        <f t="shared" si="669"/>
        <v>6.9167618398251547E-6</v>
      </c>
      <c r="BG602" s="17">
        <f t="shared" si="670"/>
        <v>3.6151608549486136E-6</v>
      </c>
      <c r="BH602" s="17">
        <f t="shared" si="671"/>
        <v>1.4171430551398567E-6</v>
      </c>
      <c r="BI602" s="17">
        <f t="shared" si="672"/>
        <v>4.4441606209185915E-7</v>
      </c>
      <c r="BJ602" s="18">
        <f t="shared" si="673"/>
        <v>0.61667440933529427</v>
      </c>
      <c r="BK602" s="18">
        <f t="shared" si="674"/>
        <v>0.25066595969735883</v>
      </c>
      <c r="BL602" s="18">
        <f t="shared" si="675"/>
        <v>0.1292108065817231</v>
      </c>
      <c r="BM602" s="18">
        <f t="shared" si="676"/>
        <v>0.35947990141925501</v>
      </c>
      <c r="BN602" s="18">
        <f t="shared" si="677"/>
        <v>0.63932602845503406</v>
      </c>
    </row>
    <row r="603" spans="1:66" x14ac:dyDescent="0.25">
      <c r="A603" t="s">
        <v>32</v>
      </c>
      <c r="B603" t="s">
        <v>310</v>
      </c>
      <c r="C603" t="s">
        <v>208</v>
      </c>
      <c r="D603" t="s">
        <v>497</v>
      </c>
      <c r="E603" s="14">
        <f>VLOOKUP(A603,home!$A$2:$E$405,3,FALSE)</f>
        <v>1.25</v>
      </c>
      <c r="F603" s="14">
        <f>VLOOKUP(B603,home!$B$2:$E$405,3,FALSE)</f>
        <v>0.62</v>
      </c>
      <c r="G603" s="14">
        <f>VLOOKUP(C603,away!$B$2:$E$405,4,FALSE)</f>
        <v>0.96</v>
      </c>
      <c r="H603" s="14">
        <f>VLOOKUP(A603,away!$A$2:$E$405,3,FALSE)</f>
        <v>1.127777778</v>
      </c>
      <c r="I603" s="14">
        <f>VLOOKUP(C603,away!$B$2:$E$405,3,FALSE)</f>
        <v>1.52</v>
      </c>
      <c r="J603" s="14">
        <f>VLOOKUP(B603,home!$B$2:$E$405,4,FALSE)</f>
        <v>1.08</v>
      </c>
      <c r="K603" s="16">
        <f t="shared" si="678"/>
        <v>0.74399999999999999</v>
      </c>
      <c r="L603" s="16">
        <f t="shared" si="679"/>
        <v>1.8513600003648003</v>
      </c>
      <c r="M603" s="17">
        <f t="shared" si="624"/>
        <v>7.4619008368300127E-2</v>
      </c>
      <c r="N603" s="17">
        <f t="shared" si="625"/>
        <v>5.5516542226015292E-2</v>
      </c>
      <c r="O603" s="17">
        <f t="shared" si="626"/>
        <v>0.13814664735995716</v>
      </c>
      <c r="P603" s="17">
        <f t="shared" si="627"/>
        <v>0.10278110563580811</v>
      </c>
      <c r="Q603" s="17">
        <f t="shared" si="628"/>
        <v>2.0652153708077686E-2</v>
      </c>
      <c r="R603" s="17">
        <f t="shared" si="629"/>
        <v>0.12787958855336312</v>
      </c>
      <c r="S603" s="17">
        <f t="shared" si="630"/>
        <v>3.5392977964737199E-2</v>
      </c>
      <c r="T603" s="17">
        <f t="shared" si="631"/>
        <v>3.8234571296520609E-2</v>
      </c>
      <c r="U603" s="17">
        <f t="shared" si="632"/>
        <v>9.5142413883702162E-2</v>
      </c>
      <c r="V603" s="17">
        <f t="shared" si="633"/>
        <v>5.4167452123438002E-3</v>
      </c>
      <c r="W603" s="17">
        <f t="shared" si="634"/>
        <v>5.1217341196032676E-3</v>
      </c>
      <c r="X603" s="17">
        <f t="shared" si="635"/>
        <v>9.4821736815371149E-3</v>
      </c>
      <c r="Y603" s="17">
        <f t="shared" si="636"/>
        <v>8.7774585352548267E-3</v>
      </c>
      <c r="Z603" s="17">
        <f t="shared" si="637"/>
        <v>7.8917051703601637E-2</v>
      </c>
      <c r="AA603" s="17">
        <f t="shared" si="638"/>
        <v>5.8714286467479615E-2</v>
      </c>
      <c r="AB603" s="17">
        <f t="shared" si="639"/>
        <v>2.1841714565902413E-2</v>
      </c>
      <c r="AC603" s="17">
        <f t="shared" si="640"/>
        <v>4.6631806195098933E-4</v>
      </c>
      <c r="AD603" s="17">
        <f t="shared" si="641"/>
        <v>9.5264254624620763E-4</v>
      </c>
      <c r="AE603" s="17">
        <f t="shared" si="642"/>
        <v>1.763684304765903E-3</v>
      </c>
      <c r="AF603" s="17">
        <f t="shared" si="643"/>
        <v>1.6326072875573977E-3</v>
      </c>
      <c r="AG603" s="17">
        <f t="shared" si="644"/>
        <v>1.0075146094959467E-3</v>
      </c>
      <c r="AH603" s="17">
        <f t="shared" si="645"/>
        <v>3.6525968217692224E-2</v>
      </c>
      <c r="AI603" s="17">
        <f t="shared" si="646"/>
        <v>2.7175320353963011E-2</v>
      </c>
      <c r="AJ603" s="17">
        <f t="shared" si="647"/>
        <v>1.0109219171674238E-2</v>
      </c>
      <c r="AK603" s="17">
        <f t="shared" si="648"/>
        <v>2.507086354575212E-3</v>
      </c>
      <c r="AL603" s="17">
        <f t="shared" si="649"/>
        <v>2.5692480794548431E-5</v>
      </c>
      <c r="AM603" s="17">
        <f t="shared" si="650"/>
        <v>1.4175321088143574E-4</v>
      </c>
      <c r="AN603" s="17">
        <f t="shared" si="651"/>
        <v>2.6243622454916643E-4</v>
      </c>
      <c r="AO603" s="17">
        <f t="shared" si="652"/>
        <v>2.4293196438854084E-4</v>
      </c>
      <c r="AP603" s="17">
        <f t="shared" si="653"/>
        <v>1.4991817389299692E-4</v>
      </c>
      <c r="AQ603" s="17">
        <f t="shared" si="654"/>
        <v>6.9388127618307232E-5</v>
      </c>
      <c r="AR603" s="17">
        <f t="shared" si="655"/>
        <v>1.3524543306566279E-2</v>
      </c>
      <c r="AS603" s="17">
        <f t="shared" si="656"/>
        <v>1.0062260220085311E-2</v>
      </c>
      <c r="AT603" s="17">
        <f t="shared" si="657"/>
        <v>3.743160801871735E-3</v>
      </c>
      <c r="AU603" s="17">
        <f t="shared" si="658"/>
        <v>9.2830387886419052E-4</v>
      </c>
      <c r="AV603" s="17">
        <f t="shared" si="659"/>
        <v>1.7266452146873942E-4</v>
      </c>
      <c r="AW603" s="17">
        <f t="shared" si="660"/>
        <v>9.8303131256546694E-7</v>
      </c>
      <c r="AX603" s="17">
        <f t="shared" si="661"/>
        <v>1.7577398149298027E-5</v>
      </c>
      <c r="AY603" s="17">
        <f t="shared" si="662"/>
        <v>3.2542091844096633E-5</v>
      </c>
      <c r="AZ603" s="17">
        <f t="shared" si="663"/>
        <v>3.0123563584179057E-5</v>
      </c>
      <c r="BA603" s="17">
        <f t="shared" si="664"/>
        <v>1.8589853562731612E-5</v>
      </c>
      <c r="BB603" s="17">
        <f t="shared" si="665"/>
        <v>8.604127824670095E-6</v>
      </c>
      <c r="BC603" s="17">
        <f t="shared" si="666"/>
        <v>3.185867618524005E-6</v>
      </c>
      <c r="BD603" s="17">
        <f t="shared" si="667"/>
        <v>4.1731330834963798E-3</v>
      </c>
      <c r="BE603" s="17">
        <f t="shared" si="668"/>
        <v>3.104811014121306E-3</v>
      </c>
      <c r="BF603" s="17">
        <f t="shared" si="669"/>
        <v>1.1549896972531256E-3</v>
      </c>
      <c r="BG603" s="17">
        <f t="shared" si="670"/>
        <v>2.8643744491877528E-4</v>
      </c>
      <c r="BH603" s="17">
        <f t="shared" si="671"/>
        <v>5.3277364754892189E-5</v>
      </c>
      <c r="BI603" s="17">
        <f t="shared" si="672"/>
        <v>7.9276718755279599E-6</v>
      </c>
      <c r="BJ603" s="18">
        <f t="shared" si="673"/>
        <v>0.1441181329189882</v>
      </c>
      <c r="BK603" s="18">
        <f t="shared" si="674"/>
        <v>0.21873438981577886</v>
      </c>
      <c r="BL603" s="18">
        <f t="shared" si="675"/>
        <v>0.55525375393358545</v>
      </c>
      <c r="BM603" s="18">
        <f t="shared" si="676"/>
        <v>0.47739672345990108</v>
      </c>
      <c r="BN603" s="18">
        <f t="shared" si="677"/>
        <v>0.5195950458515215</v>
      </c>
    </row>
    <row r="604" spans="1:66" x14ac:dyDescent="0.25">
      <c r="A604" t="s">
        <v>32</v>
      </c>
      <c r="B604" t="s">
        <v>309</v>
      </c>
      <c r="C604" t="s">
        <v>36</v>
      </c>
      <c r="D604" t="s">
        <v>497</v>
      </c>
      <c r="E604" s="14">
        <f>VLOOKUP(A604,home!$A$2:$E$405,3,FALSE)</f>
        <v>1.25</v>
      </c>
      <c r="F604" s="14">
        <f>VLOOKUP(B604,home!$B$2:$E$405,3,FALSE)</f>
        <v>0.96</v>
      </c>
      <c r="G604" s="14">
        <f>VLOOKUP(C604,away!$B$2:$E$405,4,FALSE)</f>
        <v>0.72</v>
      </c>
      <c r="H604" s="14">
        <f>VLOOKUP(A604,away!$A$2:$E$405,3,FALSE)</f>
        <v>1.127777778</v>
      </c>
      <c r="I604" s="14">
        <f>VLOOKUP(C604,away!$B$2:$E$405,3,FALSE)</f>
        <v>1.2</v>
      </c>
      <c r="J604" s="14">
        <f>VLOOKUP(B604,home!$B$2:$E$405,4,FALSE)</f>
        <v>1.1499999999999999</v>
      </c>
      <c r="K604" s="16">
        <f t="shared" si="678"/>
        <v>0.86399999999999999</v>
      </c>
      <c r="L604" s="16">
        <f t="shared" si="679"/>
        <v>1.5563333336399998</v>
      </c>
      <c r="M604" s="17">
        <f t="shared" si="624"/>
        <v>8.8891981832514025E-2</v>
      </c>
      <c r="N604" s="17">
        <f t="shared" si="625"/>
        <v>7.6802672303292102E-2</v>
      </c>
      <c r="O604" s="17">
        <f t="shared" si="626"/>
        <v>0.13834555441926283</v>
      </c>
      <c r="P604" s="17">
        <f t="shared" si="627"/>
        <v>0.11953055901824308</v>
      </c>
      <c r="Q604" s="17">
        <f t="shared" si="628"/>
        <v>3.317875443502219E-2</v>
      </c>
      <c r="R604" s="17">
        <f t="shared" si="629"/>
        <v>0.10765589895180269</v>
      </c>
      <c r="S604" s="17">
        <f t="shared" si="630"/>
        <v>4.0182348971962448E-2</v>
      </c>
      <c r="T604" s="17">
        <f t="shared" si="631"/>
        <v>5.163720149588101E-2</v>
      </c>
      <c r="U604" s="17">
        <f t="shared" si="632"/>
        <v>9.3014696694357524E-2</v>
      </c>
      <c r="V604" s="17">
        <f t="shared" si="633"/>
        <v>6.0035643963859339E-3</v>
      </c>
      <c r="W604" s="17">
        <f t="shared" si="634"/>
        <v>9.5554812772863911E-3</v>
      </c>
      <c r="X604" s="17">
        <f t="shared" si="635"/>
        <v>1.4871514030813732E-2</v>
      </c>
      <c r="Y604" s="17">
        <f t="shared" si="636"/>
        <v>1.1572516503925186E-2</v>
      </c>
      <c r="Z604" s="17">
        <f t="shared" si="637"/>
        <v>5.5849488033890025E-2</v>
      </c>
      <c r="AA604" s="17">
        <f t="shared" si="638"/>
        <v>4.8253957661280981E-2</v>
      </c>
      <c r="AB604" s="17">
        <f t="shared" si="639"/>
        <v>2.0845709709673383E-2</v>
      </c>
      <c r="AC604" s="17">
        <f t="shared" si="640"/>
        <v>5.0455155910048553E-4</v>
      </c>
      <c r="AD604" s="17">
        <f t="shared" si="641"/>
        <v>2.0639839558938599E-3</v>
      </c>
      <c r="AE604" s="17">
        <f t="shared" si="642"/>
        <v>3.2122470306557654E-3</v>
      </c>
      <c r="AF604" s="17">
        <f t="shared" si="643"/>
        <v>2.4996635648478396E-3</v>
      </c>
      <c r="AG604" s="17">
        <f t="shared" si="644"/>
        <v>1.2967699096193615E-3</v>
      </c>
      <c r="AH604" s="17">
        <f t="shared" si="645"/>
        <v>2.1730104973467838E-2</v>
      </c>
      <c r="AI604" s="17">
        <f t="shared" si="646"/>
        <v>1.8774810697076209E-2</v>
      </c>
      <c r="AJ604" s="17">
        <f t="shared" si="647"/>
        <v>8.1107182211369224E-3</v>
      </c>
      <c r="AK604" s="17">
        <f t="shared" si="648"/>
        <v>2.3358868476874338E-3</v>
      </c>
      <c r="AL604" s="17">
        <f t="shared" si="649"/>
        <v>2.7138254168498175E-5</v>
      </c>
      <c r="AM604" s="17">
        <f t="shared" si="650"/>
        <v>3.5665642757845908E-4</v>
      </c>
      <c r="AN604" s="17">
        <f t="shared" si="651"/>
        <v>5.5507628689731639E-4</v>
      </c>
      <c r="AO604" s="17">
        <f t="shared" si="652"/>
        <v>4.319418640057068E-4</v>
      </c>
      <c r="AP604" s="17">
        <f t="shared" si="653"/>
        <v>2.2408184038222572E-4</v>
      </c>
      <c r="AQ604" s="17">
        <f t="shared" si="654"/>
        <v>8.7186509412563918E-5</v>
      </c>
      <c r="AR604" s="17">
        <f t="shared" si="655"/>
        <v>6.7638573427408694E-3</v>
      </c>
      <c r="AS604" s="17">
        <f t="shared" si="656"/>
        <v>5.8439727441281109E-3</v>
      </c>
      <c r="AT604" s="17">
        <f t="shared" si="657"/>
        <v>2.5245962254633438E-3</v>
      </c>
      <c r="AU604" s="17">
        <f t="shared" si="658"/>
        <v>7.2708371293344308E-4</v>
      </c>
      <c r="AV604" s="17">
        <f t="shared" si="659"/>
        <v>1.5705008199362366E-4</v>
      </c>
      <c r="AW604" s="17">
        <f t="shared" si="660"/>
        <v>1.0136680699014798E-6</v>
      </c>
      <c r="AX604" s="17">
        <f t="shared" si="661"/>
        <v>5.1358525571298096E-5</v>
      </c>
      <c r="AY604" s="17">
        <f t="shared" si="662"/>
        <v>7.9930985313213536E-5</v>
      </c>
      <c r="AZ604" s="17">
        <f t="shared" si="663"/>
        <v>6.2199628416821759E-5</v>
      </c>
      <c r="BA604" s="17">
        <f t="shared" si="664"/>
        <v>3.2267785015040495E-5</v>
      </c>
      <c r="BB604" s="17">
        <f t="shared" si="665"/>
        <v>1.2554857355409202E-5</v>
      </c>
      <c r="BC604" s="17">
        <f t="shared" si="666"/>
        <v>3.9079086002637366E-6</v>
      </c>
      <c r="BD604" s="17">
        <f t="shared" si="667"/>
        <v>1.7544694410822127E-3</v>
      </c>
      <c r="BE604" s="17">
        <f t="shared" si="668"/>
        <v>1.5158615970950317E-3</v>
      </c>
      <c r="BF604" s="17">
        <f t="shared" si="669"/>
        <v>6.5485220994505368E-4</v>
      </c>
      <c r="BG604" s="17">
        <f t="shared" si="670"/>
        <v>1.8859743646417544E-4</v>
      </c>
      <c r="BH604" s="17">
        <f t="shared" si="671"/>
        <v>4.0737046276261889E-5</v>
      </c>
      <c r="BI604" s="17">
        <f t="shared" si="672"/>
        <v>7.0393615965380564E-6</v>
      </c>
      <c r="BJ604" s="18">
        <f t="shared" si="673"/>
        <v>0.20858796712578581</v>
      </c>
      <c r="BK604" s="18">
        <f t="shared" si="674"/>
        <v>0.25522007501768773</v>
      </c>
      <c r="BL604" s="18">
        <f t="shared" si="675"/>
        <v>0.47924545537546448</v>
      </c>
      <c r="BM604" s="18">
        <f t="shared" si="676"/>
        <v>0.43441864727544777</v>
      </c>
      <c r="BN604" s="18">
        <f t="shared" si="677"/>
        <v>0.56440542096013691</v>
      </c>
    </row>
    <row r="605" spans="1:66" x14ac:dyDescent="0.25">
      <c r="A605" t="s">
        <v>213</v>
      </c>
      <c r="B605" t="s">
        <v>222</v>
      </c>
      <c r="C605" t="s">
        <v>214</v>
      </c>
      <c r="D605" t="s">
        <v>497</v>
      </c>
      <c r="E605" s="14">
        <f>VLOOKUP(A605,home!$A$2:$E$405,3,FALSE)</f>
        <v>1.2429378529999999</v>
      </c>
      <c r="F605" s="14">
        <f>VLOOKUP(B605,home!$B$2:$E$405,3,FALSE)</f>
        <v>0.34</v>
      </c>
      <c r="G605" s="14">
        <f>VLOOKUP(C605,away!$B$2:$E$405,4,FALSE)</f>
        <v>0.7</v>
      </c>
      <c r="H605" s="14">
        <f>VLOOKUP(A605,away!$A$2:$E$405,3,FALSE)</f>
        <v>1.209039548</v>
      </c>
      <c r="I605" s="14">
        <f>VLOOKUP(C605,away!$B$2:$E$405,3,FALSE)</f>
        <v>1.88</v>
      </c>
      <c r="J605" s="14">
        <f>VLOOKUP(B605,home!$B$2:$E$405,4,FALSE)</f>
        <v>0.77</v>
      </c>
      <c r="K605" s="16">
        <f t="shared" si="678"/>
        <v>0.295819209014</v>
      </c>
      <c r="L605" s="16">
        <f t="shared" si="679"/>
        <v>1.7502056496848</v>
      </c>
      <c r="M605" s="17">
        <f t="shared" si="624"/>
        <v>0.12924766148730826</v>
      </c>
      <c r="N605" s="17">
        <f t="shared" si="625"/>
        <v>3.8233940988084761E-2</v>
      </c>
      <c r="O605" s="17">
        <f t="shared" si="626"/>
        <v>0.22620998734363548</v>
      </c>
      <c r="P605" s="17">
        <f t="shared" si="627"/>
        <v>6.6917259527061193E-2</v>
      </c>
      <c r="Q605" s="17">
        <f t="shared" si="628"/>
        <v>5.6551670902915937E-3</v>
      </c>
      <c r="R605" s="17">
        <f t="shared" si="629"/>
        <v>0.19795699893197896</v>
      </c>
      <c r="S605" s="17">
        <f t="shared" si="630"/>
        <v>8.6615099474193994E-3</v>
      </c>
      <c r="T605" s="17">
        <f t="shared" si="631"/>
        <v>9.8977053913398994E-3</v>
      </c>
      <c r="U605" s="17">
        <f t="shared" si="632"/>
        <v>5.8559482842843263E-2</v>
      </c>
      <c r="V605" s="17">
        <f t="shared" si="633"/>
        <v>4.9827207907837006E-4</v>
      </c>
      <c r="W605" s="17">
        <f t="shared" si="634"/>
        <v>5.5763568516402102E-4</v>
      </c>
      <c r="X605" s="17">
        <f t="shared" si="635"/>
        <v>9.7597712663992408E-4</v>
      </c>
      <c r="Y605" s="17">
        <f t="shared" si="636"/>
        <v>8.5408034050416643E-4</v>
      </c>
      <c r="Z605" s="17">
        <f t="shared" si="637"/>
        <v>0.11548848597513253</v>
      </c>
      <c r="AA605" s="17">
        <f t="shared" si="638"/>
        <v>3.4163712571388137E-2</v>
      </c>
      <c r="AB605" s="17">
        <f t="shared" si="639"/>
        <v>5.0531412149248441E-3</v>
      </c>
      <c r="AC605" s="17">
        <f t="shared" si="640"/>
        <v>1.6123600248876568E-5</v>
      </c>
      <c r="AD605" s="17">
        <f t="shared" si="641"/>
        <v>4.1239836825800158E-5</v>
      </c>
      <c r="AE605" s="17">
        <f t="shared" si="642"/>
        <v>7.2178195404594712E-5</v>
      </c>
      <c r="AF605" s="17">
        <f t="shared" si="643"/>
        <v>6.3163342690587568E-5</v>
      </c>
      <c r="AG605" s="17">
        <f t="shared" si="644"/>
        <v>3.684961307668117E-5</v>
      </c>
      <c r="AH605" s="17">
        <f t="shared" si="645"/>
        <v>5.0532150156805192E-2</v>
      </c>
      <c r="AI605" s="17">
        <f t="shared" si="646"/>
        <v>1.4948380689162787E-2</v>
      </c>
      <c r="AJ605" s="17">
        <f t="shared" si="647"/>
        <v>2.2110090757541442E-3</v>
      </c>
      <c r="AK605" s="17">
        <f t="shared" si="648"/>
        <v>2.1801965197078868E-4</v>
      </c>
      <c r="AL605" s="17">
        <f t="shared" si="649"/>
        <v>3.3391618229645463E-7</v>
      </c>
      <c r="AM605" s="17">
        <f t="shared" si="650"/>
        <v>2.4399071819349277E-6</v>
      </c>
      <c r="AN605" s="17">
        <f t="shared" si="651"/>
        <v>4.2703393345290299E-6</v>
      </c>
      <c r="AO605" s="17">
        <f t="shared" si="652"/>
        <v>3.7369860146819689E-6</v>
      </c>
      <c r="AP605" s="17">
        <f t="shared" si="653"/>
        <v>2.1801646785631561E-6</v>
      </c>
      <c r="AQ605" s="17">
        <f t="shared" si="654"/>
        <v>9.5393413441612043E-7</v>
      </c>
      <c r="AR605" s="17">
        <f t="shared" si="655"/>
        <v>1.7688330939032215E-2</v>
      </c>
      <c r="AS605" s="17">
        <f t="shared" si="656"/>
        <v>5.2325480671623738E-3</v>
      </c>
      <c r="AT605" s="17">
        <f t="shared" si="657"/>
        <v>7.7394411517785406E-4</v>
      </c>
      <c r="AU605" s="17">
        <f t="shared" si="658"/>
        <v>7.6315845324317628E-5</v>
      </c>
      <c r="AV605" s="17">
        <f t="shared" si="659"/>
        <v>5.6439232497686022E-6</v>
      </c>
      <c r="AW605" s="17">
        <f t="shared" si="660"/>
        <v>4.8023125125064904E-9</v>
      </c>
      <c r="AX605" s="17">
        <f t="shared" si="661"/>
        <v>1.202952354379279E-7</v>
      </c>
      <c r="AY605" s="17">
        <f t="shared" si="662"/>
        <v>2.1054140069362461E-7</v>
      </c>
      <c r="AZ605" s="17">
        <f t="shared" si="663"/>
        <v>1.8424537449326654E-7</v>
      </c>
      <c r="BA605" s="17">
        <f t="shared" si="664"/>
        <v>1.0748909845546898E-7</v>
      </c>
      <c r="BB605" s="17">
        <f t="shared" si="665"/>
        <v>4.7032006849071877E-8</v>
      </c>
      <c r="BC605" s="17">
        <f t="shared" si="666"/>
        <v>1.6463136820651961E-8</v>
      </c>
      <c r="BD605" s="17">
        <f t="shared" si="667"/>
        <v>5.1597027904981092E-3</v>
      </c>
      <c r="BE605" s="17">
        <f t="shared" si="668"/>
        <v>1.5263391982324793E-3</v>
      </c>
      <c r="BF605" s="17">
        <f t="shared" si="669"/>
        <v>2.2576022715409749E-4</v>
      </c>
      <c r="BG605" s="17">
        <f t="shared" si="670"/>
        <v>2.2261403941182026E-5</v>
      </c>
      <c r="BH605" s="17">
        <f t="shared" si="671"/>
        <v>1.6463377263554022E-6</v>
      </c>
      <c r="BI605" s="17">
        <f t="shared" si="672"/>
        <v>9.7403664796072509E-8</v>
      </c>
      <c r="BJ605" s="18">
        <f t="shared" si="673"/>
        <v>5.6402205007618902E-2</v>
      </c>
      <c r="BK605" s="18">
        <f t="shared" si="674"/>
        <v>0.2053413710986991</v>
      </c>
      <c r="BL605" s="18">
        <f t="shared" si="675"/>
        <v>0.62056547272962737</v>
      </c>
      <c r="BM605" s="18">
        <f t="shared" si="676"/>
        <v>0.33357631370362922</v>
      </c>
      <c r="BN605" s="18">
        <f t="shared" si="677"/>
        <v>0.6642210153683602</v>
      </c>
    </row>
    <row r="606" spans="1:66" x14ac:dyDescent="0.25">
      <c r="A606" t="s">
        <v>340</v>
      </c>
      <c r="B606" t="s">
        <v>385</v>
      </c>
      <c r="C606" t="s">
        <v>418</v>
      </c>
      <c r="D606" t="s">
        <v>497</v>
      </c>
      <c r="E606" s="14">
        <f>VLOOKUP(A606,home!$A$2:$E$405,3,FALSE)</f>
        <v>1.3628691980000001</v>
      </c>
      <c r="F606" s="14">
        <f>VLOOKUP(B606,home!$B$2:$E$405,3,FALSE)</f>
        <v>0.55000000000000004</v>
      </c>
      <c r="G606" s="14">
        <f>VLOOKUP(C606,away!$B$2:$E$405,4,FALSE)</f>
        <v>0.61</v>
      </c>
      <c r="H606" s="14">
        <f>VLOOKUP(A606,away!$A$2:$E$405,3,FALSE)</f>
        <v>1.1434599160000001</v>
      </c>
      <c r="I606" s="14">
        <f>VLOOKUP(C606,away!$B$2:$E$405,3,FALSE)</f>
        <v>1.1599999999999999</v>
      </c>
      <c r="J606" s="14">
        <f>VLOOKUP(B606,home!$B$2:$E$405,4,FALSE)</f>
        <v>0.66</v>
      </c>
      <c r="K606" s="16">
        <f t="shared" si="678"/>
        <v>0.45724261592900001</v>
      </c>
      <c r="L606" s="16">
        <f t="shared" si="679"/>
        <v>0.87543291168960002</v>
      </c>
      <c r="M606" s="17">
        <f t="shared" si="624"/>
        <v>0.26377059086241611</v>
      </c>
      <c r="N606" s="17">
        <f t="shared" si="625"/>
        <v>0.12060715497106912</v>
      </c>
      <c r="O606" s="17">
        <f t="shared" si="626"/>
        <v>0.2309134563767711</v>
      </c>
      <c r="P606" s="17">
        <f t="shared" si="627"/>
        <v>0.10558347284692186</v>
      </c>
      <c r="Q606" s="17">
        <f t="shared" si="628"/>
        <v>2.7573365519362975E-2</v>
      </c>
      <c r="R606" s="17">
        <f t="shared" si="629"/>
        <v>0.10107461973211308</v>
      </c>
      <c r="S606" s="17">
        <f t="shared" si="630"/>
        <v>1.0565876299901326E-2</v>
      </c>
      <c r="T606" s="17">
        <f t="shared" si="631"/>
        <v>2.4138631661697548E-2</v>
      </c>
      <c r="U606" s="17">
        <f t="shared" si="632"/>
        <v>4.6215623530340311E-2</v>
      </c>
      <c r="V606" s="17">
        <f t="shared" si="633"/>
        <v>4.6992936373110151E-4</v>
      </c>
      <c r="W606" s="17">
        <f t="shared" si="634"/>
        <v>4.202572593346672E-3</v>
      </c>
      <c r="X606" s="17">
        <f t="shared" si="635"/>
        <v>3.6790703619803905E-3</v>
      </c>
      <c r="Y606" s="17">
        <f t="shared" si="636"/>
        <v>1.610389639649702E-3</v>
      </c>
      <c r="Z606" s="17">
        <f t="shared" si="637"/>
        <v>2.9494682883334285E-2</v>
      </c>
      <c r="AA606" s="17">
        <f t="shared" si="638"/>
        <v>1.348622595757207E-2</v>
      </c>
      <c r="AB606" s="17">
        <f t="shared" si="639"/>
        <v>3.0832386179249186E-3</v>
      </c>
      <c r="AC606" s="17">
        <f t="shared" si="640"/>
        <v>1.175661160074E-5</v>
      </c>
      <c r="AD606" s="17">
        <f t="shared" si="641"/>
        <v>4.8039882155333837E-4</v>
      </c>
      <c r="AE606" s="17">
        <f t="shared" si="642"/>
        <v>4.2055693912469158E-4</v>
      </c>
      <c r="AF606" s="17">
        <f t="shared" si="643"/>
        <v>1.8408469287459729E-4</v>
      </c>
      <c r="AG606" s="17">
        <f t="shared" si="644"/>
        <v>5.3717932893564828E-5</v>
      </c>
      <c r="AH606" s="17">
        <f t="shared" si="645"/>
        <v>6.4551540289796852E-3</v>
      </c>
      <c r="AI606" s="17">
        <f t="shared" si="646"/>
        <v>2.9515715144352952E-3</v>
      </c>
      <c r="AJ606" s="17">
        <f t="shared" si="647"/>
        <v>6.7479214018095735E-4</v>
      </c>
      <c r="AK606" s="17">
        <f t="shared" si="648"/>
        <v>1.0284790779488982E-4</v>
      </c>
      <c r="AL606" s="17">
        <f t="shared" si="649"/>
        <v>1.8823992131344298E-7</v>
      </c>
      <c r="AM606" s="17">
        <f t="shared" si="650"/>
        <v>4.3931762771251486E-5</v>
      </c>
      <c r="AN606" s="17">
        <f t="shared" si="651"/>
        <v>3.8459310998493457E-5</v>
      </c>
      <c r="AO606" s="17">
        <f t="shared" si="652"/>
        <v>1.6834273304493493E-5</v>
      </c>
      <c r="AP606" s="17">
        <f t="shared" si="653"/>
        <v>4.9124256317104142E-6</v>
      </c>
      <c r="AQ606" s="17">
        <f t="shared" si="654"/>
        <v>1.0751247685567176E-6</v>
      </c>
      <c r="AR606" s="17">
        <f t="shared" si="655"/>
        <v>1.1302108573989081E-3</v>
      </c>
      <c r="AS606" s="17">
        <f t="shared" si="656"/>
        <v>5.1678056898843471E-4</v>
      </c>
      <c r="AT606" s="17">
        <f t="shared" si="657"/>
        <v>1.1814704961277449E-4</v>
      </c>
      <c r="AU606" s="17">
        <f t="shared" si="658"/>
        <v>1.8007288676412787E-5</v>
      </c>
      <c r="AV606" s="17">
        <f t="shared" si="659"/>
        <v>2.0584249450479101E-6</v>
      </c>
      <c r="AW606" s="17">
        <f t="shared" si="660"/>
        <v>2.0930461407267494E-9</v>
      </c>
      <c r="AX606" s="17">
        <f t="shared" si="661"/>
        <v>3.3479123553165457E-6</v>
      </c>
      <c r="AY606" s="17">
        <f t="shared" si="662"/>
        <v>2.9308726612963506E-6</v>
      </c>
      <c r="AZ606" s="17">
        <f t="shared" si="663"/>
        <v>1.2828911938350554E-6</v>
      </c>
      <c r="BA606" s="17">
        <f t="shared" si="664"/>
        <v>3.7436172439998985E-7</v>
      </c>
      <c r="BB606" s="17">
        <f t="shared" si="665"/>
        <v>8.1932143604155671E-8</v>
      </c>
      <c r="BC606" s="17">
        <f t="shared" si="666"/>
        <v>1.4345219007271294E-8</v>
      </c>
      <c r="BD606" s="17">
        <f t="shared" si="667"/>
        <v>1.6490396361932083E-4</v>
      </c>
      <c r="BE606" s="17">
        <f t="shared" si="668"/>
        <v>7.5401119702358911E-5</v>
      </c>
      <c r="BF606" s="17">
        <f t="shared" si="669"/>
        <v>1.7238302608341125E-5</v>
      </c>
      <c r="BG606" s="17">
        <f t="shared" si="670"/>
        <v>2.6273621929378672E-6</v>
      </c>
      <c r="BH606" s="17">
        <f t="shared" si="671"/>
        <v>3.0033549052296603E-7</v>
      </c>
      <c r="BI606" s="17">
        <f t="shared" si="672"/>
        <v>2.7465237068608085E-8</v>
      </c>
      <c r="BJ606" s="18">
        <f t="shared" si="673"/>
        <v>0.18306318834632457</v>
      </c>
      <c r="BK606" s="18">
        <f t="shared" si="674"/>
        <v>0.38040474509715372</v>
      </c>
      <c r="BL606" s="18">
        <f t="shared" si="675"/>
        <v>0.40700323254458454</v>
      </c>
      <c r="BM606" s="18">
        <f t="shared" si="676"/>
        <v>0.15044025978312764</v>
      </c>
      <c r="BN606" s="18">
        <f t="shared" si="677"/>
        <v>0.8495226603086542</v>
      </c>
    </row>
    <row r="607" spans="1:66" x14ac:dyDescent="0.25">
      <c r="A607" t="s">
        <v>340</v>
      </c>
      <c r="B607" t="s">
        <v>413</v>
      </c>
      <c r="C607" t="s">
        <v>428</v>
      </c>
      <c r="D607" t="s">
        <v>497</v>
      </c>
      <c r="E607" s="14">
        <f>VLOOKUP(A607,home!$A$2:$E$405,3,FALSE)</f>
        <v>1.3628691980000001</v>
      </c>
      <c r="F607" s="14">
        <f>VLOOKUP(B607,home!$B$2:$E$405,3,FALSE)</f>
        <v>1.33</v>
      </c>
      <c r="G607" s="14">
        <f>VLOOKUP(C607,away!$B$2:$E$405,4,FALSE)</f>
        <v>1.1000000000000001</v>
      </c>
      <c r="H607" s="14">
        <f>VLOOKUP(A607,away!$A$2:$E$405,3,FALSE)</f>
        <v>1.1434599160000001</v>
      </c>
      <c r="I607" s="14">
        <f>VLOOKUP(C607,away!$B$2:$E$405,3,FALSE)</f>
        <v>0.73</v>
      </c>
      <c r="J607" s="14">
        <f>VLOOKUP(B607,home!$B$2:$E$405,4,FALSE)</f>
        <v>0.56000000000000005</v>
      </c>
      <c r="K607" s="16">
        <f t="shared" si="678"/>
        <v>1.9938776366740003</v>
      </c>
      <c r="L607" s="16">
        <f t="shared" si="679"/>
        <v>0.46744641366080003</v>
      </c>
      <c r="M607" s="17">
        <f t="shared" si="624"/>
        <v>8.5321905647251298E-2</v>
      </c>
      <c r="N607" s="17">
        <f t="shared" si="625"/>
        <v>0.17012143958846349</v>
      </c>
      <c r="O607" s="17">
        <f t="shared" si="626"/>
        <v>3.9883418801512784E-2</v>
      </c>
      <c r="P607" s="17">
        <f t="shared" si="627"/>
        <v>7.9522656822439725E-2</v>
      </c>
      <c r="Q607" s="17">
        <f t="shared" si="628"/>
        <v>0.16960066695711218</v>
      </c>
      <c r="R607" s="17">
        <f t="shared" si="629"/>
        <v>9.321680541649436E-3</v>
      </c>
      <c r="S607" s="17">
        <f t="shared" si="630"/>
        <v>1.8529394356955629E-2</v>
      </c>
      <c r="T607" s="17">
        <f t="shared" si="631"/>
        <v>7.9279223523581854E-2</v>
      </c>
      <c r="U607" s="17">
        <f t="shared" si="632"/>
        <v>1.8586290368213996E-2</v>
      </c>
      <c r="V607" s="17">
        <f t="shared" si="633"/>
        <v>1.91888544838622E-3</v>
      </c>
      <c r="W607" s="17">
        <f t="shared" si="634"/>
        <v>0.11272099233692701</v>
      </c>
      <c r="X607" s="17">
        <f t="shared" si="635"/>
        <v>5.2691023612183058E-2</v>
      </c>
      <c r="Y607" s="17">
        <f t="shared" si="636"/>
        <v>1.2315115009815749E-2</v>
      </c>
      <c r="Z607" s="17">
        <f t="shared" si="637"/>
        <v>1.4524620461618975E-3</v>
      </c>
      <c r="AA607" s="17">
        <f t="shared" si="638"/>
        <v>2.8960315919599679E-3</v>
      </c>
      <c r="AB607" s="17">
        <f t="shared" si="639"/>
        <v>2.8871663131551919E-3</v>
      </c>
      <c r="AC607" s="17">
        <f t="shared" si="640"/>
        <v>1.1177878927750674E-4</v>
      </c>
      <c r="AD607" s="17">
        <f t="shared" si="641"/>
        <v>5.6187966451075017E-2</v>
      </c>
      <c r="AE607" s="17">
        <f t="shared" si="642"/>
        <v>2.6264863408448372E-2</v>
      </c>
      <c r="AF607" s="17">
        <f t="shared" si="643"/>
        <v>6.1387081027849824E-3</v>
      </c>
      <c r="AG607" s="17">
        <f t="shared" si="644"/>
        <v>9.565056957191113E-4</v>
      </c>
      <c r="AH607" s="17">
        <f t="shared" si="645"/>
        <v>1.6973704361420157E-4</v>
      </c>
      <c r="AI607" s="17">
        <f t="shared" si="646"/>
        <v>3.3843489537751603E-4</v>
      </c>
      <c r="AJ607" s="17">
        <f t="shared" si="647"/>
        <v>3.3739888468166715E-4</v>
      </c>
      <c r="AK607" s="17">
        <f t="shared" si="648"/>
        <v>2.2424403026850866E-4</v>
      </c>
      <c r="AL607" s="17">
        <f t="shared" si="649"/>
        <v>4.1672516488287496E-6</v>
      </c>
      <c r="AM607" s="17">
        <f t="shared" si="650"/>
        <v>2.2406385951397489E-2</v>
      </c>
      <c r="AN607" s="17">
        <f t="shared" si="651"/>
        <v>1.0473784756080491E-2</v>
      </c>
      <c r="AO607" s="17">
        <f t="shared" si="652"/>
        <v>2.4479665608424911E-3</v>
      </c>
      <c r="AP607" s="17">
        <f t="shared" si="653"/>
        <v>3.8143106320912836E-4</v>
      </c>
      <c r="AQ607" s="17">
        <f t="shared" si="654"/>
        <v>4.4574645638983239E-5</v>
      </c>
      <c r="AR607" s="17">
        <f t="shared" si="655"/>
        <v>1.5868594460569075E-5</v>
      </c>
      <c r="AS607" s="17">
        <f t="shared" si="656"/>
        <v>3.1640035620377608E-5</v>
      </c>
      <c r="AT607" s="17">
        <f t="shared" si="657"/>
        <v>3.1543179723519845E-5</v>
      </c>
      <c r="AU607" s="17">
        <f t="shared" si="658"/>
        <v>2.0964413546771664E-5</v>
      </c>
      <c r="AV607" s="17">
        <f t="shared" si="659"/>
        <v>1.0450118834223369E-5</v>
      </c>
      <c r="AW607" s="17">
        <f t="shared" si="660"/>
        <v>1.0788909765012401E-7</v>
      </c>
      <c r="AX607" s="17">
        <f t="shared" si="661"/>
        <v>7.4459319778629957E-3</v>
      </c>
      <c r="AY607" s="17">
        <f t="shared" si="662"/>
        <v>3.4805741994143255E-3</v>
      </c>
      <c r="AZ607" s="17">
        <f t="shared" si="663"/>
        <v>8.134909634982682E-4</v>
      </c>
      <c r="BA607" s="17">
        <f t="shared" si="664"/>
        <v>1.2675447781091141E-4</v>
      </c>
      <c r="BB607" s="17">
        <f t="shared" si="665"/>
        <v>1.4812731517039498E-5</v>
      </c>
      <c r="BC607" s="17">
        <f t="shared" si="666"/>
        <v>1.3848316448320837E-6</v>
      </c>
      <c r="BD607" s="17">
        <f t="shared" si="667"/>
        <v>1.2362862617384414E-6</v>
      </c>
      <c r="BE607" s="17">
        <f t="shared" si="668"/>
        <v>2.4650035298075783E-6</v>
      </c>
      <c r="BF607" s="17">
        <f t="shared" si="669"/>
        <v>2.457457706202902E-6</v>
      </c>
      <c r="BG607" s="17">
        <f t="shared" si="670"/>
        <v>1.6332899878233839E-6</v>
      </c>
      <c r="BH607" s="17">
        <f t="shared" si="671"/>
        <v>8.1414509523114869E-7</v>
      </c>
      <c r="BI607" s="17">
        <f t="shared" si="672"/>
        <v>3.246611396778423E-7</v>
      </c>
      <c r="BJ607" s="18">
        <f t="shared" si="673"/>
        <v>0.73391359684502766</v>
      </c>
      <c r="BK607" s="18">
        <f t="shared" si="674"/>
        <v>0.18888936251537358</v>
      </c>
      <c r="BL607" s="18">
        <f t="shared" si="675"/>
        <v>7.4763799656339239E-2</v>
      </c>
      <c r="BM607" s="18">
        <f t="shared" si="676"/>
        <v>0.44176698639415685</v>
      </c>
      <c r="BN607" s="18">
        <f t="shared" si="677"/>
        <v>0.5537717683584289</v>
      </c>
    </row>
    <row r="608" spans="1:66" x14ac:dyDescent="0.25">
      <c r="A608" t="s">
        <v>340</v>
      </c>
      <c r="B608" t="s">
        <v>394</v>
      </c>
      <c r="C608" t="s">
        <v>405</v>
      </c>
      <c r="D608" t="s">
        <v>497</v>
      </c>
      <c r="E608" s="14">
        <f>VLOOKUP(A608,home!$A$2:$E$405,3,FALSE)</f>
        <v>1.3628691980000001</v>
      </c>
      <c r="F608" s="14">
        <f>VLOOKUP(B608,home!$B$2:$E$405,3,FALSE)</f>
        <v>1.1599999999999999</v>
      </c>
      <c r="G608" s="14">
        <f>VLOOKUP(C608,away!$B$2:$E$405,4,FALSE)</f>
        <v>0.98</v>
      </c>
      <c r="H608" s="14">
        <f>VLOOKUP(A608,away!$A$2:$E$405,3,FALSE)</f>
        <v>1.1434599160000001</v>
      </c>
      <c r="I608" s="14">
        <f>VLOOKUP(C608,away!$B$2:$E$405,3,FALSE)</f>
        <v>0.55000000000000004</v>
      </c>
      <c r="J608" s="14">
        <f>VLOOKUP(B608,home!$B$2:$E$405,4,FALSE)</f>
        <v>1.17</v>
      </c>
      <c r="K608" s="16">
        <f t="shared" si="678"/>
        <v>1.5493097042863999</v>
      </c>
      <c r="L608" s="16">
        <f t="shared" si="679"/>
        <v>0.73581645594599998</v>
      </c>
      <c r="M608" s="17">
        <f t="shared" si="624"/>
        <v>0.10176122307686064</v>
      </c>
      <c r="N608" s="17">
        <f t="shared" si="625"/>
        <v>0.15765965043303329</v>
      </c>
      <c r="O608" s="17">
        <f t="shared" si="626"/>
        <v>7.4877582517145894E-2</v>
      </c>
      <c r="P608" s="17">
        <f t="shared" si="627"/>
        <v>0.1160085652273198</v>
      </c>
      <c r="Q608" s="17">
        <f t="shared" si="628"/>
        <v>0.12213181319515004</v>
      </c>
      <c r="R608" s="17">
        <f t="shared" si="629"/>
        <v>2.7548078698785224E-2</v>
      </c>
      <c r="S608" s="17">
        <f t="shared" si="630"/>
        <v>3.3062660803360351E-2</v>
      </c>
      <c r="T608" s="17">
        <f t="shared" si="631"/>
        <v>8.9866597943514204E-2</v>
      </c>
      <c r="U608" s="17">
        <f t="shared" si="632"/>
        <v>4.2680505662473403E-2</v>
      </c>
      <c r="V608" s="17">
        <f t="shared" si="633"/>
        <v>4.1879648656633212E-3</v>
      </c>
      <c r="W608" s="17">
        <f t="shared" si="634"/>
        <v>6.3073334461779901E-2</v>
      </c>
      <c r="X608" s="17">
        <f t="shared" si="635"/>
        <v>4.6410397428363587E-2</v>
      </c>
      <c r="Y608" s="17">
        <f t="shared" si="636"/>
        <v>1.707476707739192E-2</v>
      </c>
      <c r="Z608" s="17">
        <f t="shared" si="637"/>
        <v>6.7567765454205472E-3</v>
      </c>
      <c r="AA608" s="17">
        <f t="shared" si="638"/>
        <v>1.0468339471514789E-2</v>
      </c>
      <c r="AB608" s="17">
        <f t="shared" si="639"/>
        <v>8.1093499654911159E-3</v>
      </c>
      <c r="AC608" s="17">
        <f t="shared" si="640"/>
        <v>2.9839447961987366E-4</v>
      </c>
      <c r="AD608" s="17">
        <f t="shared" si="641"/>
        <v>2.4430032290834361E-2</v>
      </c>
      <c r="AE608" s="17">
        <f t="shared" si="642"/>
        <v>1.7976019778888078E-2</v>
      </c>
      <c r="AF608" s="17">
        <f t="shared" si="643"/>
        <v>6.6135255828583105E-3</v>
      </c>
      <c r="AG608" s="17">
        <f t="shared" si="644"/>
        <v>1.6221136518956689E-3</v>
      </c>
      <c r="AH608" s="17">
        <f t="shared" si="645"/>
        <v>1.2429368428176011E-3</v>
      </c>
      <c r="AI608" s="17">
        <f t="shared" si="646"/>
        <v>1.9256941123924087E-3</v>
      </c>
      <c r="AJ608" s="17">
        <f t="shared" si="647"/>
        <v>1.4917482879083725E-3</v>
      </c>
      <c r="AK608" s="17">
        <f t="shared" si="648"/>
        <v>7.7039336626968772E-4</v>
      </c>
      <c r="AL608" s="17">
        <f t="shared" si="649"/>
        <v>1.3606878693393232E-5</v>
      </c>
      <c r="AM608" s="17">
        <f t="shared" si="650"/>
        <v>7.5699372208439548E-3</v>
      </c>
      <c r="AN608" s="17">
        <f t="shared" si="651"/>
        <v>5.5700843775751113E-3</v>
      </c>
      <c r="AO608" s="17">
        <f t="shared" si="652"/>
        <v>2.0492798730137492E-3</v>
      </c>
      <c r="AP608" s="17">
        <f t="shared" si="653"/>
        <v>5.0263128446748203E-4</v>
      </c>
      <c r="AQ608" s="17">
        <f t="shared" si="654"/>
        <v>9.2461092596112101E-5</v>
      </c>
      <c r="AR608" s="17">
        <f t="shared" si="655"/>
        <v>1.8291467652935159E-4</v>
      </c>
      <c r="AS608" s="17">
        <f t="shared" si="656"/>
        <v>2.8339148340333215E-4</v>
      </c>
      <c r="AT608" s="17">
        <f t="shared" si="657"/>
        <v>2.1953058767445042E-4</v>
      </c>
      <c r="AU608" s="17">
        <f t="shared" si="658"/>
        <v>1.133736232905741E-4</v>
      </c>
      <c r="AV608" s="17">
        <f t="shared" si="659"/>
        <v>4.3912713693549282E-5</v>
      </c>
      <c r="AW608" s="17">
        <f t="shared" si="660"/>
        <v>4.3088735536283588E-7</v>
      </c>
      <c r="AX608" s="17">
        <f t="shared" si="661"/>
        <v>1.9546961995153956E-3</v>
      </c>
      <c r="AY608" s="17">
        <f t="shared" si="662"/>
        <v>1.4382976299785336E-3</v>
      </c>
      <c r="AZ608" s="17">
        <f t="shared" si="663"/>
        <v>5.2916153234316781E-4</v>
      </c>
      <c r="BA608" s="17">
        <f t="shared" si="664"/>
        <v>1.2978858778390148E-4</v>
      </c>
      <c r="BB608" s="17">
        <f t="shared" si="665"/>
        <v>2.3875144671346674E-5</v>
      </c>
      <c r="BC608" s="17">
        <f t="shared" si="666"/>
        <v>3.513544867453668E-6</v>
      </c>
      <c r="BD608" s="17">
        <f t="shared" si="667"/>
        <v>2.2431938170722735E-5</v>
      </c>
      <c r="BE608" s="17">
        <f t="shared" si="668"/>
        <v>3.4754019493853241E-5</v>
      </c>
      <c r="BF608" s="17">
        <f t="shared" si="669"/>
        <v>2.6922369832392779E-5</v>
      </c>
      <c r="BG608" s="17">
        <f t="shared" si="670"/>
        <v>1.3903696281237847E-5</v>
      </c>
      <c r="BH608" s="17">
        <f t="shared" si="671"/>
        <v>5.3852828934931337E-6</v>
      </c>
      <c r="BI608" s="17">
        <f t="shared" si="672"/>
        <v>1.6686942094432905E-6</v>
      </c>
      <c r="BJ608" s="18">
        <f t="shared" si="673"/>
        <v>0.56672197833136562</v>
      </c>
      <c r="BK608" s="18">
        <f t="shared" si="674"/>
        <v>0.25677071296149589</v>
      </c>
      <c r="BL608" s="18">
        <f t="shared" si="675"/>
        <v>0.17006281801027093</v>
      </c>
      <c r="BM608" s="18">
        <f t="shared" si="676"/>
        <v>0.39888750595763472</v>
      </c>
      <c r="BN608" s="18">
        <f t="shared" si="677"/>
        <v>0.59998691314829489</v>
      </c>
    </row>
    <row r="609" spans="1:66" x14ac:dyDescent="0.25">
      <c r="A609" t="s">
        <v>340</v>
      </c>
      <c r="B609" t="s">
        <v>431</v>
      </c>
      <c r="C609" t="s">
        <v>356</v>
      </c>
      <c r="D609" t="s">
        <v>497</v>
      </c>
      <c r="E609" s="14">
        <f>VLOOKUP(A609,home!$A$2:$E$405,3,FALSE)</f>
        <v>1.3628691980000001</v>
      </c>
      <c r="F609" s="14">
        <f>VLOOKUP(B609,home!$B$2:$E$405,3,FALSE)</f>
        <v>1.1000000000000001</v>
      </c>
      <c r="G609" s="14">
        <f>VLOOKUP(C609,away!$B$2:$E$405,4,FALSE)</f>
        <v>1.41</v>
      </c>
      <c r="H609" s="14">
        <f>VLOOKUP(A609,away!$A$2:$E$405,3,FALSE)</f>
        <v>1.1434599160000001</v>
      </c>
      <c r="I609" s="14">
        <f>VLOOKUP(C609,away!$B$2:$E$405,3,FALSE)</f>
        <v>0.98</v>
      </c>
      <c r="J609" s="14">
        <f>VLOOKUP(B609,home!$B$2:$E$405,4,FALSE)</f>
        <v>0.87</v>
      </c>
      <c r="K609" s="16">
        <f t="shared" si="678"/>
        <v>2.113810126098</v>
      </c>
      <c r="L609" s="16">
        <f t="shared" si="679"/>
        <v>0.97491392438160007</v>
      </c>
      <c r="M609" s="17">
        <f t="shared" si="624"/>
        <v>4.5560049656944254E-2</v>
      </c>
      <c r="N609" s="17">
        <f t="shared" si="625"/>
        <v>9.6305294310376474E-2</v>
      </c>
      <c r="O609" s="17">
        <f t="shared" si="626"/>
        <v>4.4417126806072092E-2</v>
      </c>
      <c r="P609" s="17">
        <f t="shared" si="627"/>
        <v>9.3889372414854108E-2</v>
      </c>
      <c r="Q609" s="17">
        <f t="shared" si="628"/>
        <v>0.10178555315506096</v>
      </c>
      <c r="R609" s="17">
        <f t="shared" si="629"/>
        <v>2.1651437702131453E-2</v>
      </c>
      <c r="S609" s="17">
        <f t="shared" si="630"/>
        <v>4.8371403888008896E-2</v>
      </c>
      <c r="T609" s="17">
        <f t="shared" si="631"/>
        <v>9.9232153071752441E-2</v>
      </c>
      <c r="U609" s="17">
        <f t="shared" si="632"/>
        <v>4.576702825934547E-2</v>
      </c>
      <c r="V609" s="17">
        <f t="shared" si="633"/>
        <v>1.1075884801285834E-2</v>
      </c>
      <c r="W609" s="17">
        <f t="shared" si="634"/>
        <v>7.1718444316551361E-2</v>
      </c>
      <c r="X609" s="17">
        <f t="shared" si="635"/>
        <v>6.9919309999192353E-2</v>
      </c>
      <c r="Y609" s="17">
        <f t="shared" si="636"/>
        <v>3.4082654450683127E-2</v>
      </c>
      <c r="Z609" s="17">
        <f t="shared" si="637"/>
        <v>7.0360960328962373E-3</v>
      </c>
      <c r="AA609" s="17">
        <f t="shared" si="638"/>
        <v>1.4872971042534032E-2</v>
      </c>
      <c r="AB609" s="17">
        <f t="shared" si="639"/>
        <v>1.5719318397435386E-2</v>
      </c>
      <c r="AC609" s="17">
        <f t="shared" si="640"/>
        <v>1.426562142658691E-3</v>
      </c>
      <c r="AD609" s="17">
        <f t="shared" si="641"/>
        <v>3.7899793456080466E-2</v>
      </c>
      <c r="AE609" s="17">
        <f t="shared" si="642"/>
        <v>3.6949036371519486E-2</v>
      </c>
      <c r="AF609" s="17">
        <f t="shared" si="643"/>
        <v>1.8011065025538266E-2</v>
      </c>
      <c r="AG609" s="17">
        <f t="shared" si="644"/>
        <v>5.8530793621132332E-3</v>
      </c>
      <c r="AH609" s="17">
        <f t="shared" si="645"/>
        <v>1.7148969989391693E-3</v>
      </c>
      <c r="AI609" s="17">
        <f t="shared" si="646"/>
        <v>3.6249666415726872E-3</v>
      </c>
      <c r="AJ609" s="17">
        <f t="shared" si="647"/>
        <v>3.8312455968619033E-3</v>
      </c>
      <c r="AK609" s="17">
        <f t="shared" si="648"/>
        <v>2.6995085794050224E-3</v>
      </c>
      <c r="AL609" s="17">
        <f t="shared" si="649"/>
        <v>1.1759339622633538E-4</v>
      </c>
      <c r="AM609" s="17">
        <f t="shared" si="650"/>
        <v>1.602259343689711E-2</v>
      </c>
      <c r="AN609" s="17">
        <f t="shared" si="651"/>
        <v>1.5620649446336229E-2</v>
      </c>
      <c r="AO609" s="17">
        <f t="shared" si="652"/>
        <v>7.6143943265584591E-3</v>
      </c>
      <c r="AP609" s="17">
        <f t="shared" si="653"/>
        <v>2.4744596848980333E-3</v>
      </c>
      <c r="AQ609" s="17">
        <f t="shared" si="654"/>
        <v>6.0309630053199969E-4</v>
      </c>
      <c r="AR609" s="17">
        <f t="shared" si="655"/>
        <v>3.3437539262920295E-4</v>
      </c>
      <c r="AS609" s="17">
        <f t="shared" si="656"/>
        <v>7.068060908576037E-4</v>
      </c>
      <c r="AT609" s="17">
        <f t="shared" si="657"/>
        <v>7.47026936021273E-4</v>
      </c>
      <c r="AU609" s="17">
        <f t="shared" si="658"/>
        <v>5.263577006099098E-4</v>
      </c>
      <c r="AV609" s="17">
        <f t="shared" si="659"/>
        <v>2.7815505937472176E-4</v>
      </c>
      <c r="AW609" s="17">
        <f t="shared" si="660"/>
        <v>6.7315128635212332E-6</v>
      </c>
      <c r="AX609" s="17">
        <f t="shared" si="661"/>
        <v>5.6447867088774166E-3</v>
      </c>
      <c r="AY609" s="17">
        <f t="shared" si="662"/>
        <v>5.5031811626487792E-3</v>
      </c>
      <c r="AZ609" s="17">
        <f t="shared" si="663"/>
        <v>2.6825639719304083E-3</v>
      </c>
      <c r="BA609" s="17">
        <f t="shared" si="664"/>
        <v>8.7175632309312247E-4</v>
      </c>
      <c r="BB609" s="17">
        <f t="shared" si="665"/>
        <v>2.1247184451279749E-4</v>
      </c>
      <c r="BC609" s="17">
        <f t="shared" si="666"/>
        <v>4.1428351950913722E-5</v>
      </c>
      <c r="BD609" s="17">
        <f t="shared" si="667"/>
        <v>5.4331204374129083E-5</v>
      </c>
      <c r="BE609" s="17">
        <f t="shared" si="668"/>
        <v>1.1484584996913401E-4</v>
      </c>
      <c r="BF609" s="17">
        <f t="shared" si="669"/>
        <v>1.2138116030254359E-4</v>
      </c>
      <c r="BG609" s="17">
        <f t="shared" si="670"/>
        <v>8.5525575255013727E-5</v>
      </c>
      <c r="BH609" s="17">
        <f t="shared" si="671"/>
        <v>4.5196206753601143E-5</v>
      </c>
      <c r="BI609" s="17">
        <f t="shared" si="672"/>
        <v>1.9107239899396171E-5</v>
      </c>
      <c r="BJ609" s="18">
        <f t="shared" si="673"/>
        <v>0.62904776507710347</v>
      </c>
      <c r="BK609" s="18">
        <f t="shared" si="674"/>
        <v>0.20594404746262687</v>
      </c>
      <c r="BL609" s="18">
        <f t="shared" si="675"/>
        <v>0.15733160844034377</v>
      </c>
      <c r="BM609" s="18">
        <f t="shared" si="676"/>
        <v>0.59025423331774562</v>
      </c>
      <c r="BN609" s="18">
        <f t="shared" si="677"/>
        <v>0.4036088340454394</v>
      </c>
    </row>
    <row r="610" spans="1:66" x14ac:dyDescent="0.25">
      <c r="A610" t="s">
        <v>342</v>
      </c>
      <c r="B610" t="s">
        <v>400</v>
      </c>
      <c r="C610" t="s">
        <v>380</v>
      </c>
      <c r="D610" t="s">
        <v>497</v>
      </c>
      <c r="E610" s="14">
        <f>VLOOKUP(A610,home!$A$2:$E$405,3,FALSE)</f>
        <v>1.153846154</v>
      </c>
      <c r="F610" s="14">
        <f>VLOOKUP(B610,home!$B$2:$E$405,3,FALSE)</f>
        <v>1.36</v>
      </c>
      <c r="G610" s="14">
        <f>VLOOKUP(C610,away!$B$2:$E$405,4,FALSE)</f>
        <v>0.6</v>
      </c>
      <c r="H610" s="14">
        <f>VLOOKUP(A610,away!$A$2:$E$405,3,FALSE)</f>
        <v>0.85314685300000004</v>
      </c>
      <c r="I610" s="14">
        <f>VLOOKUP(C610,away!$B$2:$E$405,3,FALSE)</f>
        <v>1.07</v>
      </c>
      <c r="J610" s="14">
        <f>VLOOKUP(B610,home!$B$2:$E$405,4,FALSE)</f>
        <v>0.75</v>
      </c>
      <c r="K610" s="16">
        <f t="shared" si="678"/>
        <v>0.94153846166400001</v>
      </c>
      <c r="L610" s="16">
        <f t="shared" si="679"/>
        <v>0.68465034953250004</v>
      </c>
      <c r="M610" s="17">
        <f t="shared" si="624"/>
        <v>0.19667772348975163</v>
      </c>
      <c r="N610" s="17">
        <f t="shared" si="625"/>
        <v>0.18517964121811831</v>
      </c>
      <c r="O610" s="17">
        <f t="shared" si="626"/>
        <v>0.13465547213251483</v>
      </c>
      <c r="P610" s="17">
        <f t="shared" si="627"/>
        <v>0.12678330608628766</v>
      </c>
      <c r="Q610" s="17">
        <f t="shared" si="628"/>
        <v>8.7176877261999269E-2</v>
      </c>
      <c r="R610" s="17">
        <f t="shared" si="629"/>
        <v>4.6095958030995046E-2</v>
      </c>
      <c r="S610" s="17">
        <f t="shared" si="630"/>
        <v>2.043191066197041E-2</v>
      </c>
      <c r="T610" s="17">
        <f t="shared" si="631"/>
        <v>5.9685679488579654E-2</v>
      </c>
      <c r="U610" s="17">
        <f t="shared" si="632"/>
        <v>4.3401117413431382E-2</v>
      </c>
      <c r="V610" s="17">
        <f t="shared" si="633"/>
        <v>1.4634347767963102E-3</v>
      </c>
      <c r="W610" s="17">
        <f t="shared" si="634"/>
        <v>2.7360127636644714E-2</v>
      </c>
      <c r="X610" s="17">
        <f t="shared" si="635"/>
        <v>1.8732120949682619E-2</v>
      </c>
      <c r="Y610" s="17">
        <f t="shared" si="636"/>
        <v>6.4124765778426343E-3</v>
      </c>
      <c r="Z610" s="17">
        <f t="shared" si="637"/>
        <v>1.0519871259318738E-2</v>
      </c>
      <c r="AA610" s="17">
        <f t="shared" si="638"/>
        <v>9.9048634024022919E-3</v>
      </c>
      <c r="AB610" s="17">
        <f t="shared" si="639"/>
        <v>4.6629049254449531E-3</v>
      </c>
      <c r="AC610" s="17">
        <f t="shared" si="640"/>
        <v>5.8960381974052253E-5</v>
      </c>
      <c r="AD610" s="17">
        <f t="shared" si="641"/>
        <v>6.4401531214842885E-3</v>
      </c>
      <c r="AE610" s="17">
        <f t="shared" si="642"/>
        <v>4.4092530856670396E-3</v>
      </c>
      <c r="AF610" s="17">
        <f t="shared" si="643"/>
        <v>1.5093983331395963E-3</v>
      </c>
      <c r="AG610" s="17">
        <f t="shared" si="644"/>
        <v>3.4447003212259927E-4</v>
      </c>
      <c r="AH610" s="17">
        <f t="shared" si="645"/>
        <v>1.8006083836823684E-3</v>
      </c>
      <c r="AI610" s="17">
        <f t="shared" si="646"/>
        <v>1.6953420476315986E-3</v>
      </c>
      <c r="AJ610" s="17">
        <f t="shared" si="647"/>
        <v>7.9811487176067552E-4</v>
      </c>
      <c r="AK610" s="17">
        <f t="shared" si="648"/>
        <v>2.5048528286290242E-4</v>
      </c>
      <c r="AL610" s="17">
        <f t="shared" si="649"/>
        <v>1.5202925928050454E-6</v>
      </c>
      <c r="AM610" s="17">
        <f t="shared" si="650"/>
        <v>1.2127303725765852E-3</v>
      </c>
      <c r="AN610" s="17">
        <f t="shared" si="651"/>
        <v>8.3029627347323809E-4</v>
      </c>
      <c r="AO610" s="17">
        <f t="shared" si="652"/>
        <v>2.8423131692449232E-4</v>
      </c>
      <c r="AP610" s="17">
        <f t="shared" si="653"/>
        <v>6.4866356826812169E-5</v>
      </c>
      <c r="AQ610" s="17">
        <f t="shared" si="654"/>
        <v>1.11026934685942E-5</v>
      </c>
      <c r="AR610" s="17">
        <f t="shared" si="655"/>
        <v>2.4655743185185674E-4</v>
      </c>
      <c r="AS610" s="17">
        <f t="shared" si="656"/>
        <v>2.3214330509762374E-4</v>
      </c>
      <c r="AT610" s="17">
        <f t="shared" si="657"/>
        <v>1.0928592518360663E-4</v>
      </c>
      <c r="AU610" s="17">
        <f t="shared" si="658"/>
        <v>3.4298967292966661E-5</v>
      </c>
      <c r="AV610" s="17">
        <f t="shared" si="659"/>
        <v>8.073449225420921E-6</v>
      </c>
      <c r="AW610" s="17">
        <f t="shared" si="660"/>
        <v>2.7222723905085018E-8</v>
      </c>
      <c r="AX610" s="17">
        <f t="shared" si="661"/>
        <v>1.9030538156816122E-4</v>
      </c>
      <c r="AY610" s="17">
        <f t="shared" si="662"/>
        <v>1.3029264600855736E-4</v>
      </c>
      <c r="AZ610" s="17">
        <f t="shared" si="663"/>
        <v>4.4602452815636547E-5</v>
      </c>
      <c r="BA610" s="17">
        <f t="shared" si="664"/>
        <v>1.0179028303410802E-5</v>
      </c>
      <c r="BB610" s="17">
        <f t="shared" si="665"/>
        <v>1.7422688214578536E-6</v>
      </c>
      <c r="BC610" s="17">
        <f t="shared" si="666"/>
        <v>2.3856899151813936E-7</v>
      </c>
      <c r="BD610" s="17">
        <f t="shared" si="667"/>
        <v>2.8134271982868209E-5</v>
      </c>
      <c r="BE610" s="17">
        <f t="shared" si="668"/>
        <v>2.648949916278631E-5</v>
      </c>
      <c r="BF610" s="17">
        <f t="shared" si="669"/>
        <v>1.2470441145989817E-5</v>
      </c>
      <c r="BG610" s="17">
        <f t="shared" si="670"/>
        <v>3.9137999909555682E-6</v>
      </c>
      <c r="BH610" s="17">
        <f t="shared" si="671"/>
        <v>9.2124830568622063E-7</v>
      </c>
      <c r="BI610" s="17">
        <f t="shared" si="672"/>
        <v>1.7347814250927414E-7</v>
      </c>
      <c r="BJ610" s="18">
        <f t="shared" si="673"/>
        <v>0.40003078506505912</v>
      </c>
      <c r="BK610" s="18">
        <f t="shared" si="674"/>
        <v>0.34554714833538147</v>
      </c>
      <c r="BL610" s="18">
        <f t="shared" si="675"/>
        <v>0.24396732830810838</v>
      </c>
      <c r="BM610" s="18">
        <f t="shared" si="676"/>
        <v>0.22336588932491636</v>
      </c>
      <c r="BN610" s="18">
        <f t="shared" si="677"/>
        <v>0.77656897821966675</v>
      </c>
    </row>
    <row r="611" spans="1:66" x14ac:dyDescent="0.25">
      <c r="A611" t="s">
        <v>342</v>
      </c>
      <c r="B611" t="s">
        <v>348</v>
      </c>
      <c r="C611" t="s">
        <v>392</v>
      </c>
      <c r="D611" t="s">
        <v>497</v>
      </c>
      <c r="E611" s="14">
        <f>VLOOKUP(A611,home!$A$2:$E$405,3,FALSE)</f>
        <v>1.153846154</v>
      </c>
      <c r="F611" s="14">
        <f>VLOOKUP(B611,home!$B$2:$E$405,3,FALSE)</f>
        <v>1.53</v>
      </c>
      <c r="G611" s="14">
        <f>VLOOKUP(C611,away!$B$2:$E$405,4,FALSE)</f>
        <v>1.27</v>
      </c>
      <c r="H611" s="14">
        <f>VLOOKUP(A611,away!$A$2:$E$405,3,FALSE)</f>
        <v>0.85314685300000004</v>
      </c>
      <c r="I611" s="14">
        <f>VLOOKUP(C611,away!$B$2:$E$405,3,FALSE)</f>
        <v>0.53</v>
      </c>
      <c r="J611" s="14">
        <f>VLOOKUP(B611,home!$B$2:$E$405,4,FALSE)</f>
        <v>0.9</v>
      </c>
      <c r="K611" s="16">
        <f t="shared" si="678"/>
        <v>2.2420384618374003</v>
      </c>
      <c r="L611" s="16">
        <f t="shared" si="679"/>
        <v>0.40695104888100003</v>
      </c>
      <c r="M611" s="17">
        <f t="shared" si="624"/>
        <v>7.0722641436685579E-2</v>
      </c>
      <c r="N611" s="17">
        <f t="shared" si="625"/>
        <v>0.15856288222378451</v>
      </c>
      <c r="O611" s="17">
        <f t="shared" si="626"/>
        <v>2.8780653112294073E-2</v>
      </c>
      <c r="P611" s="17">
        <f t="shared" si="627"/>
        <v>6.4527331234563584E-2</v>
      </c>
      <c r="Q611" s="17">
        <f t="shared" si="628"/>
        <v>0.1777520402827594</v>
      </c>
      <c r="R611" s="17">
        <f t="shared" si="629"/>
        <v>5.8561584857641453E-3</v>
      </c>
      <c r="S611" s="17">
        <f t="shared" si="630"/>
        <v>1.4718682700725716E-2</v>
      </c>
      <c r="T611" s="17">
        <f t="shared" si="631"/>
        <v>7.2336379233806716E-2</v>
      </c>
      <c r="U611" s="17">
        <f t="shared" si="632"/>
        <v>1.3129732563698683E-2</v>
      </c>
      <c r="V611" s="17">
        <f t="shared" si="633"/>
        <v>1.4921471864870874E-3</v>
      </c>
      <c r="W611" s="17">
        <f t="shared" si="634"/>
        <v>0.13284230366133917</v>
      </c>
      <c r="X611" s="17">
        <f t="shared" si="635"/>
        <v>5.4060314810750291E-2</v>
      </c>
      <c r="Y611" s="17">
        <f t="shared" si="636"/>
        <v>1.0999950907535947E-2</v>
      </c>
      <c r="Z611" s="17">
        <f t="shared" si="637"/>
        <v>7.9438994606502943E-4</v>
      </c>
      <c r="AA611" s="17">
        <f t="shared" si="638"/>
        <v>1.7810528127747338E-3</v>
      </c>
      <c r="AB611" s="17">
        <f t="shared" si="639"/>
        <v>1.9965944544023204E-3</v>
      </c>
      <c r="AC611" s="17">
        <f t="shared" si="640"/>
        <v>8.5089684326352595E-5</v>
      </c>
      <c r="AD611" s="17">
        <f t="shared" si="641"/>
        <v>7.445938854195143E-2</v>
      </c>
      <c r="AE611" s="17">
        <f t="shared" si="642"/>
        <v>3.0301326266185053E-2</v>
      </c>
      <c r="AF611" s="17">
        <f t="shared" si="643"/>
        <v>6.1655782532547025E-3</v>
      </c>
      <c r="AG611" s="17">
        <f t="shared" si="644"/>
        <v>8.3636284570662842E-4</v>
      </c>
      <c r="AH611" s="17">
        <f t="shared" si="645"/>
        <v>8.0819455442921183E-5</v>
      </c>
      <c r="AI611" s="17">
        <f t="shared" si="646"/>
        <v>1.812003275677833E-4</v>
      </c>
      <c r="AJ611" s="17">
        <f t="shared" si="647"/>
        <v>2.0312905185225301E-4</v>
      </c>
      <c r="AK611" s="17">
        <f t="shared" si="648"/>
        <v>1.5180771565643833E-4</v>
      </c>
      <c r="AL611" s="17">
        <f t="shared" si="649"/>
        <v>3.1054327913283468E-6</v>
      </c>
      <c r="AM611" s="17">
        <f t="shared" si="650"/>
        <v>3.3388162591190026E-2</v>
      </c>
      <c r="AN611" s="17">
        <f t="shared" si="651"/>
        <v>1.358734778669415E-2</v>
      </c>
      <c r="AO611" s="17">
        <f t="shared" si="652"/>
        <v>2.7646927166530594E-3</v>
      </c>
      <c r="AP611" s="17">
        <f t="shared" si="653"/>
        <v>3.7503153362520799E-4</v>
      </c>
      <c r="AQ611" s="17">
        <f t="shared" si="654"/>
        <v>3.8154868993057106E-5</v>
      </c>
      <c r="AR611" s="17">
        <f t="shared" si="655"/>
        <v>6.5779124324976043E-6</v>
      </c>
      <c r="AS611" s="17">
        <f t="shared" si="656"/>
        <v>1.474793267225804E-5</v>
      </c>
      <c r="AT611" s="17">
        <f t="shared" si="657"/>
        <v>1.6532716141895483E-5</v>
      </c>
      <c r="AU611" s="17">
        <f t="shared" si="658"/>
        <v>1.2355661822923238E-5</v>
      </c>
      <c r="AV611" s="17">
        <f t="shared" si="659"/>
        <v>6.925467257112476E-6</v>
      </c>
      <c r="AW611" s="17">
        <f t="shared" si="660"/>
        <v>7.8705460546697871E-8</v>
      </c>
      <c r="AX611" s="17">
        <f t="shared" si="661"/>
        <v>1.2476257449921438E-2</v>
      </c>
      <c r="AY611" s="17">
        <f t="shared" si="662"/>
        <v>5.0772260553549201E-3</v>
      </c>
      <c r="AZ611" s="17">
        <f t="shared" si="663"/>
        <v>1.0330912343163136E-3</v>
      </c>
      <c r="BA611" s="17">
        <f t="shared" si="664"/>
        <v>1.4013918713159693E-4</v>
      </c>
      <c r="BB611" s="17">
        <f t="shared" si="665"/>
        <v>1.4257447298133527E-5</v>
      </c>
      <c r="BC611" s="17">
        <f t="shared" si="666"/>
        <v>1.1604166264682037E-6</v>
      </c>
      <c r="BD611" s="17">
        <f t="shared" si="667"/>
        <v>4.4614806064204511E-7</v>
      </c>
      <c r="BE611" s="17">
        <f t="shared" si="668"/>
        <v>1.0002811116336299E-6</v>
      </c>
      <c r="BF611" s="17">
        <f t="shared" si="669"/>
        <v>1.1213343624660347E-6</v>
      </c>
      <c r="BG611" s="17">
        <f t="shared" si="670"/>
        <v>8.3802492307625684E-7</v>
      </c>
      <c r="BH611" s="17">
        <f t="shared" si="671"/>
        <v>4.6972102737882412E-7</v>
      </c>
      <c r="BI611" s="17">
        <f t="shared" si="672"/>
        <v>2.1062652194342043E-7</v>
      </c>
      <c r="BJ611" s="18">
        <f t="shared" si="673"/>
        <v>0.78721204831487801</v>
      </c>
      <c r="BK611" s="18">
        <f t="shared" si="674"/>
        <v>0.15662622373093457</v>
      </c>
      <c r="BL611" s="18">
        <f t="shared" si="675"/>
        <v>5.2222373805787189E-2</v>
      </c>
      <c r="BM611" s="18">
        <f t="shared" si="676"/>
        <v>0.48557618167191935</v>
      </c>
      <c r="BN611" s="18">
        <f t="shared" si="677"/>
        <v>0.5062017067758513</v>
      </c>
    </row>
    <row r="612" spans="1:66" x14ac:dyDescent="0.25">
      <c r="A612" t="s">
        <v>342</v>
      </c>
      <c r="B612" t="s">
        <v>346</v>
      </c>
      <c r="C612" t="s">
        <v>396</v>
      </c>
      <c r="D612" t="s">
        <v>497</v>
      </c>
      <c r="E612" s="14">
        <f>VLOOKUP(A612,home!$A$2:$E$405,3,FALSE)</f>
        <v>1.153846154</v>
      </c>
      <c r="F612" s="14">
        <f>VLOOKUP(B612,home!$B$2:$E$405,3,FALSE)</f>
        <v>0.6</v>
      </c>
      <c r="G612" s="14">
        <f>VLOOKUP(C612,away!$B$2:$E$405,4,FALSE)</f>
        <v>1.05</v>
      </c>
      <c r="H612" s="14">
        <f>VLOOKUP(A612,away!$A$2:$E$405,3,FALSE)</f>
        <v>0.85314685300000004</v>
      </c>
      <c r="I612" s="14">
        <f>VLOOKUP(C612,away!$B$2:$E$405,3,FALSE)</f>
        <v>0.5</v>
      </c>
      <c r="J612" s="14">
        <f>VLOOKUP(B612,home!$B$2:$E$405,4,FALSE)</f>
        <v>1.17</v>
      </c>
      <c r="K612" s="16">
        <f t="shared" si="678"/>
        <v>0.72692307702000003</v>
      </c>
      <c r="L612" s="16">
        <f t="shared" si="679"/>
        <v>0.49909090900499997</v>
      </c>
      <c r="M612" s="17">
        <f t="shared" si="624"/>
        <v>0.29345998508572235</v>
      </c>
      <c r="N612" s="17">
        <f t="shared" si="625"/>
        <v>0.21332283534075661</v>
      </c>
      <c r="O612" s="17">
        <f t="shared" si="626"/>
        <v>0.14646321071302687</v>
      </c>
      <c r="P612" s="17">
        <f t="shared" si="627"/>
        <v>0.10646748780174213</v>
      </c>
      <c r="Q612" s="17">
        <f t="shared" si="628"/>
        <v>7.7534645932266791E-2</v>
      </c>
      <c r="R612" s="17">
        <f t="shared" si="629"/>
        <v>3.6549228485277717E-2</v>
      </c>
      <c r="S612" s="17">
        <f t="shared" si="630"/>
        <v>9.6566197564405213E-3</v>
      </c>
      <c r="T612" s="17">
        <f t="shared" si="631"/>
        <v>3.8696836917715853E-2</v>
      </c>
      <c r="U612" s="17">
        <f t="shared" si="632"/>
        <v>2.6568477633225111E-2</v>
      </c>
      <c r="V612" s="17">
        <f t="shared" si="633"/>
        <v>3.8926982226462729E-4</v>
      </c>
      <c r="W612" s="17">
        <f t="shared" si="634"/>
        <v>1.878724113224654E-2</v>
      </c>
      <c r="X612" s="17">
        <f t="shared" si="635"/>
        <v>9.3765412543890484E-3</v>
      </c>
      <c r="Y612" s="17">
        <f t="shared" si="636"/>
        <v>2.3398732489879562E-3</v>
      </c>
      <c r="Z612" s="17">
        <f t="shared" si="637"/>
        <v>6.0804625560495658E-3</v>
      </c>
      <c r="AA612" s="17">
        <f t="shared" si="638"/>
        <v>4.4200285509484443E-3</v>
      </c>
      <c r="AB612" s="17">
        <f t="shared" si="639"/>
        <v>1.6065103773858476E-3</v>
      </c>
      <c r="AC612" s="17">
        <f t="shared" si="640"/>
        <v>8.8267102330491456E-6</v>
      </c>
      <c r="AD612" s="17">
        <f t="shared" si="641"/>
        <v>3.4142197831423405E-3</v>
      </c>
      <c r="AE612" s="17">
        <f t="shared" si="642"/>
        <v>1.7040060551113641E-3</v>
      </c>
      <c r="AF612" s="17">
        <f t="shared" si="643"/>
        <v>4.2522696549777739E-4</v>
      </c>
      <c r="AG612" s="17">
        <f t="shared" si="644"/>
        <v>7.0742304247907841E-5</v>
      </c>
      <c r="AH612" s="17">
        <f t="shared" si="645"/>
        <v>7.5867589606741059E-4</v>
      </c>
      <c r="AI612" s="17">
        <f t="shared" si="646"/>
        <v>5.5149901683022786E-4</v>
      </c>
      <c r="AJ612" s="17">
        <f t="shared" si="647"/>
        <v>2.0044868114386699E-4</v>
      </c>
      <c r="AK612" s="17">
        <f t="shared" si="648"/>
        <v>4.857025736056689E-5</v>
      </c>
      <c r="AL612" s="17">
        <f t="shared" si="649"/>
        <v>1.2809346579802505E-7</v>
      </c>
      <c r="AM612" s="17">
        <f t="shared" si="650"/>
        <v>4.9637503007687758E-4</v>
      </c>
      <c r="AN612" s="17">
        <f t="shared" si="651"/>
        <v>2.4773626496845302E-4</v>
      </c>
      <c r="AO612" s="17">
        <f t="shared" si="652"/>
        <v>6.1821458838304364E-5</v>
      </c>
      <c r="AP612" s="17">
        <f t="shared" si="653"/>
        <v>1.0284842695874841E-5</v>
      </c>
      <c r="AQ612" s="17">
        <f t="shared" si="654"/>
        <v>1.2832678725144018E-6</v>
      </c>
      <c r="AR612" s="17">
        <f t="shared" si="655"/>
        <v>7.5729648521693371E-5</v>
      </c>
      <c r="AS612" s="17">
        <f t="shared" si="656"/>
        <v>5.5049629125032439E-5</v>
      </c>
      <c r="AT612" s="17">
        <f t="shared" si="657"/>
        <v>2.0008422896189196E-5</v>
      </c>
      <c r="AU612" s="17">
        <f t="shared" si="658"/>
        <v>4.8481947793384246E-6</v>
      </c>
      <c r="AV612" s="17">
        <f t="shared" si="659"/>
        <v>8.8106616674724675E-7</v>
      </c>
      <c r="AW612" s="17">
        <f t="shared" si="660"/>
        <v>1.2908999712658517E-9</v>
      </c>
      <c r="AX612" s="17">
        <f t="shared" si="661"/>
        <v>6.0137744036563132E-5</v>
      </c>
      <c r="AY612" s="17">
        <f t="shared" si="662"/>
        <v>3.0014201336718301E-5</v>
      </c>
      <c r="AZ612" s="17">
        <f t="shared" si="663"/>
        <v>7.4899075141009113E-6</v>
      </c>
      <c r="BA612" s="17">
        <f t="shared" si="664"/>
        <v>1.246048249858668E-6</v>
      </c>
      <c r="BB612" s="17">
        <f t="shared" si="665"/>
        <v>1.5547283842151295E-7</v>
      </c>
      <c r="BC612" s="17">
        <f t="shared" si="666"/>
        <v>1.5519016050676075E-8</v>
      </c>
      <c r="BD612" s="17">
        <f t="shared" si="667"/>
        <v>6.2993298532201843E-6</v>
      </c>
      <c r="BE612" s="17">
        <f t="shared" si="668"/>
        <v>4.5791282400667613E-6</v>
      </c>
      <c r="BF612" s="17">
        <f t="shared" si="669"/>
        <v>1.6643369951692536E-6</v>
      </c>
      <c r="BG612" s="17">
        <f t="shared" si="670"/>
        <v>4.0328165657555166E-7</v>
      </c>
      <c r="BH612" s="17">
        <f t="shared" si="671"/>
        <v>7.3288685675905727E-8</v>
      </c>
      <c r="BI612" s="17">
        <f t="shared" si="672"/>
        <v>1.0655047380456202E-8</v>
      </c>
      <c r="BJ612" s="18">
        <f t="shared" si="673"/>
        <v>0.36658872869180592</v>
      </c>
      <c r="BK612" s="18">
        <f t="shared" si="674"/>
        <v>0.41001233147120514</v>
      </c>
      <c r="BL612" s="18">
        <f t="shared" si="675"/>
        <v>0.21733619659323311</v>
      </c>
      <c r="BM612" s="18">
        <f t="shared" si="676"/>
        <v>0.12619031304306463</v>
      </c>
      <c r="BN612" s="18">
        <f t="shared" si="677"/>
        <v>0.87379739335879247</v>
      </c>
    </row>
    <row r="613" spans="1:66" x14ac:dyDescent="0.25">
      <c r="A613" t="s">
        <v>342</v>
      </c>
      <c r="B613" t="s">
        <v>393</v>
      </c>
      <c r="C613" t="s">
        <v>343</v>
      </c>
      <c r="D613" t="s">
        <v>497</v>
      </c>
      <c r="E613" s="14">
        <f>VLOOKUP(A613,home!$A$2:$E$405,3,FALSE)</f>
        <v>1.153846154</v>
      </c>
      <c r="F613" s="14">
        <f>VLOOKUP(B613,home!$B$2:$E$405,3,FALSE)</f>
        <v>1.3</v>
      </c>
      <c r="G613" s="14">
        <f>VLOOKUP(C613,away!$B$2:$E$405,4,FALSE)</f>
        <v>1.2</v>
      </c>
      <c r="H613" s="14">
        <f>VLOOKUP(A613,away!$A$2:$E$405,3,FALSE)</f>
        <v>0.85314685300000004</v>
      </c>
      <c r="I613" s="14">
        <f>VLOOKUP(C613,away!$B$2:$E$405,3,FALSE)</f>
        <v>0.47</v>
      </c>
      <c r="J613" s="14">
        <f>VLOOKUP(B613,home!$B$2:$E$405,4,FALSE)</f>
        <v>0.67</v>
      </c>
      <c r="K613" s="16">
        <f t="shared" si="678"/>
        <v>1.8000000002399998</v>
      </c>
      <c r="L613" s="16">
        <f t="shared" si="679"/>
        <v>0.2686559440097</v>
      </c>
      <c r="M613" s="17">
        <f t="shared" si="624"/>
        <v>0.12635549645804142</v>
      </c>
      <c r="N613" s="17">
        <f t="shared" si="625"/>
        <v>0.22743989365479989</v>
      </c>
      <c r="O613" s="17">
        <f t="shared" si="626"/>
        <v>3.394615518174942E-2</v>
      </c>
      <c r="P613" s="17">
        <f t="shared" si="627"/>
        <v>6.1103079335296032E-2</v>
      </c>
      <c r="Q613" s="17">
        <f t="shared" si="628"/>
        <v>0.20469590431661272</v>
      </c>
      <c r="R613" s="17">
        <f t="shared" si="629"/>
        <v>4.5599181829263299E-3</v>
      </c>
      <c r="S613" s="17">
        <f t="shared" si="630"/>
        <v>7.3870674583105395E-3</v>
      </c>
      <c r="T613" s="17">
        <f t="shared" si="631"/>
        <v>5.4992771409098806E-2</v>
      </c>
      <c r="U613" s="17">
        <f t="shared" si="632"/>
        <v>8.2078527303617727E-3</v>
      </c>
      <c r="V613" s="17">
        <f t="shared" si="633"/>
        <v>3.9691591634807274E-4</v>
      </c>
      <c r="W613" s="17">
        <f t="shared" si="634"/>
        <v>0.1228175426063433</v>
      </c>
      <c r="X613" s="17">
        <f t="shared" si="635"/>
        <v>3.2995662849858706E-2</v>
      </c>
      <c r="Y613" s="17">
        <f t="shared" si="636"/>
        <v>4.432240475577289E-3</v>
      </c>
      <c r="Z613" s="17">
        <f t="shared" si="637"/>
        <v>4.0834970801368969E-4</v>
      </c>
      <c r="AA613" s="17">
        <f t="shared" si="638"/>
        <v>7.3502947452264524E-4</v>
      </c>
      <c r="AB613" s="17">
        <f t="shared" si="639"/>
        <v>6.6152652715858443E-4</v>
      </c>
      <c r="AC613" s="17">
        <f t="shared" si="640"/>
        <v>1.199630477398325E-5</v>
      </c>
      <c r="AD613" s="17">
        <f t="shared" si="641"/>
        <v>5.5267894180223549E-2</v>
      </c>
      <c r="AE613" s="17">
        <f t="shared" si="642"/>
        <v>1.484804828441616E-2</v>
      </c>
      <c r="AF613" s="17">
        <f t="shared" si="643"/>
        <v>1.9945082142757151E-3</v>
      </c>
      <c r="AG613" s="17">
        <f t="shared" si="644"/>
        <v>1.7861216238044774E-4</v>
      </c>
      <c r="AH613" s="17">
        <f t="shared" si="645"/>
        <v>2.742639407312578E-5</v>
      </c>
      <c r="AI613" s="17">
        <f t="shared" si="646"/>
        <v>4.9367509338208739E-5</v>
      </c>
      <c r="AJ613" s="17">
        <f t="shared" si="647"/>
        <v>4.4430758410311975E-5</v>
      </c>
      <c r="AK613" s="17">
        <f t="shared" si="648"/>
        <v>2.6658455049741643E-5</v>
      </c>
      <c r="AL613" s="17">
        <f t="shared" si="649"/>
        <v>2.3204725805608271E-7</v>
      </c>
      <c r="AM613" s="17">
        <f t="shared" si="650"/>
        <v>1.9896441907533334E-2</v>
      </c>
      <c r="AN613" s="17">
        <f t="shared" si="651"/>
        <v>5.3452973831025234E-3</v>
      </c>
      <c r="AO613" s="17">
        <f t="shared" si="652"/>
        <v>7.1802295723499365E-4</v>
      </c>
      <c r="AP613" s="17">
        <f t="shared" si="653"/>
        <v>6.4300378465534565E-5</v>
      </c>
      <c r="AQ613" s="17">
        <f t="shared" si="654"/>
        <v>4.3186697192097921E-6</v>
      </c>
      <c r="AR613" s="17">
        <f t="shared" si="655"/>
        <v>1.4736527580995307E-6</v>
      </c>
      <c r="AS613" s="17">
        <f t="shared" si="656"/>
        <v>2.6525749649328319E-6</v>
      </c>
      <c r="AT613" s="17">
        <f t="shared" si="657"/>
        <v>2.387317468757858E-6</v>
      </c>
      <c r="AU613" s="17">
        <f t="shared" si="658"/>
        <v>1.4323904814457002E-6</v>
      </c>
      <c r="AV613" s="17">
        <f t="shared" si="659"/>
        <v>6.4457571673650864E-7</v>
      </c>
      <c r="AW613" s="17">
        <f t="shared" si="660"/>
        <v>3.1170437588115681E-9</v>
      </c>
      <c r="AX613" s="17">
        <f t="shared" si="661"/>
        <v>5.9689325730558507E-3</v>
      </c>
      <c r="AY613" s="17">
        <f t="shared" si="662"/>
        <v>1.603589215144567E-3</v>
      </c>
      <c r="AZ613" s="17">
        <f t="shared" si="663"/>
        <v>2.1540688719921876E-4</v>
      </c>
      <c r="BA613" s="17">
        <f t="shared" si="664"/>
        <v>1.9290113542232358E-5</v>
      </c>
      <c r="BB613" s="17">
        <f t="shared" si="665"/>
        <v>1.2956009159356827E-6</v>
      </c>
      <c r="BC613" s="17">
        <f t="shared" si="666"/>
        <v>6.9614177426106618E-8</v>
      </c>
      <c r="BD613" s="17">
        <f t="shared" si="667"/>
        <v>6.5984262144954536E-8</v>
      </c>
      <c r="BE613" s="17">
        <f t="shared" si="668"/>
        <v>1.1877167187675438E-7</v>
      </c>
      <c r="BF613" s="17">
        <f t="shared" si="669"/>
        <v>1.0689450470333156E-7</v>
      </c>
      <c r="BG613" s="17">
        <f t="shared" si="670"/>
        <v>6.4136702830550498E-8</v>
      </c>
      <c r="BH613" s="17">
        <f t="shared" si="671"/>
        <v>2.8861516277595933E-8</v>
      </c>
      <c r="BI613" s="17">
        <f t="shared" si="672"/>
        <v>1.0390145861319886E-8</v>
      </c>
      <c r="BJ613" s="18">
        <f t="shared" si="673"/>
        <v>0.75350004345367738</v>
      </c>
      <c r="BK613" s="18">
        <f t="shared" si="674"/>
        <v>0.19685837673517265</v>
      </c>
      <c r="BL613" s="18">
        <f t="shared" si="675"/>
        <v>4.8267350763783821E-2</v>
      </c>
      <c r="BM613" s="18">
        <f t="shared" si="676"/>
        <v>0.33933008743312104</v>
      </c>
      <c r="BN613" s="18">
        <f t="shared" si="677"/>
        <v>0.65810044712942584</v>
      </c>
    </row>
    <row r="614" spans="1:66" x14ac:dyDescent="0.25">
      <c r="A614" t="s">
        <v>342</v>
      </c>
      <c r="B614" t="s">
        <v>420</v>
      </c>
      <c r="C614" t="s">
        <v>399</v>
      </c>
      <c r="D614" t="s">
        <v>497</v>
      </c>
      <c r="E614" s="14">
        <f>VLOOKUP(A614,home!$A$2:$E$405,3,FALSE)</f>
        <v>1.153846154</v>
      </c>
      <c r="F614" s="14">
        <f>VLOOKUP(B614,home!$B$2:$E$405,3,FALSE)</f>
        <v>1.07</v>
      </c>
      <c r="G614" s="14">
        <f>VLOOKUP(C614,away!$B$2:$E$405,4,FALSE)</f>
        <v>1.1299999999999999</v>
      </c>
      <c r="H614" s="14">
        <f>VLOOKUP(A614,away!$A$2:$E$405,3,FALSE)</f>
        <v>0.85314685300000004</v>
      </c>
      <c r="I614" s="14">
        <f>VLOOKUP(C614,away!$B$2:$E$405,3,FALSE)</f>
        <v>0.87</v>
      </c>
      <c r="J614" s="14">
        <f>VLOOKUP(B614,home!$B$2:$E$405,4,FALSE)</f>
        <v>0.54</v>
      </c>
      <c r="K614" s="16">
        <f t="shared" si="678"/>
        <v>1.3951153848014</v>
      </c>
      <c r="L614" s="16">
        <f t="shared" si="679"/>
        <v>0.40080839153940007</v>
      </c>
      <c r="M614" s="17">
        <f t="shared" si="624"/>
        <v>0.16597405859846379</v>
      </c>
      <c r="N614" s="17">
        <f t="shared" si="625"/>
        <v>0.23155296262864594</v>
      </c>
      <c r="O614" s="17">
        <f t="shared" si="626"/>
        <v>6.6523795464116409E-2</v>
      </c>
      <c r="P614" s="17">
        <f t="shared" si="627"/>
        <v>9.2808370507370397E-2</v>
      </c>
      <c r="Q614" s="17">
        <f t="shared" si="628"/>
        <v>0.16152155027978379</v>
      </c>
      <c r="R614" s="17">
        <f t="shared" si="629"/>
        <v>1.3331647729534267E-2</v>
      </c>
      <c r="S614" s="17">
        <f t="shared" si="630"/>
        <v>1.2974005861168146E-2</v>
      </c>
      <c r="T614" s="17">
        <f t="shared" si="631"/>
        <v>6.4739192766590473E-2</v>
      </c>
      <c r="U614" s="17">
        <f t="shared" si="632"/>
        <v>1.8599186852225912E-2</v>
      </c>
      <c r="V614" s="17">
        <f t="shared" si="633"/>
        <v>8.0608068319420892E-4</v>
      </c>
      <c r="W614" s="17">
        <f t="shared" si="634"/>
        <v>7.5113733257433063E-2</v>
      </c>
      <c r="X614" s="17">
        <f t="shared" si="635"/>
        <v>3.0106214609431289E-2</v>
      </c>
      <c r="Y614" s="17">
        <f t="shared" si="636"/>
        <v>6.0334117264730707E-3</v>
      </c>
      <c r="Z614" s="17">
        <f t="shared" si="637"/>
        <v>1.7811454276815085E-3</v>
      </c>
      <c r="AA614" s="17">
        <f t="shared" si="638"/>
        <v>2.4849033887271422E-3</v>
      </c>
      <c r="AB614" s="17">
        <f t="shared" si="639"/>
        <v>1.7333634736791848E-3</v>
      </c>
      <c r="AC614" s="17">
        <f t="shared" si="640"/>
        <v>2.8171207648521192E-5</v>
      </c>
      <c r="AD614" s="17">
        <f t="shared" si="641"/>
        <v>2.6198081219328363E-2</v>
      </c>
      <c r="AE614" s="17">
        <f t="shared" si="642"/>
        <v>1.0500410794937565E-2</v>
      </c>
      <c r="AF614" s="17">
        <f t="shared" si="643"/>
        <v>2.1043263806109391E-3</v>
      </c>
      <c r="AG614" s="17">
        <f t="shared" si="644"/>
        <v>2.8114389062886604E-4</v>
      </c>
      <c r="AH614" s="17">
        <f t="shared" si="645"/>
        <v>1.784745084916955E-4</v>
      </c>
      <c r="AI614" s="17">
        <f t="shared" si="646"/>
        <v>2.4899253259163254E-4</v>
      </c>
      <c r="AJ614" s="17">
        <f t="shared" si="647"/>
        <v>1.7368665645962526E-4</v>
      </c>
      <c r="AK614" s="17">
        <f t="shared" si="648"/>
        <v>8.0770975520512867E-5</v>
      </c>
      <c r="AL614" s="17">
        <f t="shared" si="649"/>
        <v>6.3010422210841098E-7</v>
      </c>
      <c r="AM614" s="17">
        <f t="shared" si="650"/>
        <v>7.3098692322723195E-3</v>
      </c>
      <c r="AN614" s="17">
        <f t="shared" si="651"/>
        <v>2.9298569293504176E-3</v>
      </c>
      <c r="AO614" s="17">
        <f t="shared" si="652"/>
        <v>5.8715562164675329E-4</v>
      </c>
      <c r="AP614" s="17">
        <f t="shared" si="653"/>
        <v>7.844563343185059E-5</v>
      </c>
      <c r="AQ614" s="17">
        <f t="shared" si="654"/>
        <v>7.8604170397773533E-6</v>
      </c>
      <c r="AR614" s="17">
        <f t="shared" si="655"/>
        <v>1.4306816135868302E-5</v>
      </c>
      <c r="AS614" s="17">
        <f t="shared" si="656"/>
        <v>1.9959659298674784E-5</v>
      </c>
      <c r="AT614" s="17">
        <f t="shared" si="657"/>
        <v>1.3923013881487757E-5</v>
      </c>
      <c r="AU614" s="17">
        <f t="shared" si="658"/>
        <v>6.4747369562890075E-6</v>
      </c>
      <c r="AV614" s="17">
        <f t="shared" si="659"/>
        <v>2.2582512850652459E-6</v>
      </c>
      <c r="AW614" s="17">
        <f t="shared" si="660"/>
        <v>9.787163025741309E-9</v>
      </c>
      <c r="AX614" s="17">
        <f t="shared" si="661"/>
        <v>1.6996851711382531E-3</v>
      </c>
      <c r="AY614" s="17">
        <f t="shared" si="662"/>
        <v>6.8124807956729315E-4</v>
      </c>
      <c r="AZ614" s="17">
        <f t="shared" si="663"/>
        <v>1.3652497350533601E-4</v>
      </c>
      <c r="BA614" s="17">
        <f t="shared" si="664"/>
        <v>1.8240118345210979E-5</v>
      </c>
      <c r="BB614" s="17">
        <f t="shared" si="665"/>
        <v>1.8276981238580786E-6</v>
      </c>
      <c r="BC614" s="17">
        <f t="shared" si="666"/>
        <v>1.4651134904862721E-7</v>
      </c>
      <c r="BD614" s="17">
        <f t="shared" si="667"/>
        <v>9.5571532724455093E-7</v>
      </c>
      <c r="BE614" s="17">
        <f t="shared" si="668"/>
        <v>1.3333331565293778E-6</v>
      </c>
      <c r="BF614" s="17">
        <f t="shared" si="669"/>
        <v>9.300767998699741E-7</v>
      </c>
      <c r="BG614" s="17">
        <f t="shared" si="670"/>
        <v>4.3252148418181779E-7</v>
      </c>
      <c r="BH614" s="17">
        <f t="shared" si="671"/>
        <v>1.5085434420979732E-7</v>
      </c>
      <c r="BI614" s="17">
        <f t="shared" si="672"/>
        <v>4.2091843294242825E-8</v>
      </c>
      <c r="BJ614" s="18">
        <f t="shared" si="673"/>
        <v>0.62160188793963356</v>
      </c>
      <c r="BK614" s="18">
        <f t="shared" si="674"/>
        <v>0.2732725650416345</v>
      </c>
      <c r="BL614" s="18">
        <f t="shared" si="675"/>
        <v>0.10341558865185911</v>
      </c>
      <c r="BM614" s="18">
        <f t="shared" si="676"/>
        <v>0.26767756356048983</v>
      </c>
      <c r="BN614" s="18">
        <f t="shared" si="677"/>
        <v>0.73171238520791448</v>
      </c>
    </row>
    <row r="615" spans="1:66" x14ac:dyDescent="0.25">
      <c r="A615" t="s">
        <v>40</v>
      </c>
      <c r="B615" t="s">
        <v>232</v>
      </c>
      <c r="C615" t="s">
        <v>316</v>
      </c>
      <c r="D615" t="s">
        <v>497</v>
      </c>
      <c r="E615" s="14">
        <f>VLOOKUP(A615,home!$A$2:$E$405,3,FALSE)</f>
        <v>1.4692307689999999</v>
      </c>
      <c r="F615" s="14">
        <f>VLOOKUP(B615,home!$B$2:$E$405,3,FALSE)</f>
        <v>1.08</v>
      </c>
      <c r="G615" s="14">
        <f>VLOOKUP(C615,away!$B$2:$E$405,4,FALSE)</f>
        <v>1.59</v>
      </c>
      <c r="H615" s="14">
        <f>VLOOKUP(A615,away!$A$2:$E$405,3,FALSE)</f>
        <v>1.180769231</v>
      </c>
      <c r="I615" s="14">
        <f>VLOOKUP(C615,away!$B$2:$E$405,3,FALSE)</f>
        <v>0.79</v>
      </c>
      <c r="J615" s="14">
        <f>VLOOKUP(B615,home!$B$2:$E$405,4,FALSE)</f>
        <v>0.92</v>
      </c>
      <c r="K615" s="16">
        <f t="shared" si="678"/>
        <v>2.5229630765268003</v>
      </c>
      <c r="L615" s="16">
        <f t="shared" si="679"/>
        <v>0.85818307709080011</v>
      </c>
      <c r="M615" s="17">
        <f t="shared" si="624"/>
        <v>3.4008453476171471E-2</v>
      </c>
      <c r="N615" s="17">
        <f t="shared" si="625"/>
        <v>8.5802072410160121E-2</v>
      </c>
      <c r="O615" s="17">
        <f t="shared" si="626"/>
        <v>2.918547925128015E-2</v>
      </c>
      <c r="P615" s="17">
        <f t="shared" si="627"/>
        <v>7.3633886521718858E-2</v>
      </c>
      <c r="Q615" s="17">
        <f t="shared" si="628"/>
        <v>0.10823773029015649</v>
      </c>
      <c r="R615" s="17">
        <f t="shared" si="629"/>
        <v>1.2523242195116649E-2</v>
      </c>
      <c r="S615" s="17">
        <f t="shared" si="630"/>
        <v>3.9857364052825438E-2</v>
      </c>
      <c r="T615" s="17">
        <f t="shared" si="631"/>
        <v>9.2887788437730587E-2</v>
      </c>
      <c r="U615" s="17">
        <f t="shared" si="632"/>
        <v>3.1595677656681739E-2</v>
      </c>
      <c r="V615" s="17">
        <f t="shared" si="633"/>
        <v>9.588637600801659E-3</v>
      </c>
      <c r="W615" s="17">
        <f t="shared" si="634"/>
        <v>9.1026599003043746E-2</v>
      </c>
      <c r="X615" s="17">
        <f t="shared" si="635"/>
        <v>7.8117486829542435E-2</v>
      </c>
      <c r="Y615" s="17">
        <f t="shared" si="636"/>
        <v>3.3519552610988386E-2</v>
      </c>
      <c r="Z615" s="17">
        <f t="shared" si="637"/>
        <v>3.582411507386184E-3</v>
      </c>
      <c r="AA615" s="17">
        <f t="shared" si="638"/>
        <v>9.0382919580600588E-3</v>
      </c>
      <c r="AB615" s="17">
        <f t="shared" si="639"/>
        <v>1.1401638442527326E-2</v>
      </c>
      <c r="AC615" s="17">
        <f t="shared" si="640"/>
        <v>1.2975609385803507E-3</v>
      </c>
      <c r="AD615" s="17">
        <f t="shared" si="641"/>
        <v>5.741418706662265E-2</v>
      </c>
      <c r="AE615" s="17">
        <f t="shared" si="642"/>
        <v>4.9271883725501044E-2</v>
      </c>
      <c r="AF615" s="17">
        <f t="shared" si="643"/>
        <v>2.1142148394805299E-2</v>
      </c>
      <c r="AG615" s="17">
        <f t="shared" si="644"/>
        <v>6.0479446552547779E-3</v>
      </c>
      <c r="AH615" s="17">
        <f t="shared" si="645"/>
        <v>7.6859123270354166E-4</v>
      </c>
      <c r="AI615" s="17">
        <f t="shared" si="646"/>
        <v>1.939127301053253E-3</v>
      </c>
      <c r="AJ615" s="17">
        <f t="shared" si="647"/>
        <v>2.446173290621214E-3</v>
      </c>
      <c r="AK615" s="17">
        <f t="shared" si="648"/>
        <v>2.0572016303411285E-3</v>
      </c>
      <c r="AL615" s="17">
        <f t="shared" si="649"/>
        <v>1.1237730051251545E-4</v>
      </c>
      <c r="AM615" s="17">
        <f t="shared" si="650"/>
        <v>2.897077480757829E-2</v>
      </c>
      <c r="AN615" s="17">
        <f t="shared" si="651"/>
        <v>2.4862228670072171E-2</v>
      </c>
      <c r="AO615" s="17">
        <f t="shared" si="652"/>
        <v>1.0668171951708822E-2</v>
      </c>
      <c r="AP615" s="17">
        <f t="shared" si="653"/>
        <v>3.0517482108170812E-3</v>
      </c>
      <c r="AQ615" s="17">
        <f t="shared" si="654"/>
        <v>6.5473966751633658E-4</v>
      </c>
      <c r="AR615" s="17">
        <f t="shared" si="655"/>
        <v>1.3191839782130736E-4</v>
      </c>
      <c r="AS615" s="17">
        <f t="shared" si="656"/>
        <v>3.3282524681773191E-4</v>
      </c>
      <c r="AT615" s="17">
        <f t="shared" si="657"/>
        <v>4.1985290432852848E-4</v>
      </c>
      <c r="AU615" s="17">
        <f t="shared" si="658"/>
        <v>3.5309112506447216E-4</v>
      </c>
      <c r="AV615" s="17">
        <f t="shared" si="659"/>
        <v>2.227089677967425E-4</v>
      </c>
      <c r="AW615" s="17">
        <f t="shared" si="660"/>
        <v>6.7587586057042986E-6</v>
      </c>
      <c r="AX615" s="17">
        <f t="shared" si="661"/>
        <v>1.2182032522982136E-2</v>
      </c>
      <c r="AY615" s="17">
        <f t="shared" si="662"/>
        <v>1.0454414155793013E-2</v>
      </c>
      <c r="AZ615" s="17">
        <f t="shared" si="663"/>
        <v>4.485900654700033E-3</v>
      </c>
      <c r="BA615" s="17">
        <f t="shared" si="664"/>
        <v>1.2832413424580364E-3</v>
      </c>
      <c r="BB615" s="17">
        <f t="shared" si="665"/>
        <v>2.7531400098019165E-4</v>
      </c>
      <c r="BC615" s="17">
        <f t="shared" si="666"/>
        <v>4.7253963305472103E-5</v>
      </c>
      <c r="BD615" s="17">
        <f t="shared" si="667"/>
        <v>1.8868356094529633E-5</v>
      </c>
      <c r="BE615" s="17">
        <f t="shared" si="668"/>
        <v>4.760416574125768E-5</v>
      </c>
      <c r="BF615" s="17">
        <f t="shared" si="669"/>
        <v>6.0051776227027619E-5</v>
      </c>
      <c r="BG615" s="17">
        <f t="shared" si="670"/>
        <v>5.0502804700213526E-5</v>
      </c>
      <c r="BH615" s="17">
        <f t="shared" si="671"/>
        <v>3.1854177879920717E-5</v>
      </c>
      <c r="BI615" s="17">
        <f t="shared" si="672"/>
        <v>1.6073382924831336E-5</v>
      </c>
      <c r="BJ615" s="18">
        <f t="shared" si="673"/>
        <v>0.7204032133717172</v>
      </c>
      <c r="BK615" s="18">
        <f t="shared" si="674"/>
        <v>0.16895269404640334</v>
      </c>
      <c r="BL615" s="18">
        <f t="shared" si="675"/>
        <v>0.10264077426378164</v>
      </c>
      <c r="BM615" s="18">
        <f t="shared" si="676"/>
        <v>0.64174057364749737</v>
      </c>
      <c r="BN615" s="18">
        <f t="shared" si="677"/>
        <v>0.34339086414460374</v>
      </c>
    </row>
    <row r="616" spans="1:66" x14ac:dyDescent="0.25">
      <c r="A616" t="s">
        <v>40</v>
      </c>
      <c r="B616" t="s">
        <v>321</v>
      </c>
      <c r="C616" t="s">
        <v>334</v>
      </c>
      <c r="D616" t="s">
        <v>497</v>
      </c>
      <c r="E616" s="14">
        <f>VLOOKUP(A616,home!$A$2:$E$405,3,FALSE)</f>
        <v>1.4692307689999999</v>
      </c>
      <c r="F616" s="14">
        <f>VLOOKUP(B616,home!$B$2:$E$405,3,FALSE)</f>
        <v>1.64</v>
      </c>
      <c r="G616" s="14">
        <f>VLOOKUP(C616,away!$B$2:$E$405,4,FALSE)</f>
        <v>1.1299999999999999</v>
      </c>
      <c r="H616" s="14">
        <f>VLOOKUP(A616,away!$A$2:$E$405,3,FALSE)</f>
        <v>1.180769231</v>
      </c>
      <c r="I616" s="14">
        <f>VLOOKUP(C616,away!$B$2:$E$405,3,FALSE)</f>
        <v>0.68</v>
      </c>
      <c r="J616" s="14">
        <f>VLOOKUP(B616,home!$B$2:$E$405,4,FALSE)</f>
        <v>0.49</v>
      </c>
      <c r="K616" s="16">
        <f t="shared" si="678"/>
        <v>2.7227784611107997</v>
      </c>
      <c r="L616" s="16">
        <f t="shared" si="679"/>
        <v>0.39343230776919996</v>
      </c>
      <c r="M616" s="17">
        <f t="shared" si="624"/>
        <v>4.4324807547556001E-2</v>
      </c>
      <c r="N616" s="17">
        <f t="shared" si="625"/>
        <v>0.1206866312833669</v>
      </c>
      <c r="O616" s="17">
        <f t="shared" si="626"/>
        <v>1.7438811324860613E-2</v>
      </c>
      <c r="P616" s="17">
        <f t="shared" si="627"/>
        <v>4.7482019862705567E-2</v>
      </c>
      <c r="Q616" s="17">
        <f t="shared" si="628"/>
        <v>0.16430148010118614</v>
      </c>
      <c r="R616" s="17">
        <f t="shared" si="629"/>
        <v>3.4304958921457843E-3</v>
      </c>
      <c r="S616" s="17">
        <f t="shared" si="630"/>
        <v>1.2716029324117603E-2</v>
      </c>
      <c r="T616" s="17">
        <f t="shared" si="631"/>
        <v>6.4641510486104961E-2</v>
      </c>
      <c r="U616" s="17">
        <f t="shared" si="632"/>
        <v>9.3404803260636205E-3</v>
      </c>
      <c r="V616" s="17">
        <f t="shared" si="633"/>
        <v>1.5135310609444485E-3</v>
      </c>
      <c r="W616" s="17">
        <f t="shared" si="634"/>
        <v>0.14911884371604472</v>
      </c>
      <c r="X616" s="17">
        <f t="shared" si="635"/>
        <v>5.8668170815078149E-2</v>
      </c>
      <c r="Y616" s="17">
        <f t="shared" si="636"/>
        <v>1.1540976918186908E-2</v>
      </c>
      <c r="Z616" s="17">
        <f t="shared" si="637"/>
        <v>4.4988930521322554E-4</v>
      </c>
      <c r="AA616" s="17">
        <f t="shared" si="638"/>
        <v>1.2249489101186731E-3</v>
      </c>
      <c r="AB616" s="17">
        <f t="shared" si="639"/>
        <v>1.6676322542161365E-3</v>
      </c>
      <c r="AC616" s="17">
        <f t="shared" si="640"/>
        <v>1.0133364908223479E-4</v>
      </c>
      <c r="AD616" s="17">
        <f t="shared" si="641"/>
        <v>0.10150439395394854</v>
      </c>
      <c r="AE616" s="17">
        <f t="shared" si="642"/>
        <v>3.9935107962016006E-2</v>
      </c>
      <c r="AF616" s="17">
        <f t="shared" si="643"/>
        <v>7.8558808432540542E-3</v>
      </c>
      <c r="AG616" s="17">
        <f t="shared" si="644"/>
        <v>1.0302524432404304E-3</v>
      </c>
      <c r="AH616" s="17">
        <f t="shared" si="645"/>
        <v>4.4250246897680311E-5</v>
      </c>
      <c r="AI616" s="17">
        <f t="shared" si="646"/>
        <v>1.2048361915183895E-4</v>
      </c>
      <c r="AJ616" s="17">
        <f t="shared" si="647"/>
        <v>1.640251015716519E-4</v>
      </c>
      <c r="AK616" s="17">
        <f t="shared" si="648"/>
        <v>1.4886800454693496E-4</v>
      </c>
      <c r="AL616" s="17">
        <f t="shared" si="649"/>
        <v>4.3420617976250236E-6</v>
      </c>
      <c r="AM616" s="17">
        <f t="shared" si="650"/>
        <v>5.5274795513183241E-2</v>
      </c>
      <c r="AN616" s="17">
        <f t="shared" si="651"/>
        <v>2.1746890360222305E-2</v>
      </c>
      <c r="AO616" s="17">
        <f t="shared" si="652"/>
        <v>4.2779646306130145E-3</v>
      </c>
      <c r="AP616" s="17">
        <f t="shared" si="653"/>
        <v>5.610298323923638E-4</v>
      </c>
      <c r="AQ616" s="17">
        <f t="shared" si="654"/>
        <v>5.518181542137378E-5</v>
      </c>
      <c r="AR616" s="17">
        <f t="shared" si="655"/>
        <v>3.4818953512622505E-6</v>
      </c>
      <c r="AS616" s="17">
        <f t="shared" si="656"/>
        <v>9.4804296662586785E-6</v>
      </c>
      <c r="AT616" s="17">
        <f t="shared" si="657"/>
        <v>1.290655484868249E-5</v>
      </c>
      <c r="AU616" s="17">
        <f t="shared" si="658"/>
        <v>1.171389651637928E-5</v>
      </c>
      <c r="AV616" s="17">
        <f t="shared" si="659"/>
        <v>7.9735862826195845E-6</v>
      </c>
      <c r="AW616" s="17">
        <f t="shared" si="660"/>
        <v>1.2920396044505423E-7</v>
      </c>
      <c r="AX616" s="17">
        <f t="shared" si="661"/>
        <v>2.5083503777599884E-2</v>
      </c>
      <c r="AY616" s="17">
        <f t="shared" si="662"/>
        <v>9.8686607781585684E-3</v>
      </c>
      <c r="AZ616" s="17">
        <f t="shared" si="663"/>
        <v>1.9413249922711569E-3</v>
      </c>
      <c r="BA616" s="17">
        <f t="shared" si="664"/>
        <v>2.5459332394642189E-4</v>
      </c>
      <c r="BB616" s="17">
        <f t="shared" si="665"/>
        <v>2.5041309745718064E-5</v>
      </c>
      <c r="BC616" s="17">
        <f t="shared" si="666"/>
        <v>1.9704120565642437E-6</v>
      </c>
      <c r="BD616" s="17">
        <f t="shared" si="667"/>
        <v>2.2831502057632594E-7</v>
      </c>
      <c r="BE616" s="17">
        <f t="shared" si="668"/>
        <v>6.2165122037328932E-7</v>
      </c>
      <c r="BF616" s="17">
        <f t="shared" si="669"/>
        <v>8.4630927657781785E-7</v>
      </c>
      <c r="BG616" s="17">
        <f t="shared" si="670"/>
        <v>7.6810422323478151E-7</v>
      </c>
      <c r="BH616" s="17">
        <f t="shared" si="671"/>
        <v>5.2284440872797626E-7</v>
      </c>
      <c r="BI616" s="17">
        <f t="shared" si="672"/>
        <v>2.8471789891934883E-7</v>
      </c>
      <c r="BJ616" s="18">
        <f t="shared" si="673"/>
        <v>0.83837420526803741</v>
      </c>
      <c r="BK616" s="18">
        <f t="shared" si="674"/>
        <v>0.11601072428436204</v>
      </c>
      <c r="BL616" s="18">
        <f t="shared" si="675"/>
        <v>3.3628823984286536E-2</v>
      </c>
      <c r="BM616" s="18">
        <f t="shared" si="676"/>
        <v>0.58093086525588</v>
      </c>
      <c r="BN616" s="18">
        <f t="shared" si="677"/>
        <v>0.39766424601182099</v>
      </c>
    </row>
    <row r="617" spans="1:66" x14ac:dyDescent="0.25">
      <c r="A617" t="s">
        <v>40</v>
      </c>
      <c r="B617" t="s">
        <v>233</v>
      </c>
      <c r="C617" t="s">
        <v>234</v>
      </c>
      <c r="D617" t="s">
        <v>497</v>
      </c>
      <c r="E617" s="14">
        <f>VLOOKUP(A617,home!$A$2:$E$405,3,FALSE)</f>
        <v>1.4692307689999999</v>
      </c>
      <c r="F617" s="14">
        <f>VLOOKUP(B617,home!$B$2:$E$405,3,FALSE)</f>
        <v>1.3</v>
      </c>
      <c r="G617" s="14">
        <f>VLOOKUP(C617,away!$B$2:$E$405,4,FALSE)</f>
        <v>1.36</v>
      </c>
      <c r="H617" s="14">
        <f>VLOOKUP(A617,away!$A$2:$E$405,3,FALSE)</f>
        <v>1.180769231</v>
      </c>
      <c r="I617" s="14">
        <f>VLOOKUP(C617,away!$B$2:$E$405,3,FALSE)</f>
        <v>0.62</v>
      </c>
      <c r="J617" s="14">
        <f>VLOOKUP(B617,home!$B$2:$E$405,4,FALSE)</f>
        <v>0.99</v>
      </c>
      <c r="K617" s="16">
        <f t="shared" si="678"/>
        <v>2.5975999995920001</v>
      </c>
      <c r="L617" s="16">
        <f t="shared" si="679"/>
        <v>0.72475615398779991</v>
      </c>
      <c r="M617" s="17">
        <f t="shared" si="624"/>
        <v>3.6067750401816E-2</v>
      </c>
      <c r="N617" s="17">
        <f t="shared" si="625"/>
        <v>9.3689588429041598E-2</v>
      </c>
      <c r="O617" s="17">
        <f t="shared" si="626"/>
        <v>2.614032406421209E-2</v>
      </c>
      <c r="P617" s="17">
        <f t="shared" si="627"/>
        <v>6.7902105778532063E-2</v>
      </c>
      <c r="Q617" s="17">
        <f t="shared" si="628"/>
        <v>0.12168403743252659</v>
      </c>
      <c r="R617" s="17">
        <f t="shared" si="629"/>
        <v>9.4726803663865416E-3</v>
      </c>
      <c r="S617" s="17">
        <f t="shared" si="630"/>
        <v>3.1958577384180384E-2</v>
      </c>
      <c r="T617" s="17">
        <f t="shared" si="631"/>
        <v>8.8191254971305449E-2</v>
      </c>
      <c r="U617" s="17">
        <f t="shared" si="632"/>
        <v>2.4606234515860827E-2</v>
      </c>
      <c r="V617" s="17">
        <f t="shared" si="633"/>
        <v>6.6851186013246085E-3</v>
      </c>
      <c r="W617" s="17">
        <f t="shared" si="634"/>
        <v>0.10536215186169466</v>
      </c>
      <c r="X617" s="17">
        <f t="shared" si="635"/>
        <v>7.6361867959160334E-2</v>
      </c>
      <c r="Y617" s="17">
        <f t="shared" si="636"/>
        <v>2.7671866866702619E-2</v>
      </c>
      <c r="Z617" s="17">
        <f t="shared" si="637"/>
        <v>2.2884611300993517E-3</v>
      </c>
      <c r="AA617" s="17">
        <f t="shared" si="638"/>
        <v>5.9445066306123831E-3</v>
      </c>
      <c r="AB617" s="17">
        <f t="shared" si="639"/>
        <v>7.7207252106266874E-3</v>
      </c>
      <c r="AC617" s="17">
        <f t="shared" si="640"/>
        <v>7.8659887529733581E-4</v>
      </c>
      <c r="AD617" s="17">
        <f t="shared" si="641"/>
        <v>6.8422181408237595E-2</v>
      </c>
      <c r="AE617" s="17">
        <f t="shared" si="642"/>
        <v>4.9589397044889835E-2</v>
      </c>
      <c r="AF617" s="17">
        <f t="shared" si="643"/>
        <v>1.7970110340414156E-2</v>
      </c>
      <c r="AG617" s="17">
        <f t="shared" si="644"/>
        <v>4.3413160190183204E-3</v>
      </c>
      <c r="AH617" s="17">
        <f t="shared" si="645"/>
        <v>4.1464407180034495E-4</v>
      </c>
      <c r="AI617" s="17">
        <f t="shared" si="646"/>
        <v>1.077079440739401E-3</v>
      </c>
      <c r="AJ617" s="17">
        <f t="shared" si="647"/>
        <v>1.3989107774126106E-3</v>
      </c>
      <c r="AK617" s="17">
        <f t="shared" si="648"/>
        <v>1.2112702116120805E-3</v>
      </c>
      <c r="AL617" s="17">
        <f t="shared" si="649"/>
        <v>5.9234878184168413E-5</v>
      </c>
      <c r="AM617" s="17">
        <f t="shared" si="650"/>
        <v>3.5546691679624341E-2</v>
      </c>
      <c r="AN617" s="17">
        <f t="shared" si="651"/>
        <v>2.5762683548714665E-2</v>
      </c>
      <c r="AO617" s="17">
        <f t="shared" si="652"/>
        <v>9.3358317225856E-3</v>
      </c>
      <c r="AP617" s="17">
        <f t="shared" si="653"/>
        <v>2.2554004978461457E-3</v>
      </c>
      <c r="AQ617" s="17">
        <f t="shared" si="654"/>
        <v>4.0865384763028533E-4</v>
      </c>
      <c r="AR617" s="17">
        <f t="shared" si="655"/>
        <v>6.0103168550371845E-5</v>
      </c>
      <c r="AS617" s="17">
        <f t="shared" si="656"/>
        <v>1.561239906019238E-4</v>
      </c>
      <c r="AT617" s="17">
        <f t="shared" si="657"/>
        <v>2.0277383896192942E-4</v>
      </c>
      <c r="AU617" s="17">
        <f t="shared" si="658"/>
        <v>1.7557510800159204E-4</v>
      </c>
      <c r="AV617" s="17">
        <f t="shared" si="659"/>
        <v>1.1401847511832526E-4</v>
      </c>
      <c r="AW617" s="17">
        <f t="shared" si="660"/>
        <v>3.0976987901861288E-6</v>
      </c>
      <c r="AX617" s="17">
        <f t="shared" si="661"/>
        <v>1.5389347715414857E-2</v>
      </c>
      <c r="AY617" s="17">
        <f t="shared" si="662"/>
        <v>1.1153524462605008E-2</v>
      </c>
      <c r="AZ617" s="17">
        <f t="shared" si="663"/>
        <v>4.0417927464632226E-3</v>
      </c>
      <c r="BA617" s="17">
        <f t="shared" si="664"/>
        <v>9.7643805538082421E-4</v>
      </c>
      <c r="BB617" s="17">
        <f t="shared" si="665"/>
        <v>1.7691987240628308E-4</v>
      </c>
      <c r="BC617" s="17">
        <f t="shared" si="666"/>
        <v>2.5644753257838008E-5</v>
      </c>
      <c r="BD617" s="17">
        <f t="shared" si="667"/>
        <v>7.2600235468413295E-6</v>
      </c>
      <c r="BE617" s="17">
        <f t="shared" si="668"/>
        <v>1.8858637162312947E-5</v>
      </c>
      <c r="BF617" s="17">
        <f t="shared" si="669"/>
        <v>2.4493597942564905E-5</v>
      </c>
      <c r="BG617" s="17">
        <f t="shared" si="670"/>
        <v>2.1208190001871066E-5</v>
      </c>
      <c r="BH617" s="17">
        <f t="shared" si="671"/>
        <v>1.3772598585051842E-5</v>
      </c>
      <c r="BI617" s="17">
        <f t="shared" si="672"/>
        <v>7.1551404157822867E-6</v>
      </c>
      <c r="BJ617" s="18">
        <f t="shared" si="673"/>
        <v>0.75835670123492038</v>
      </c>
      <c r="BK617" s="18">
        <f t="shared" si="674"/>
        <v>0.15461291038193956</v>
      </c>
      <c r="BL617" s="18">
        <f t="shared" si="675"/>
        <v>7.8787718058151546E-2</v>
      </c>
      <c r="BM617" s="18">
        <f t="shared" si="676"/>
        <v>0.62793887756878097</v>
      </c>
      <c r="BN617" s="18">
        <f t="shared" si="677"/>
        <v>0.35495648647251493</v>
      </c>
    </row>
    <row r="618" spans="1:66" x14ac:dyDescent="0.25">
      <c r="A618" t="s">
        <v>40</v>
      </c>
      <c r="B618" t="s">
        <v>317</v>
      </c>
      <c r="C618" t="s">
        <v>339</v>
      </c>
      <c r="D618" t="s">
        <v>497</v>
      </c>
      <c r="E618" s="14">
        <f>VLOOKUP(A618,home!$A$2:$E$405,3,FALSE)</f>
        <v>1.4692307689999999</v>
      </c>
      <c r="F618" s="14">
        <f>VLOOKUP(B618,home!$B$2:$E$405,3,FALSE)</f>
        <v>1.02</v>
      </c>
      <c r="G618" s="14">
        <f>VLOOKUP(C618,away!$B$2:$E$405,4,FALSE)</f>
        <v>0.74</v>
      </c>
      <c r="H618" s="14">
        <f>VLOOKUP(A618,away!$A$2:$E$405,3,FALSE)</f>
        <v>1.180769231</v>
      </c>
      <c r="I618" s="14">
        <f>VLOOKUP(C618,away!$B$2:$E$405,3,FALSE)</f>
        <v>0.68</v>
      </c>
      <c r="J618" s="14">
        <f>VLOOKUP(B618,home!$B$2:$E$405,4,FALSE)</f>
        <v>0.85</v>
      </c>
      <c r="K618" s="16">
        <f t="shared" si="678"/>
        <v>1.1089753844411998</v>
      </c>
      <c r="L618" s="16">
        <f t="shared" si="679"/>
        <v>0.68248461551799999</v>
      </c>
      <c r="M618" s="17">
        <f t="shared" si="624"/>
        <v>0.16671658568570885</v>
      </c>
      <c r="N618" s="17">
        <f t="shared" si="625"/>
        <v>0.18488458970353319</v>
      </c>
      <c r="O618" s="17">
        <f t="shared" si="626"/>
        <v>0.11378150488218472</v>
      </c>
      <c r="P618" s="17">
        <f t="shared" si="627"/>
        <v>0.12618088811901904</v>
      </c>
      <c r="Q618" s="17">
        <f t="shared" si="628"/>
        <v>0.10251622947186462</v>
      </c>
      <c r="R618" s="17">
        <f t="shared" si="629"/>
        <v>3.8827063306288635E-2</v>
      </c>
      <c r="S618" s="17">
        <f t="shared" si="630"/>
        <v>2.3875273808269367E-2</v>
      </c>
      <c r="T618" s="17">
        <f t="shared" si="631"/>
        <v>6.9965749455460594E-2</v>
      </c>
      <c r="U618" s="17">
        <f t="shared" si="632"/>
        <v>4.3058257456814242E-2</v>
      </c>
      <c r="V618" s="17">
        <f t="shared" si="633"/>
        <v>2.0078008041286774E-3</v>
      </c>
      <c r="W618" s="17">
        <f t="shared" si="634"/>
        <v>3.7895991663341122E-2</v>
      </c>
      <c r="X618" s="17">
        <f t="shared" si="635"/>
        <v>2.5863431300028699E-2</v>
      </c>
      <c r="Y618" s="17">
        <f t="shared" si="636"/>
        <v>8.8256969833881461E-3</v>
      </c>
      <c r="Z618" s="17">
        <f t="shared" si="637"/>
        <v>8.8329577907618161E-3</v>
      </c>
      <c r="AA618" s="17">
        <f t="shared" si="638"/>
        <v>9.7955327617629765E-3</v>
      </c>
      <c r="AB618" s="17">
        <f t="shared" si="639"/>
        <v>5.4315023551412328E-3</v>
      </c>
      <c r="AC618" s="17">
        <f t="shared" si="640"/>
        <v>9.4976336483342064E-5</v>
      </c>
      <c r="AD618" s="17">
        <f t="shared" si="641"/>
        <v>1.0506430480908553E-2</v>
      </c>
      <c r="AE618" s="17">
        <f t="shared" si="642"/>
        <v>7.1704771672294705E-3</v>
      </c>
      <c r="AF618" s="17">
        <f t="shared" si="643"/>
        <v>2.4468701762786014E-3</v>
      </c>
      <c r="AG618" s="17">
        <f t="shared" si="644"/>
        <v>5.5665041715998744E-4</v>
      </c>
      <c r="AH618" s="17">
        <f t="shared" si="645"/>
        <v>1.5070894504286998E-3</v>
      </c>
      <c r="AI618" s="17">
        <f t="shared" si="646"/>
        <v>1.6713251026764439E-3</v>
      </c>
      <c r="AJ618" s="17">
        <f t="shared" si="647"/>
        <v>9.2672919913341868E-4</v>
      </c>
      <c r="AK618" s="17">
        <f t="shared" si="648"/>
        <v>3.4257328996062283E-4</v>
      </c>
      <c r="AL618" s="17">
        <f t="shared" si="649"/>
        <v>2.8753464302229165E-6</v>
      </c>
      <c r="AM618" s="17">
        <f t="shared" si="650"/>
        <v>2.3302745563340607E-3</v>
      </c>
      <c r="AN618" s="17">
        <f t="shared" si="651"/>
        <v>1.5903765346310297E-3</v>
      </c>
      <c r="AO618" s="17">
        <f t="shared" si="652"/>
        <v>5.4270375888325372E-4</v>
      </c>
      <c r="AP618" s="17">
        <f t="shared" si="653"/>
        <v>1.2346232207387028E-4</v>
      </c>
      <c r="AQ618" s="17">
        <f t="shared" si="654"/>
        <v>2.1065283852886206E-5</v>
      </c>
      <c r="AR618" s="17">
        <f t="shared" si="655"/>
        <v>2.0571307282541313E-4</v>
      </c>
      <c r="AS618" s="17">
        <f t="shared" si="656"/>
        <v>2.2813073402114305E-4</v>
      </c>
      <c r="AT618" s="17">
        <f t="shared" si="657"/>
        <v>1.2649568423197513E-4</v>
      </c>
      <c r="AU618" s="17">
        <f t="shared" si="658"/>
        <v>4.6760200017102422E-5</v>
      </c>
      <c r="AV618" s="17">
        <f t="shared" si="659"/>
        <v>1.2963977697628387E-5</v>
      </c>
      <c r="AW618" s="17">
        <f t="shared" si="660"/>
        <v>6.0450855151559797E-8</v>
      </c>
      <c r="AX618" s="17">
        <f t="shared" si="661"/>
        <v>4.3070285366068493E-4</v>
      </c>
      <c r="AY618" s="17">
        <f t="shared" si="662"/>
        <v>2.9394807148311802E-4</v>
      </c>
      <c r="AZ618" s="17">
        <f t="shared" si="663"/>
        <v>1.0030751827420669E-4</v>
      </c>
      <c r="BA618" s="17">
        <f t="shared" si="664"/>
        <v>2.2819446014312237E-5</v>
      </c>
      <c r="BB618" s="17">
        <f t="shared" si="665"/>
        <v>3.8934802098529103E-6</v>
      </c>
      <c r="BC618" s="17">
        <f t="shared" si="666"/>
        <v>5.3144806880968133E-7</v>
      </c>
      <c r="BD618" s="17">
        <f t="shared" si="667"/>
        <v>2.3399334569046388E-5</v>
      </c>
      <c r="BE618" s="17">
        <f t="shared" si="668"/>
        <v>2.5949286049376475E-5</v>
      </c>
      <c r="BF618" s="17">
        <f t="shared" si="669"/>
        <v>1.438855973629097E-5</v>
      </c>
      <c r="BG618" s="17">
        <f t="shared" si="670"/>
        <v>5.3188528550361503E-6</v>
      </c>
      <c r="BH618" s="17">
        <f t="shared" si="671"/>
        <v>1.4746192224249718E-6</v>
      </c>
      <c r="BI618" s="17">
        <f t="shared" si="672"/>
        <v>3.2706328381862327E-7</v>
      </c>
      <c r="BJ618" s="18">
        <f t="shared" si="673"/>
        <v>0.45609220209267909</v>
      </c>
      <c r="BK618" s="18">
        <f t="shared" si="674"/>
        <v>0.31917234817152262</v>
      </c>
      <c r="BL618" s="18">
        <f t="shared" si="675"/>
        <v>0.21603249918890025</v>
      </c>
      <c r="BM618" s="18">
        <f t="shared" si="676"/>
        <v>0.26692925845463672</v>
      </c>
      <c r="BN618" s="18">
        <f t="shared" si="677"/>
        <v>0.73290686116859916</v>
      </c>
    </row>
    <row r="619" spans="1:66" x14ac:dyDescent="0.25">
      <c r="A619" t="s">
        <v>10</v>
      </c>
      <c r="B619" t="s">
        <v>240</v>
      </c>
      <c r="C619" t="s">
        <v>45</v>
      </c>
      <c r="D619" t="s">
        <v>498</v>
      </c>
      <c r="E619" s="14">
        <f>VLOOKUP(A619,home!$A$2:$E$405,3,FALSE)</f>
        <v>1.498007968</v>
      </c>
      <c r="F619" s="14">
        <f>VLOOKUP(B619,home!$B$2:$E$405,3,FALSE)</f>
        <v>1.18</v>
      </c>
      <c r="G619" s="14">
        <f>VLOOKUP(C619,away!$B$2:$E$405,4,FALSE)</f>
        <v>1.19</v>
      </c>
      <c r="H619" s="14">
        <f>VLOOKUP(A619,away!$A$2:$E$405,3,FALSE)</f>
        <v>1.398406375</v>
      </c>
      <c r="I619" s="14">
        <f>VLOOKUP(C619,away!$B$2:$E$405,3,FALSE)</f>
        <v>0.48</v>
      </c>
      <c r="J619" s="14">
        <f>VLOOKUP(B619,home!$B$2:$E$405,4,FALSE)</f>
        <v>0.94</v>
      </c>
      <c r="K619" s="16">
        <f t="shared" si="678"/>
        <v>2.1035027886655997</v>
      </c>
      <c r="L619" s="16">
        <f t="shared" si="679"/>
        <v>0.63096095639999994</v>
      </c>
      <c r="M619" s="17">
        <f t="shared" si="624"/>
        <v>6.4928816167823714E-2</v>
      </c>
      <c r="N619" s="17">
        <f t="shared" si="625"/>
        <v>0.13657794587377325</v>
      </c>
      <c r="O619" s="17">
        <f t="shared" si="626"/>
        <v>4.0967547947169822E-2</v>
      </c>
      <c r="P619" s="17">
        <f t="shared" si="627"/>
        <v>8.617535135166339E-2</v>
      </c>
      <c r="Q619" s="17">
        <f t="shared" si="628"/>
        <v>0.14364604500785069</v>
      </c>
      <c r="R619" s="17">
        <f t="shared" si="629"/>
        <v>1.2924461617054562E-2</v>
      </c>
      <c r="S619" s="17">
        <f t="shared" si="630"/>
        <v>2.8593587635218493E-2</v>
      </c>
      <c r="T619" s="17">
        <f t="shared" si="631"/>
        <v>9.063504594123091E-2</v>
      </c>
      <c r="U619" s="17">
        <f t="shared" si="632"/>
        <v>2.718664105347578E-2</v>
      </c>
      <c r="V619" s="17">
        <f t="shared" si="633"/>
        <v>4.2166904316679943E-3</v>
      </c>
      <c r="W619" s="17">
        <f t="shared" si="634"/>
        <v>0.10071995208493273</v>
      </c>
      <c r="X619" s="17">
        <f t="shared" si="635"/>
        <v>6.3550357296071322E-2</v>
      </c>
      <c r="Y619" s="17">
        <f t="shared" si="636"/>
        <v>2.0048897109545438E-2</v>
      </c>
      <c r="Z619" s="17">
        <f t="shared" si="637"/>
        <v>2.7182768876172787E-3</v>
      </c>
      <c r="AA619" s="17">
        <f t="shared" si="638"/>
        <v>5.7179030134681926E-3</v>
      </c>
      <c r="AB619" s="17">
        <f t="shared" si="639"/>
        <v>6.0138124670748904E-3</v>
      </c>
      <c r="AC619" s="17">
        <f t="shared" si="640"/>
        <v>3.4978188512531887E-4</v>
      </c>
      <c r="AD619" s="17">
        <f t="shared" si="641"/>
        <v>5.2966175021230397E-2</v>
      </c>
      <c r="AE619" s="17">
        <f t="shared" si="642"/>
        <v>3.3419588448245316E-2</v>
      </c>
      <c r="AF619" s="17">
        <f t="shared" si="643"/>
        <v>1.0543227744899627E-2</v>
      </c>
      <c r="AG619" s="17">
        <f t="shared" si="644"/>
        <v>2.2174550204882939E-3</v>
      </c>
      <c r="AH619" s="17">
        <f t="shared" si="645"/>
        <v>4.2878164619275326E-4</v>
      </c>
      <c r="AI619" s="17">
        <f t="shared" si="646"/>
        <v>9.019433884950831E-4</v>
      </c>
      <c r="AJ619" s="17">
        <f t="shared" si="647"/>
        <v>9.486202164589539E-4</v>
      </c>
      <c r="AK619" s="17">
        <f t="shared" si="648"/>
        <v>6.6514175690199156E-4</v>
      </c>
      <c r="AL619" s="17">
        <f t="shared" si="649"/>
        <v>1.856961431066969E-5</v>
      </c>
      <c r="AM619" s="17">
        <f t="shared" si="650"/>
        <v>2.2282899372421668E-2</v>
      </c>
      <c r="AN619" s="17">
        <f t="shared" si="651"/>
        <v>1.4059639499388132E-2</v>
      </c>
      <c r="AO619" s="17">
        <f t="shared" si="652"/>
        <v>4.4355417925865765E-3</v>
      </c>
      <c r="AP619" s="17">
        <f t="shared" si="653"/>
        <v>9.3288456386753202E-4</v>
      </c>
      <c r="AQ619" s="17">
        <f t="shared" si="654"/>
        <v>1.4715343415716369E-4</v>
      </c>
      <c r="AR619" s="17">
        <f t="shared" si="655"/>
        <v>5.4108895513709219E-5</v>
      </c>
      <c r="AS619" s="17">
        <f t="shared" si="656"/>
        <v>1.1381821260470291E-4</v>
      </c>
      <c r="AT619" s="17">
        <f t="shared" si="657"/>
        <v>1.1970846380746336E-4</v>
      </c>
      <c r="AU619" s="17">
        <f t="shared" si="658"/>
        <v>8.39356958152914E-5</v>
      </c>
      <c r="AV619" s="17">
        <f t="shared" si="659"/>
        <v>4.4139742554013238E-5</v>
      </c>
      <c r="AW619" s="17">
        <f t="shared" si="660"/>
        <v>6.8461429169456113E-7</v>
      </c>
      <c r="AX619" s="17">
        <f t="shared" si="661"/>
        <v>7.8120234949073178E-3</v>
      </c>
      <c r="AY619" s="17">
        <f t="shared" si="662"/>
        <v>4.9290818157659904E-3</v>
      </c>
      <c r="AZ619" s="17">
        <f t="shared" si="663"/>
        <v>1.555029088324779E-3</v>
      </c>
      <c r="BA619" s="17">
        <f t="shared" si="664"/>
        <v>3.2705421359974078E-4</v>
      </c>
      <c r="BB619" s="17">
        <f t="shared" si="665"/>
        <v>5.1589609851885575E-5</v>
      </c>
      <c r="BC619" s="17">
        <f t="shared" si="666"/>
        <v>6.5102059144897189E-6</v>
      </c>
      <c r="BD619" s="17">
        <f t="shared" si="667"/>
        <v>5.6901000771796033E-6</v>
      </c>
      <c r="BE619" s="17">
        <f t="shared" si="668"/>
        <v>1.1969141380133639E-5</v>
      </c>
      <c r="BF619" s="17">
        <f t="shared" si="669"/>
        <v>1.2588561135521968E-5</v>
      </c>
      <c r="BG619" s="17">
        <f t="shared" si="670"/>
        <v>8.826691151285951E-6</v>
      </c>
      <c r="BH619" s="17">
        <f t="shared" si="671"/>
        <v>4.6417423628549918E-6</v>
      </c>
      <c r="BI619" s="17">
        <f t="shared" si="672"/>
        <v>1.9527836009065446E-6</v>
      </c>
      <c r="BJ619" s="18">
        <f t="shared" si="673"/>
        <v>0.71086409663905303</v>
      </c>
      <c r="BK619" s="18">
        <f t="shared" si="674"/>
        <v>0.18921187890157559</v>
      </c>
      <c r="BL619" s="18">
        <f t="shared" si="675"/>
        <v>9.6216233136295098E-2</v>
      </c>
      <c r="BM619" s="18">
        <f t="shared" si="676"/>
        <v>0.50886192039773159</v>
      </c>
      <c r="BN619" s="18">
        <f t="shared" si="677"/>
        <v>0.48522016796533546</v>
      </c>
    </row>
    <row r="620" spans="1:66" x14ac:dyDescent="0.25">
      <c r="A620" t="s">
        <v>13</v>
      </c>
      <c r="B620" t="s">
        <v>248</v>
      </c>
      <c r="C620" t="s">
        <v>56</v>
      </c>
      <c r="D620" t="s">
        <v>498</v>
      </c>
      <c r="E620" s="14">
        <f>VLOOKUP(A620,home!$A$2:$E$405,3,FALSE)</f>
        <v>1.578680203</v>
      </c>
      <c r="F620" s="14">
        <f>VLOOKUP(B620,home!$B$2:$E$405,3,FALSE)</f>
        <v>2.34</v>
      </c>
      <c r="G620" s="14">
        <f>VLOOKUP(C620,away!$B$2:$E$405,4,FALSE)</f>
        <v>1.2</v>
      </c>
      <c r="H620" s="14">
        <f>VLOOKUP(A620,away!$A$2:$E$405,3,FALSE)</f>
        <v>1.4568527920000001</v>
      </c>
      <c r="I620" s="14">
        <f>VLOOKUP(C620,away!$B$2:$E$405,3,FALSE)</f>
        <v>0.51</v>
      </c>
      <c r="J620" s="14">
        <f>VLOOKUP(B620,home!$B$2:$E$405,4,FALSE)</f>
        <v>1.03</v>
      </c>
      <c r="K620" s="16">
        <f t="shared" si="678"/>
        <v>4.4329340100239998</v>
      </c>
      <c r="L620" s="16">
        <f t="shared" si="679"/>
        <v>0.7652847716376</v>
      </c>
      <c r="M620" s="17">
        <f t="shared" si="624"/>
        <v>5.5263993829792139E-3</v>
      </c>
      <c r="N620" s="17">
        <f t="shared" si="625"/>
        <v>2.4498163777784205E-2</v>
      </c>
      <c r="O620" s="17">
        <f t="shared" si="626"/>
        <v>4.2292692897814219E-3</v>
      </c>
      <c r="P620" s="17">
        <f t="shared" si="627"/>
        <v>1.8748071672222109E-2</v>
      </c>
      <c r="Q620" s="17">
        <f t="shared" si="628"/>
        <v>5.4299371696838829E-2</v>
      </c>
      <c r="R620" s="17">
        <f t="shared" si="629"/>
        <v>1.6182976913121448E-3</v>
      </c>
      <c r="S620" s="17">
        <f t="shared" si="630"/>
        <v>1.5900506236905969E-2</v>
      </c>
      <c r="T620" s="17">
        <f t="shared" si="631"/>
        <v>4.1554482269080463E-2</v>
      </c>
      <c r="U620" s="17">
        <f t="shared" si="632"/>
        <v>7.1738068741609273E-3</v>
      </c>
      <c r="V620" s="17">
        <f t="shared" si="633"/>
        <v>5.9935313291620135E-3</v>
      </c>
      <c r="W620" s="17">
        <f t="shared" si="634"/>
        <v>8.0235177172617161E-2</v>
      </c>
      <c r="X620" s="17">
        <f t="shared" si="635"/>
        <v>6.1402759239848698E-2</v>
      </c>
      <c r="Y620" s="17">
        <f t="shared" si="636"/>
        <v>2.3495298291393071E-2</v>
      </c>
      <c r="Z620" s="17">
        <f t="shared" si="637"/>
        <v>4.1281952637915671E-4</v>
      </c>
      <c r="AA620" s="17">
        <f t="shared" si="638"/>
        <v>1.8300017184881634E-3</v>
      </c>
      <c r="AB620" s="17">
        <f t="shared" si="639"/>
        <v>4.0561384281442734E-3</v>
      </c>
      <c r="AC620" s="17">
        <f t="shared" si="640"/>
        <v>1.2707997913944456E-3</v>
      </c>
      <c r="AD620" s="17">
        <f t="shared" si="641"/>
        <v>8.8919311422198957E-2</v>
      </c>
      <c r="AE620" s="17">
        <f t="shared" si="642"/>
        <v>6.8048594935910159E-2</v>
      </c>
      <c r="AF620" s="17">
        <f t="shared" si="643"/>
        <v>2.6038276717893775E-2</v>
      </c>
      <c r="AG620" s="17">
        <f t="shared" si="644"/>
        <v>6.6422322172966586E-3</v>
      </c>
      <c r="AH620" s="17">
        <f t="shared" si="645"/>
        <v>7.8981124243153778E-5</v>
      </c>
      <c r="AI620" s="17">
        <f t="shared" si="646"/>
        <v>3.5011811180740742E-4</v>
      </c>
      <c r="AJ620" s="17">
        <f t="shared" si="647"/>
        <v>7.7602524267822101E-4</v>
      </c>
      <c r="AK620" s="17">
        <f t="shared" si="648"/>
        <v>1.1466895636351381E-3</v>
      </c>
      <c r="AL620" s="17">
        <f t="shared" si="649"/>
        <v>1.7244534040364044E-4</v>
      </c>
      <c r="AM620" s="17">
        <f t="shared" si="650"/>
        <v>7.8834687950276247E-2</v>
      </c>
      <c r="AN620" s="17">
        <f t="shared" si="651"/>
        <v>6.0330986165148613E-2</v>
      </c>
      <c r="AO620" s="17">
        <f t="shared" si="652"/>
        <v>2.3085192485033476E-2</v>
      </c>
      <c r="AP620" s="17">
        <f t="shared" si="653"/>
        <v>5.8889154197062955E-3</v>
      </c>
      <c r="AQ620" s="17">
        <f t="shared" si="654"/>
        <v>1.1266743230407684E-3</v>
      </c>
      <c r="AR620" s="17">
        <f t="shared" si="655"/>
        <v>1.2088610326020573E-5</v>
      </c>
      <c r="AS620" s="17">
        <f t="shared" si="656"/>
        <v>5.3588011848143908E-5</v>
      </c>
      <c r="AT620" s="17">
        <f t="shared" si="657"/>
        <v>1.1877606012560312E-4</v>
      </c>
      <c r="AU620" s="17">
        <f t="shared" si="658"/>
        <v>1.7550881216914723E-4</v>
      </c>
      <c r="AV620" s="17">
        <f t="shared" si="659"/>
        <v>1.9450474563088166E-4</v>
      </c>
      <c r="AW620" s="17">
        <f t="shared" si="660"/>
        <v>1.6250371762980154E-5</v>
      </c>
      <c r="AX620" s="17">
        <f t="shared" si="661"/>
        <v>5.8244828230734798E-2</v>
      </c>
      <c r="AY620" s="17">
        <f t="shared" si="662"/>
        <v>4.4573880071629116E-2</v>
      </c>
      <c r="AZ620" s="17">
        <f t="shared" si="663"/>
        <v>1.7055855815809227E-2</v>
      </c>
      <c r="BA620" s="17">
        <f t="shared" si="664"/>
        <v>4.3508622410284659E-3</v>
      </c>
      <c r="BB620" s="17">
        <f t="shared" si="665"/>
        <v>8.3241215413803148E-4</v>
      </c>
      <c r="BC620" s="17">
        <f t="shared" si="666"/>
        <v>1.2740646905757725E-4</v>
      </c>
      <c r="BD620" s="17">
        <f t="shared" si="667"/>
        <v>1.541871565460764E-6</v>
      </c>
      <c r="BE620" s="17">
        <f t="shared" si="668"/>
        <v>6.8350149016199666E-6</v>
      </c>
      <c r="BF620" s="17">
        <f t="shared" si="669"/>
        <v>1.5149585008206E-5</v>
      </c>
      <c r="BG620" s="17">
        <f t="shared" si="670"/>
        <v>2.2385703540208703E-5</v>
      </c>
      <c r="BH620" s="17">
        <f t="shared" si="671"/>
        <v>2.4808586640426446E-5</v>
      </c>
      <c r="BI620" s="17">
        <f t="shared" si="672"/>
        <v>2.1994965491794684E-5</v>
      </c>
      <c r="BJ620" s="18">
        <f t="shared" si="673"/>
        <v>0.76958536906646458</v>
      </c>
      <c r="BK620" s="18">
        <f t="shared" si="674"/>
        <v>9.2185633824696508E-2</v>
      </c>
      <c r="BL620" s="18">
        <f t="shared" si="675"/>
        <v>2.1906510011498358E-2</v>
      </c>
      <c r="BM620" s="18">
        <f t="shared" si="676"/>
        <v>0.7306131292182545</v>
      </c>
      <c r="BN620" s="18">
        <f t="shared" si="677"/>
        <v>0.10891957351091792</v>
      </c>
    </row>
    <row r="621" spans="1:66" x14ac:dyDescent="0.25">
      <c r="A621" t="s">
        <v>69</v>
      </c>
      <c r="B621" t="s">
        <v>74</v>
      </c>
      <c r="C621" t="s">
        <v>258</v>
      </c>
      <c r="D621" t="s">
        <v>498</v>
      </c>
      <c r="E621" s="14">
        <f>VLOOKUP(A621,home!$A$2:$E$405,3,FALSE)</f>
        <v>1.3441295550000001</v>
      </c>
      <c r="F621" s="14">
        <f>VLOOKUP(B621,home!$B$2:$E$405,3,FALSE)</f>
        <v>1.2</v>
      </c>
      <c r="G621" s="14">
        <f>VLOOKUP(C621,away!$B$2:$E$405,4,FALSE)</f>
        <v>1.32</v>
      </c>
      <c r="H621" s="14">
        <f>VLOOKUP(A621,away!$A$2:$E$405,3,FALSE)</f>
        <v>1.348178138</v>
      </c>
      <c r="I621" s="14">
        <f>VLOOKUP(C621,away!$B$2:$E$405,3,FALSE)</f>
        <v>0.34</v>
      </c>
      <c r="J621" s="14">
        <f>VLOOKUP(B621,home!$B$2:$E$405,4,FALSE)</f>
        <v>0.86</v>
      </c>
      <c r="K621" s="16">
        <f t="shared" si="678"/>
        <v>2.1291012151200004</v>
      </c>
      <c r="L621" s="16">
        <f t="shared" si="679"/>
        <v>0.39420728755119999</v>
      </c>
      <c r="M621" s="17">
        <f t="shared" si="624"/>
        <v>8.0193845803500238E-2</v>
      </c>
      <c r="N621" s="17">
        <f t="shared" si="625"/>
        <v>0.17074081454537826</v>
      </c>
      <c r="O621" s="17">
        <f t="shared" si="626"/>
        <v>3.1612998432497007E-2</v>
      </c>
      <c r="P621" s="17">
        <f t="shared" si="627"/>
        <v>6.7307273376216045E-2</v>
      </c>
      <c r="Q621" s="17">
        <f t="shared" si="628"/>
        <v>0.18176223785957182</v>
      </c>
      <c r="R621" s="17">
        <f t="shared" si="629"/>
        <v>6.2310371817174926E-3</v>
      </c>
      <c r="S621" s="17">
        <f t="shared" si="630"/>
        <v>1.4122870040555376E-2</v>
      </c>
      <c r="T621" s="17">
        <f t="shared" si="631"/>
        <v>7.1651998765857844E-2</v>
      </c>
      <c r="U621" s="17">
        <f t="shared" si="632"/>
        <v>1.3266508835052614E-2</v>
      </c>
      <c r="V621" s="17">
        <f t="shared" si="633"/>
        <v>1.3170474134021422E-3</v>
      </c>
      <c r="W621" s="17">
        <f t="shared" si="634"/>
        <v>0.12899673382991494</v>
      </c>
      <c r="X621" s="17">
        <f t="shared" si="635"/>
        <v>5.0851452546054887E-2</v>
      </c>
      <c r="Y621" s="17">
        <f t="shared" si="636"/>
        <v>1.0023006588109432E-2</v>
      </c>
      <c r="Z621" s="17">
        <f t="shared" si="637"/>
        <v>8.187734220118421E-4</v>
      </c>
      <c r="AA621" s="17">
        <f t="shared" si="638"/>
        <v>1.7432514877133735E-3</v>
      </c>
      <c r="AB621" s="17">
        <f t="shared" si="639"/>
        <v>1.8557794303751469E-3</v>
      </c>
      <c r="AC621" s="17">
        <f t="shared" si="640"/>
        <v>6.9087962279945828E-5</v>
      </c>
      <c r="AD621" s="17">
        <f t="shared" si="641"/>
        <v>6.8661775685945822E-2</v>
      </c>
      <c r="AE621" s="17">
        <f t="shared" si="642"/>
        <v>2.7066972351605635E-2</v>
      </c>
      <c r="AF621" s="17">
        <f t="shared" si="643"/>
        <v>5.3349988764748923E-3</v>
      </c>
      <c r="AG621" s="17">
        <f t="shared" si="644"/>
        <v>7.0103181206128884E-4</v>
      </c>
      <c r="AH621" s="17">
        <f t="shared" si="645"/>
        <v>8.0691612452575556E-5</v>
      </c>
      <c r="AI621" s="17">
        <f t="shared" si="646"/>
        <v>1.7180061012277075E-4</v>
      </c>
      <c r="AJ621" s="17">
        <f t="shared" si="647"/>
        <v>1.828904438853744E-4</v>
      </c>
      <c r="AK621" s="17">
        <f t="shared" si="648"/>
        <v>1.297974221033956E-4</v>
      </c>
      <c r="AL621" s="17">
        <f t="shared" si="649"/>
        <v>2.3194410082670215E-6</v>
      </c>
      <c r="AM621" s="17">
        <f t="shared" si="650"/>
        <v>2.9237574009048813E-2</v>
      </c>
      <c r="AN621" s="17">
        <f t="shared" si="651"/>
        <v>1.1525664744684597E-2</v>
      </c>
      <c r="AO621" s="17">
        <f t="shared" si="652"/>
        <v>2.2717505181133048E-3</v>
      </c>
      <c r="AP621" s="17">
        <f t="shared" si="653"/>
        <v>2.98513536579493E-4</v>
      </c>
      <c r="AQ621" s="17">
        <f t="shared" si="654"/>
        <v>2.9419052888079466E-5</v>
      </c>
      <c r="AR621" s="17">
        <f t="shared" si="655"/>
        <v>6.361844334612492E-6</v>
      </c>
      <c r="AS621" s="17">
        <f t="shared" si="656"/>
        <v>1.3545010503227745E-5</v>
      </c>
      <c r="AT621" s="17">
        <f t="shared" si="657"/>
        <v>1.4419349160617686E-5</v>
      </c>
      <c r="AU621" s="17">
        <f t="shared" si="658"/>
        <v>1.0233417939703555E-5</v>
      </c>
      <c r="AV621" s="17">
        <f t="shared" si="659"/>
        <v>5.4469956425634147E-6</v>
      </c>
      <c r="AW621" s="17">
        <f t="shared" si="660"/>
        <v>5.4075654801479829E-8</v>
      </c>
      <c r="AX621" s="17">
        <f t="shared" si="661"/>
        <v>1.0374959058304462E-2</v>
      </c>
      <c r="AY621" s="17">
        <f t="shared" si="662"/>
        <v>4.0898844688289533E-3</v>
      </c>
      <c r="AZ621" s="17">
        <f t="shared" si="663"/>
        <v>8.0613113142742122E-4</v>
      </c>
      <c r="BA621" s="17">
        <f t="shared" si="664"/>
        <v>1.0592758891019454E-4</v>
      </c>
      <c r="BB621" s="17">
        <f t="shared" si="665"/>
        <v>1.0439356875281589E-5</v>
      </c>
      <c r="BC621" s="17">
        <f t="shared" si="666"/>
        <v>8.2305411151674567E-7</v>
      </c>
      <c r="BD621" s="17">
        <f t="shared" si="667"/>
        <v>4.1798089982842625E-7</v>
      </c>
      <c r="BE621" s="17">
        <f t="shared" si="668"/>
        <v>8.8992364172165337E-7</v>
      </c>
      <c r="BF621" s="17">
        <f t="shared" si="669"/>
        <v>9.4736875347679439E-7</v>
      </c>
      <c r="BG621" s="17">
        <f t="shared" si="670"/>
        <v>6.7234798806472085E-7</v>
      </c>
      <c r="BH621" s="17">
        <f t="shared" si="671"/>
        <v>3.5787422959302132E-7</v>
      </c>
      <c r="BI621" s="17">
        <f t="shared" si="672"/>
        <v>1.5239009141732706E-7</v>
      </c>
      <c r="BJ621" s="18">
        <f t="shared" si="673"/>
        <v>0.77454210938074686</v>
      </c>
      <c r="BK621" s="18">
        <f t="shared" si="674"/>
        <v>0.16710232850579096</v>
      </c>
      <c r="BL621" s="18">
        <f t="shared" si="675"/>
        <v>5.5328199959104561E-2</v>
      </c>
      <c r="BM621" s="18">
        <f t="shared" si="676"/>
        <v>0.45585337367559936</v>
      </c>
      <c r="BN621" s="18">
        <f t="shared" si="677"/>
        <v>0.53784820719888082</v>
      </c>
    </row>
    <row r="622" spans="1:66" x14ac:dyDescent="0.25">
      <c r="A622" t="s">
        <v>69</v>
      </c>
      <c r="B622" t="s">
        <v>77</v>
      </c>
      <c r="C622" t="s">
        <v>325</v>
      </c>
      <c r="D622" t="s">
        <v>498</v>
      </c>
      <c r="E622" s="14">
        <f>VLOOKUP(A622,home!$A$2:$E$405,3,FALSE)</f>
        <v>1.3441295550000001</v>
      </c>
      <c r="F622" s="14">
        <f>VLOOKUP(B622,home!$B$2:$E$405,3,FALSE)</f>
        <v>1.43</v>
      </c>
      <c r="G622" s="14">
        <f>VLOOKUP(C622,away!$B$2:$E$405,4,FALSE)</f>
        <v>1.26</v>
      </c>
      <c r="H622" s="14">
        <f>VLOOKUP(A622,away!$A$2:$E$405,3,FALSE)</f>
        <v>1.348178138</v>
      </c>
      <c r="I622" s="14">
        <f>VLOOKUP(C622,away!$B$2:$E$405,3,FALSE)</f>
        <v>0.63</v>
      </c>
      <c r="J622" s="14">
        <f>VLOOKUP(B622,home!$B$2:$E$405,4,FALSE)</f>
        <v>0.68</v>
      </c>
      <c r="K622" s="16">
        <f t="shared" si="678"/>
        <v>2.4218526321990002</v>
      </c>
      <c r="L622" s="16">
        <f t="shared" si="679"/>
        <v>0.57755951431920005</v>
      </c>
      <c r="M622" s="17">
        <f t="shared" si="624"/>
        <v>4.9816344473539838E-2</v>
      </c>
      <c r="N622" s="17">
        <f t="shared" si="625"/>
        <v>0.12064784498977457</v>
      </c>
      <c r="O622" s="17">
        <f t="shared" si="626"/>
        <v>2.8771903719295631E-2</v>
      </c>
      <c r="P622" s="17">
        <f t="shared" si="627"/>
        <v>6.9681310755952325E-2</v>
      </c>
      <c r="Q622" s="17">
        <f t="shared" si="628"/>
        <v>0.14609565047881129</v>
      </c>
      <c r="R622" s="17">
        <f t="shared" si="629"/>
        <v>8.3087433690775848E-3</v>
      </c>
      <c r="S622" s="17">
        <f t="shared" si="630"/>
        <v>2.4366927762265907E-2</v>
      </c>
      <c r="T622" s="17">
        <f t="shared" si="631"/>
        <v>8.4378932934689843E-2</v>
      </c>
      <c r="U622" s="17">
        <f t="shared" si="632"/>
        <v>2.0122551998666534E-2</v>
      </c>
      <c r="V622" s="17">
        <f t="shared" si="633"/>
        <v>3.7870646750667461E-3</v>
      </c>
      <c r="W622" s="17">
        <f t="shared" si="634"/>
        <v>0.11794071188831143</v>
      </c>
      <c r="X622" s="17">
        <f t="shared" si="635"/>
        <v>6.8117780276673839E-2</v>
      </c>
      <c r="Y622" s="17">
        <f t="shared" si="636"/>
        <v>1.9671036046548861E-2</v>
      </c>
      <c r="Z622" s="17">
        <f t="shared" si="637"/>
        <v>1.5995979282824413E-3</v>
      </c>
      <c r="AA622" s="17">
        <f t="shared" si="638"/>
        <v>3.8739904530708975E-3</v>
      </c>
      <c r="AB622" s="17">
        <f t="shared" si="639"/>
        <v>4.6911169879417765E-3</v>
      </c>
      <c r="AC622" s="17">
        <f t="shared" si="640"/>
        <v>3.3107561542424662E-4</v>
      </c>
      <c r="AD622" s="17">
        <f t="shared" si="641"/>
        <v>7.1408755882532718E-2</v>
      </c>
      <c r="AE622" s="17">
        <f t="shared" si="642"/>
        <v>4.124280636565391E-2</v>
      </c>
      <c r="AF622" s="17">
        <f t="shared" si="643"/>
        <v>1.191008760685394E-2</v>
      </c>
      <c r="AG622" s="17">
        <f t="shared" si="644"/>
        <v>2.292928137904562E-3</v>
      </c>
      <c r="AH622" s="17">
        <f t="shared" si="645"/>
        <v>2.3096575064120132E-4</v>
      </c>
      <c r="AI622" s="17">
        <f t="shared" si="646"/>
        <v>5.5936501113821127E-4</v>
      </c>
      <c r="AJ622" s="17">
        <f t="shared" si="647"/>
        <v>6.7734981229255022E-4</v>
      </c>
      <c r="AK622" s="17">
        <f t="shared" si="648"/>
        <v>5.4681380860673718E-4</v>
      </c>
      <c r="AL622" s="17">
        <f t="shared" si="649"/>
        <v>1.8523866482695228E-5</v>
      </c>
      <c r="AM622" s="17">
        <f t="shared" si="650"/>
        <v>3.4588296679233542E-2</v>
      </c>
      <c r="AN622" s="17">
        <f t="shared" si="651"/>
        <v>1.9976799831186522E-2</v>
      </c>
      <c r="AO622" s="17">
        <f t="shared" si="652"/>
        <v>5.7688954040759823E-3</v>
      </c>
      <c r="AP622" s="17">
        <f t="shared" si="653"/>
        <v>1.1106268092454634E-3</v>
      </c>
      <c r="AQ622" s="17">
        <f t="shared" si="654"/>
        <v>1.6036327013442314E-4</v>
      </c>
      <c r="AR622" s="17">
        <f t="shared" si="655"/>
        <v>2.6679293352940352E-5</v>
      </c>
      <c r="AS622" s="17">
        <f t="shared" si="656"/>
        <v>6.4613316832027871E-5</v>
      </c>
      <c r="AT622" s="17">
        <f t="shared" si="657"/>
        <v>7.8241965722377363E-5</v>
      </c>
      <c r="AU622" s="17">
        <f t="shared" si="658"/>
        <v>6.3163503544387846E-5</v>
      </c>
      <c r="AV622" s="17">
        <f t="shared" si="659"/>
        <v>3.8243174329471641E-5</v>
      </c>
      <c r="AW622" s="17">
        <f t="shared" si="660"/>
        <v>7.1973661479497558E-7</v>
      </c>
      <c r="AX622" s="17">
        <f t="shared" si="661"/>
        <v>1.3961292892646939E-2</v>
      </c>
      <c r="AY622" s="17">
        <f t="shared" si="662"/>
        <v>8.0634775423452654E-3</v>
      </c>
      <c r="AZ622" s="17">
        <f t="shared" si="663"/>
        <v>2.3285690865403538E-3</v>
      </c>
      <c r="BA622" s="17">
        <f t="shared" si="664"/>
        <v>4.482957435603167E-4</v>
      </c>
      <c r="BB622" s="17">
        <f t="shared" si="665"/>
        <v>6.4729367980515291E-5</v>
      </c>
      <c r="BC622" s="17">
        <f t="shared" si="666"/>
        <v>7.4770124666030407E-6</v>
      </c>
      <c r="BD622" s="17">
        <f t="shared" si="667"/>
        <v>2.5681466185506137E-6</v>
      </c>
      <c r="BE622" s="17">
        <f t="shared" si="668"/>
        <v>6.2196726480097653E-6</v>
      </c>
      <c r="BF622" s="17">
        <f t="shared" si="669"/>
        <v>7.5315652869992902E-6</v>
      </c>
      <c r="BG622" s="17">
        <f t="shared" si="670"/>
        <v>6.0801137382992831E-6</v>
      </c>
      <c r="BH622" s="17">
        <f t="shared" si="671"/>
        <v>3.6812848652923545E-6</v>
      </c>
      <c r="BI622" s="17">
        <f t="shared" si="672"/>
        <v>1.7831058881765264E-6</v>
      </c>
      <c r="BJ622" s="18">
        <f t="shared" si="673"/>
        <v>0.77018535824717094</v>
      </c>
      <c r="BK622" s="18">
        <f t="shared" si="674"/>
        <v>0.15606472469107702</v>
      </c>
      <c r="BL622" s="18">
        <f t="shared" si="675"/>
        <v>6.8081606053557661E-2</v>
      </c>
      <c r="BM622" s="18">
        <f t="shared" si="676"/>
        <v>0.56454673132790623</v>
      </c>
      <c r="BN622" s="18">
        <f t="shared" si="677"/>
        <v>0.42332179778645124</v>
      </c>
    </row>
    <row r="623" spans="1:66" x14ac:dyDescent="0.25">
      <c r="A623" t="s">
        <v>154</v>
      </c>
      <c r="B623" t="s">
        <v>158</v>
      </c>
      <c r="C623" t="s">
        <v>173</v>
      </c>
      <c r="D623" t="s">
        <v>498</v>
      </c>
      <c r="E623" s="14">
        <f>VLOOKUP(A623,home!$A$2:$E$405,3,FALSE)</f>
        <v>1.32046332</v>
      </c>
      <c r="F623" s="14">
        <f>VLOOKUP(B623,home!$B$2:$E$405,3,FALSE)</f>
        <v>1.1100000000000001</v>
      </c>
      <c r="G623" s="14">
        <f>VLOOKUP(C623,away!$B$2:$E$405,4,FALSE)</f>
        <v>1.1399999999999999</v>
      </c>
      <c r="H623" s="14">
        <f>VLOOKUP(A623,away!$A$2:$E$405,3,FALSE)</f>
        <v>1.0193050189999999</v>
      </c>
      <c r="I623" s="14">
        <f>VLOOKUP(C623,away!$B$2:$E$405,3,FALSE)</f>
        <v>1.01</v>
      </c>
      <c r="J623" s="14">
        <f>VLOOKUP(B623,home!$B$2:$E$405,4,FALSE)</f>
        <v>1.21</v>
      </c>
      <c r="K623" s="16">
        <f t="shared" si="678"/>
        <v>1.6709142851279999</v>
      </c>
      <c r="L623" s="16">
        <f t="shared" si="679"/>
        <v>1.2456926637199</v>
      </c>
      <c r="M623" s="17">
        <f t="shared" si="624"/>
        <v>5.4116997875398344E-2</v>
      </c>
      <c r="N623" s="17">
        <f t="shared" si="625"/>
        <v>9.0424864818244716E-2</v>
      </c>
      <c r="O623" s="17">
        <f t="shared" si="626"/>
        <v>6.741314723592913E-2</v>
      </c>
      <c r="P623" s="17">
        <f t="shared" si="627"/>
        <v>0.11264159072195112</v>
      </c>
      <c r="Q623" s="17">
        <f t="shared" si="628"/>
        <v>7.5546099177786721E-2</v>
      </c>
      <c r="R623" s="17">
        <f t="shared" si="629"/>
        <v>4.1988031475033195E-2</v>
      </c>
      <c r="S623" s="17">
        <f t="shared" si="630"/>
        <v>5.8614337724282699E-2</v>
      </c>
      <c r="T623" s="17">
        <f t="shared" si="631"/>
        <v>9.4107221518424877E-2</v>
      </c>
      <c r="U623" s="17">
        <f t="shared" si="632"/>
        <v>7.0158401596037048E-2</v>
      </c>
      <c r="V623" s="17">
        <f t="shared" si="633"/>
        <v>1.3555839918004225E-2</v>
      </c>
      <c r="W623" s="17">
        <f t="shared" si="634"/>
        <v>4.2077018767286832E-2</v>
      </c>
      <c r="X623" s="17">
        <f t="shared" si="635"/>
        <v>5.2415033589613746E-2</v>
      </c>
      <c r="Y623" s="17">
        <f t="shared" si="636"/>
        <v>3.2646511405606995E-2</v>
      </c>
      <c r="Z623" s="17">
        <f t="shared" si="637"/>
        <v>1.7434727590829698E-2</v>
      </c>
      <c r="AA623" s="17">
        <f t="shared" si="638"/>
        <v>2.9131935388832624E-2</v>
      </c>
      <c r="AB623" s="17">
        <f t="shared" si="639"/>
        <v>2.4338483497313178E-2</v>
      </c>
      <c r="AC623" s="17">
        <f t="shared" si="640"/>
        <v>1.7634840159785E-3</v>
      </c>
      <c r="AD623" s="17">
        <f t="shared" si="641"/>
        <v>1.7576772933464612E-2</v>
      </c>
      <c r="AE623" s="17">
        <f t="shared" si="642"/>
        <v>2.1895257095087373E-2</v>
      </c>
      <c r="AF623" s="17">
        <f t="shared" si="643"/>
        <v>1.3637380566805716E-2</v>
      </c>
      <c r="AG623" s="17">
        <f t="shared" si="644"/>
        <v>5.6626616414754034E-3</v>
      </c>
      <c r="AH623" s="17">
        <f t="shared" si="645"/>
        <v>5.429578063462873E-3</v>
      </c>
      <c r="AI623" s="17">
        <f t="shared" si="646"/>
        <v>9.0723595484577379E-3</v>
      </c>
      <c r="AJ623" s="17">
        <f t="shared" si="647"/>
        <v>7.5795675846677237E-3</v>
      </c>
      <c r="AK623" s="17">
        <f t="shared" si="648"/>
        <v>4.2216025841048102E-3</v>
      </c>
      <c r="AL623" s="17">
        <f t="shared" si="649"/>
        <v>1.4682384653333161E-4</v>
      </c>
      <c r="AM623" s="17">
        <f t="shared" si="650"/>
        <v>5.8738561961954386E-3</v>
      </c>
      <c r="AN623" s="17">
        <f t="shared" si="651"/>
        <v>7.317019571346335E-3</v>
      </c>
      <c r="AO623" s="17">
        <f t="shared" si="652"/>
        <v>4.5573788001605298E-3</v>
      </c>
      <c r="AP623" s="17">
        <f t="shared" si="653"/>
        <v>1.8923644457175238E-3</v>
      </c>
      <c r="AQ623" s="17">
        <f t="shared" si="654"/>
        <v>5.8932612677867386E-4</v>
      </c>
      <c r="AR623" s="17">
        <f t="shared" si="655"/>
        <v>1.3527171121500412E-3</v>
      </c>
      <c r="AS623" s="17">
        <f t="shared" si="656"/>
        <v>2.2602743464285985E-3</v>
      </c>
      <c r="AT623" s="17">
        <f t="shared" si="657"/>
        <v>1.8883623468779497E-3</v>
      </c>
      <c r="AU623" s="17">
        <f t="shared" si="658"/>
        <v>1.0517638736320673E-3</v>
      </c>
      <c r="AV623" s="17">
        <f t="shared" si="659"/>
        <v>4.3935182025834512E-4</v>
      </c>
      <c r="AW623" s="17">
        <f t="shared" si="660"/>
        <v>8.4890516425937026E-6</v>
      </c>
      <c r="AX623" s="17">
        <f t="shared" si="661"/>
        <v>1.635785037835096E-3</v>
      </c>
      <c r="AY623" s="17">
        <f t="shared" si="662"/>
        <v>2.0376854210539578E-3</v>
      </c>
      <c r="AZ623" s="17">
        <f t="shared" si="663"/>
        <v>1.2691648899879557E-3</v>
      </c>
      <c r="BA623" s="17">
        <f t="shared" si="664"/>
        <v>5.2699646416962337E-4</v>
      </c>
      <c r="BB623" s="17">
        <f t="shared" si="665"/>
        <v>1.6411890730560683E-4</v>
      </c>
      <c r="BC623" s="17">
        <f t="shared" si="666"/>
        <v>4.0888343761664166E-5</v>
      </c>
      <c r="BD623" s="17">
        <f t="shared" si="667"/>
        <v>2.8084496378227831E-4</v>
      </c>
      <c r="BE623" s="17">
        <f t="shared" si="668"/>
        <v>4.6926786189006457E-4</v>
      </c>
      <c r="BF623" s="17">
        <f t="shared" si="669"/>
        <v>3.920531869917912E-4</v>
      </c>
      <c r="BG623" s="17">
        <f t="shared" si="670"/>
        <v>2.1836242355818098E-4</v>
      </c>
      <c r="BH623" s="17">
        <f t="shared" si="671"/>
        <v>9.121622321463379E-5</v>
      </c>
      <c r="BI623" s="17">
        <f t="shared" si="672"/>
        <v>3.0482898080951173E-5</v>
      </c>
      <c r="BJ623" s="18">
        <f t="shared" si="673"/>
        <v>0.47189340571810939</v>
      </c>
      <c r="BK623" s="18">
        <f t="shared" si="674"/>
        <v>0.24287675952320217</v>
      </c>
      <c r="BL623" s="18">
        <f t="shared" si="675"/>
        <v>0.2678078040307032</v>
      </c>
      <c r="BM623" s="18">
        <f t="shared" si="676"/>
        <v>0.55585276918908966</v>
      </c>
      <c r="BN623" s="18">
        <f t="shared" si="677"/>
        <v>0.44213073130434322</v>
      </c>
    </row>
    <row r="624" spans="1:66" x14ac:dyDescent="0.25">
      <c r="A624" t="s">
        <v>154</v>
      </c>
      <c r="B624" t="s">
        <v>155</v>
      </c>
      <c r="C624" t="s">
        <v>159</v>
      </c>
      <c r="D624" t="s">
        <v>498</v>
      </c>
      <c r="E624" s="14">
        <f>VLOOKUP(A624,home!$A$2:$E$405,3,FALSE)</f>
        <v>1.32046332</v>
      </c>
      <c r="F624" s="14">
        <f>VLOOKUP(B624,home!$B$2:$E$405,3,FALSE)</f>
        <v>1.57</v>
      </c>
      <c r="G624" s="14">
        <f>VLOOKUP(C624,away!$B$2:$E$405,4,FALSE)</f>
        <v>1.17</v>
      </c>
      <c r="H624" s="14">
        <f>VLOOKUP(A624,away!$A$2:$E$405,3,FALSE)</f>
        <v>1.0193050189999999</v>
      </c>
      <c r="I624" s="14">
        <f>VLOOKUP(C624,away!$B$2:$E$405,3,FALSE)</f>
        <v>0.64</v>
      </c>
      <c r="J624" s="14">
        <f>VLOOKUP(B624,home!$B$2:$E$405,4,FALSE)</f>
        <v>1.1299999999999999</v>
      </c>
      <c r="K624" s="16">
        <f t="shared" si="678"/>
        <v>2.4255590725079998</v>
      </c>
      <c r="L624" s="16">
        <f t="shared" si="679"/>
        <v>0.73716138974079981</v>
      </c>
      <c r="M624" s="17">
        <f t="shared" si="624"/>
        <v>4.2310480305903807E-2</v>
      </c>
      <c r="N624" s="17">
        <f t="shared" si="625"/>
        <v>0.10262656936815603</v>
      </c>
      <c r="O624" s="17">
        <f t="shared" si="626"/>
        <v>3.1189652462900792E-2</v>
      </c>
      <c r="P624" s="17">
        <f t="shared" si="627"/>
        <v>7.5652344499760493E-2</v>
      </c>
      <c r="Q624" s="17">
        <f t="shared" si="628"/>
        <v>0.12446340320565123</v>
      </c>
      <c r="R624" s="17">
        <f t="shared" si="629"/>
        <v>1.1495903777542253E-2</v>
      </c>
      <c r="S624" s="17">
        <f t="shared" si="630"/>
        <v>3.3817136953606282E-2</v>
      </c>
      <c r="T624" s="17">
        <f t="shared" si="631"/>
        <v>9.1749615278947386E-2</v>
      </c>
      <c r="U624" s="17">
        <f t="shared" si="632"/>
        <v>2.7883993704296596E-2</v>
      </c>
      <c r="V624" s="17">
        <f t="shared" si="633"/>
        <v>6.7184449503160217E-3</v>
      </c>
      <c r="W624" s="17">
        <f t="shared" si="634"/>
        <v>0.10063111228022956</v>
      </c>
      <c r="X624" s="17">
        <f t="shared" si="635"/>
        <v>7.4181370579656486E-2</v>
      </c>
      <c r="Y624" s="17">
        <f t="shared" si="636"/>
        <v>2.7341821114688424E-2</v>
      </c>
      <c r="Z624" s="17">
        <f t="shared" si="637"/>
        <v>2.8247788016598527E-3</v>
      </c>
      <c r="AA624" s="17">
        <f t="shared" si="638"/>
        <v>6.8516678501943313E-3</v>
      </c>
      <c r="AB624" s="17">
        <f t="shared" si="639"/>
        <v>8.3095625579251223E-3</v>
      </c>
      <c r="AC624" s="17">
        <f t="shared" si="640"/>
        <v>7.5079818907932414E-4</v>
      </c>
      <c r="AD624" s="17">
        <f t="shared" si="641"/>
        <v>6.1021676841970483E-2</v>
      </c>
      <c r="AE624" s="17">
        <f t="shared" si="642"/>
        <v>4.4982824105140942E-2</v>
      </c>
      <c r="AF624" s="17">
        <f t="shared" si="643"/>
        <v>1.6579800565905821E-2</v>
      </c>
      <c r="AG624" s="17">
        <f t="shared" si="644"/>
        <v>4.0739962755961456E-3</v>
      </c>
      <c r="AH624" s="17">
        <f t="shared" si="645"/>
        <v>5.2057946678548198E-4</v>
      </c>
      <c r="AI624" s="17">
        <f t="shared" si="646"/>
        <v>1.2626962486229026E-3</v>
      </c>
      <c r="AJ624" s="17">
        <f t="shared" si="647"/>
        <v>1.5313721708345494E-3</v>
      </c>
      <c r="AK624" s="17">
        <f t="shared" si="648"/>
        <v>1.2381445541180041E-3</v>
      </c>
      <c r="AL624" s="17">
        <f t="shared" si="649"/>
        <v>5.3697942296438371E-5</v>
      </c>
      <c r="AM624" s="17">
        <f t="shared" si="650"/>
        <v>2.9602336376738567E-2</v>
      </c>
      <c r="AN624" s="17">
        <f t="shared" si="651"/>
        <v>2.1821699423051236E-2</v>
      </c>
      <c r="AO624" s="17">
        <f t="shared" si="652"/>
        <v>8.0430571366012279E-3</v>
      </c>
      <c r="AP624" s="17">
        <f t="shared" si="653"/>
        <v>1.9763437255272067E-3</v>
      </c>
      <c r="AQ624" s="17">
        <f t="shared" si="654"/>
        <v>3.6422107182878632E-4</v>
      </c>
      <c r="AR624" s="17">
        <f t="shared" si="655"/>
        <v>7.6750216641222101E-5</v>
      </c>
      <c r="AS624" s="17">
        <f t="shared" si="656"/>
        <v>1.8616218429107074E-4</v>
      </c>
      <c r="AT624" s="17">
        <f t="shared" si="657"/>
        <v>2.2577368753255646E-4</v>
      </c>
      <c r="AU624" s="17">
        <f t="shared" si="658"/>
        <v>1.8254247204272623E-4</v>
      </c>
      <c r="AV624" s="17">
        <f t="shared" si="659"/>
        <v>1.106918872953181E-4</v>
      </c>
      <c r="AW624" s="17">
        <f t="shared" si="660"/>
        <v>2.6670403068036415E-6</v>
      </c>
      <c r="AX624" s="17">
        <f t="shared" si="661"/>
        <v>1.1967035927671975E-2</v>
      </c>
      <c r="AY624" s="17">
        <f t="shared" si="662"/>
        <v>8.821636835520754E-3</v>
      </c>
      <c r="AZ624" s="17">
        <f t="shared" si="663"/>
        <v>3.2514850347305549E-3</v>
      </c>
      <c r="BA624" s="17">
        <f t="shared" si="664"/>
        <v>7.9895640897446299E-4</v>
      </c>
      <c r="BB624" s="17">
        <f t="shared" si="665"/>
        <v>1.4723995419548347E-4</v>
      </c>
      <c r="BC624" s="17">
        <f t="shared" si="666"/>
        <v>2.1707921852022866E-5</v>
      </c>
      <c r="BD624" s="17">
        <f t="shared" si="667"/>
        <v>9.4295493936917888E-6</v>
      </c>
      <c r="BE624" s="17">
        <f t="shared" si="668"/>
        <v>2.2871929081531427E-5</v>
      </c>
      <c r="BF624" s="17">
        <f t="shared" si="669"/>
        <v>2.7738607544734059E-5</v>
      </c>
      <c r="BG624" s="17">
        <f t="shared" si="670"/>
        <v>2.2427210396289519E-5</v>
      </c>
      <c r="BH624" s="17">
        <f t="shared" si="671"/>
        <v>1.3599630911941441E-5</v>
      </c>
      <c r="BI624" s="17">
        <f t="shared" si="672"/>
        <v>6.5973416282439617E-6</v>
      </c>
      <c r="BJ624" s="18">
        <f t="shared" si="673"/>
        <v>0.73446790943263485</v>
      </c>
      <c r="BK624" s="18">
        <f t="shared" si="674"/>
        <v>0.16812453967648311</v>
      </c>
      <c r="BL624" s="18">
        <f t="shared" si="675"/>
        <v>9.1168157509979364E-2</v>
      </c>
      <c r="BM624" s="18">
        <f t="shared" si="676"/>
        <v>0.60002806200562853</v>
      </c>
      <c r="BN624" s="18">
        <f t="shared" si="677"/>
        <v>0.3877383536199146</v>
      </c>
    </row>
    <row r="625" spans="1:66" x14ac:dyDescent="0.25">
      <c r="A625" t="s">
        <v>175</v>
      </c>
      <c r="B625" t="s">
        <v>277</v>
      </c>
      <c r="C625" t="s">
        <v>279</v>
      </c>
      <c r="D625" t="s">
        <v>498</v>
      </c>
      <c r="E625" s="14">
        <f>VLOOKUP(A625,home!$A$2:$E$405,3,FALSE)</f>
        <v>1.1886792450000001</v>
      </c>
      <c r="F625" s="14">
        <f>VLOOKUP(B625,home!$B$2:$E$405,3,FALSE)</f>
        <v>0.56000000000000005</v>
      </c>
      <c r="G625" s="14">
        <f>VLOOKUP(C625,away!$B$2:$E$405,4,FALSE)</f>
        <v>0.84</v>
      </c>
      <c r="H625" s="14">
        <f>VLOOKUP(A625,away!$A$2:$E$405,3,FALSE)</f>
        <v>1.094339623</v>
      </c>
      <c r="I625" s="14">
        <f>VLOOKUP(C625,away!$B$2:$E$405,3,FALSE)</f>
        <v>1.3</v>
      </c>
      <c r="J625" s="14">
        <f>VLOOKUP(B625,home!$B$2:$E$405,4,FALSE)</f>
        <v>0.99</v>
      </c>
      <c r="K625" s="16">
        <f t="shared" si="678"/>
        <v>0.55915471684800011</v>
      </c>
      <c r="L625" s="16">
        <f t="shared" si="679"/>
        <v>1.4084150948010001</v>
      </c>
      <c r="M625" s="17">
        <f t="shared" si="624"/>
        <v>0.13979617477950707</v>
      </c>
      <c r="N625" s="17">
        <f t="shared" si="625"/>
        <v>7.8167690525268799E-2</v>
      </c>
      <c r="O625" s="17">
        <f t="shared" si="626"/>
        <v>0.19689104275489663</v>
      </c>
      <c r="P625" s="17">
        <f t="shared" si="627"/>
        <v>0.11009255526152172</v>
      </c>
      <c r="Q625" s="17">
        <f t="shared" si="628"/>
        <v>2.1853916431159384E-2</v>
      </c>
      <c r="R625" s="17">
        <f t="shared" si="629"/>
        <v>0.13865215832355277</v>
      </c>
      <c r="S625" s="17">
        <f t="shared" si="630"/>
        <v>2.1675075772151872E-2</v>
      </c>
      <c r="T625" s="17">
        <f t="shared" si="631"/>
        <v>3.0779385782164482E-2</v>
      </c>
      <c r="U625" s="17">
        <f t="shared" si="632"/>
        <v>7.7528008327770237E-2</v>
      </c>
      <c r="V625" s="17">
        <f t="shared" si="633"/>
        <v>1.8966219776018168E-3</v>
      </c>
      <c r="W625" s="17">
        <f t="shared" si="634"/>
        <v>4.0732401513615939E-3</v>
      </c>
      <c r="X625" s="17">
        <f t="shared" si="635"/>
        <v>5.7368129139271805E-3</v>
      </c>
      <c r="Y625" s="17">
        <f t="shared" si="636"/>
        <v>4.0399069520121759E-3</v>
      </c>
      <c r="Z625" s="17">
        <f t="shared" si="637"/>
        <v>6.5093264236543311E-2</v>
      </c>
      <c r="AA625" s="17">
        <f t="shared" si="638"/>
        <v>3.6397205732896426E-2</v>
      </c>
      <c r="AB625" s="17">
        <f t="shared" si="639"/>
        <v>1.017583463281805E-2</v>
      </c>
      <c r="AC625" s="17">
        <f t="shared" si="640"/>
        <v>9.3351964122355188E-5</v>
      </c>
      <c r="AD625" s="17">
        <f t="shared" si="641"/>
        <v>5.6939286087212429E-4</v>
      </c>
      <c r="AE625" s="17">
        <f t="shared" si="642"/>
        <v>8.019415001242258E-4</v>
      </c>
      <c r="AF625" s="17">
        <f t="shared" si="643"/>
        <v>5.6473325696115894E-4</v>
      </c>
      <c r="AG625" s="17">
        <f t="shared" si="644"/>
        <v>2.6512628121340946E-4</v>
      </c>
      <c r="AH625" s="17">
        <f t="shared" si="645"/>
        <v>2.2919583980154423E-2</v>
      </c>
      <c r="AI625" s="17">
        <f t="shared" si="646"/>
        <v>1.2815593490697207E-2</v>
      </c>
      <c r="AJ625" s="17">
        <f t="shared" si="647"/>
        <v>3.5829497747649338E-3</v>
      </c>
      <c r="AK625" s="17">
        <f t="shared" si="648"/>
        <v>6.6780775559643077E-4</v>
      </c>
      <c r="AL625" s="17">
        <f t="shared" si="649"/>
        <v>2.9406688087487098E-6</v>
      </c>
      <c r="AM625" s="17">
        <f t="shared" si="650"/>
        <v>6.3675740779245118E-5</v>
      </c>
      <c r="AN625" s="17">
        <f t="shared" si="651"/>
        <v>8.9681874486124421E-5</v>
      </c>
      <c r="AO625" s="17">
        <f t="shared" si="652"/>
        <v>6.3154652878153164E-5</v>
      </c>
      <c r="AP625" s="17">
        <f t="shared" si="653"/>
        <v>2.9649322140169459E-5</v>
      </c>
      <c r="AQ625" s="17">
        <f t="shared" si="654"/>
        <v>1.0439638213208042E-5</v>
      </c>
      <c r="AR625" s="17">
        <f t="shared" si="655"/>
        <v>6.456057608841736E-3</v>
      </c>
      <c r="AS625" s="17">
        <f t="shared" si="656"/>
        <v>3.6099350642262774E-3</v>
      </c>
      <c r="AT625" s="17">
        <f t="shared" si="657"/>
        <v>1.0092561093385554E-3</v>
      </c>
      <c r="AU625" s="17">
        <f t="shared" si="658"/>
        <v>1.8811010468143806E-4</v>
      </c>
      <c r="AV625" s="17">
        <f t="shared" si="659"/>
        <v>2.629566307984929E-5</v>
      </c>
      <c r="AW625" s="17">
        <f t="shared" si="660"/>
        <v>6.432892265464081E-8</v>
      </c>
      <c r="AX625" s="17">
        <f t="shared" si="661"/>
        <v>5.9340984675842369E-6</v>
      </c>
      <c r="AY625" s="17">
        <f t="shared" si="662"/>
        <v>8.3576738557811229E-6</v>
      </c>
      <c r="AZ625" s="17">
        <f t="shared" si="663"/>
        <v>5.885537007952906E-6</v>
      </c>
      <c r="BA625" s="17">
        <f t="shared" si="664"/>
        <v>2.7630930543369301E-6</v>
      </c>
      <c r="BB625" s="17">
        <f t="shared" si="665"/>
        <v>9.7289549151698305E-7</v>
      </c>
      <c r="BC625" s="17">
        <f t="shared" si="666"/>
        <v>2.7404813918327148E-7</v>
      </c>
      <c r="BD625" s="17">
        <f t="shared" si="667"/>
        <v>1.5154681648662581E-3</v>
      </c>
      <c r="BE625" s="17">
        <f t="shared" si="668"/>
        <v>8.4738117261795088E-4</v>
      </c>
      <c r="BF625" s="17">
        <f t="shared" si="669"/>
        <v>2.3690858981875826E-4</v>
      </c>
      <c r="BG625" s="17">
        <f t="shared" si="670"/>
        <v>4.4156185152988924E-5</v>
      </c>
      <c r="BH625" s="17">
        <f t="shared" si="671"/>
        <v>6.1725348015768473E-6</v>
      </c>
      <c r="BI625" s="17">
        <f t="shared" si="672"/>
        <v>6.9028038984202602E-7</v>
      </c>
      <c r="BJ625" s="18">
        <f t="shared" si="673"/>
        <v>0.14713293522957782</v>
      </c>
      <c r="BK625" s="18">
        <f t="shared" si="674"/>
        <v>0.27356507809756936</v>
      </c>
      <c r="BL625" s="18">
        <f t="shared" si="675"/>
        <v>0.51357061625096234</v>
      </c>
      <c r="BM625" s="18">
        <f t="shared" si="676"/>
        <v>0.3139000623938133</v>
      </c>
      <c r="BN625" s="18">
        <f t="shared" si="677"/>
        <v>0.68545353807590637</v>
      </c>
    </row>
    <row r="626" spans="1:66" x14ac:dyDescent="0.25">
      <c r="A626" t="s">
        <v>24</v>
      </c>
      <c r="B626" t="s">
        <v>181</v>
      </c>
      <c r="C626" t="s">
        <v>291</v>
      </c>
      <c r="D626" t="s">
        <v>498</v>
      </c>
      <c r="E626" s="14">
        <f>VLOOKUP(A626,home!$A$2:$E$405,3,FALSE)</f>
        <v>1.589519651</v>
      </c>
      <c r="F626" s="14">
        <f>VLOOKUP(B626,home!$B$2:$E$405,3,FALSE)</f>
        <v>0.8</v>
      </c>
      <c r="G626" s="14">
        <f>VLOOKUP(C626,away!$B$2:$E$405,4,FALSE)</f>
        <v>1.43</v>
      </c>
      <c r="H626" s="14">
        <f>VLOOKUP(A626,away!$A$2:$E$405,3,FALSE)</f>
        <v>1.406113537</v>
      </c>
      <c r="I626" s="14">
        <f>VLOOKUP(C626,away!$B$2:$E$405,3,FALSE)</f>
        <v>0.69</v>
      </c>
      <c r="J626" s="14">
        <f>VLOOKUP(B626,home!$B$2:$E$405,4,FALSE)</f>
        <v>0.71</v>
      </c>
      <c r="K626" s="16">
        <f t="shared" si="678"/>
        <v>1.818410480744</v>
      </c>
      <c r="L626" s="16">
        <f t="shared" si="679"/>
        <v>0.68885502177629987</v>
      </c>
      <c r="M626" s="17">
        <f t="shared" si="624"/>
        <v>8.1490771154088731E-2</v>
      </c>
      <c r="N626" s="17">
        <f t="shared" si="625"/>
        <v>0.14818367235050578</v>
      </c>
      <c r="O626" s="17">
        <f t="shared" si="626"/>
        <v>5.6135326937917257E-2</v>
      </c>
      <c r="P626" s="17">
        <f t="shared" si="627"/>
        <v>0.10207706684389974</v>
      </c>
      <c r="Q626" s="17">
        <f t="shared" si="628"/>
        <v>0.13472937143864733</v>
      </c>
      <c r="R626" s="17">
        <f t="shared" si="629"/>
        <v>1.9334550930119352E-2</v>
      </c>
      <c r="S626" s="17">
        <f t="shared" si="630"/>
        <v>3.1965974268888656E-2</v>
      </c>
      <c r="T626" s="17">
        <f t="shared" si="631"/>
        <v>9.2809004096276598E-2</v>
      </c>
      <c r="U626" s="17">
        <f t="shared" si="632"/>
        <v>3.5158150051807682E-2</v>
      </c>
      <c r="V626" s="17">
        <f t="shared" si="633"/>
        <v>4.4490285300130238E-3</v>
      </c>
      <c r="W626" s="17">
        <f t="shared" si="634"/>
        <v>8.1664433696029229E-2</v>
      </c>
      <c r="X626" s="17">
        <f t="shared" si="635"/>
        <v>5.6254955252027415E-2</v>
      </c>
      <c r="Y626" s="17">
        <f t="shared" si="636"/>
        <v>1.9375754212580056E-2</v>
      </c>
      <c r="Z626" s="17">
        <f t="shared" si="637"/>
        <v>4.4395675006674486E-3</v>
      </c>
      <c r="AA626" s="17">
        <f t="shared" si="638"/>
        <v>8.0729560731841333E-3</v>
      </c>
      <c r="AB626" s="17">
        <f t="shared" si="639"/>
        <v>7.3399739670319793E-3</v>
      </c>
      <c r="AC626" s="17">
        <f t="shared" si="640"/>
        <v>3.4830921359014073E-4</v>
      </c>
      <c r="AD626" s="17">
        <f t="shared" si="641"/>
        <v>3.7124865534220758E-2</v>
      </c>
      <c r="AE626" s="17">
        <f t="shared" si="642"/>
        <v>2.5573650056017843E-2</v>
      </c>
      <c r="AF626" s="17">
        <f t="shared" si="643"/>
        <v>8.8082686331188206E-3</v>
      </c>
      <c r="AG626" s="17">
        <f t="shared" si="644"/>
        <v>2.0225400270261883E-3</v>
      </c>
      <c r="AH626" s="17">
        <f t="shared" si="645"/>
        <v>7.6455459183740696E-4</v>
      </c>
      <c r="AI626" s="17">
        <f t="shared" si="646"/>
        <v>1.390274082898092E-3</v>
      </c>
      <c r="AJ626" s="17">
        <f t="shared" si="647"/>
        <v>1.2640444817243219E-3</v>
      </c>
      <c r="AK626" s="17">
        <f t="shared" si="648"/>
        <v>7.66183911231375E-4</v>
      </c>
      <c r="AL626" s="17">
        <f t="shared" si="649"/>
        <v>1.7451980082877427E-5</v>
      </c>
      <c r="AM626" s="17">
        <f t="shared" si="650"/>
        <v>1.3501648916727747E-2</v>
      </c>
      <c r="AN626" s="17">
        <f t="shared" si="651"/>
        <v>9.3006786585484481E-3</v>
      </c>
      <c r="AO626" s="17">
        <f t="shared" si="652"/>
        <v>3.203409599934379E-3</v>
      </c>
      <c r="AP626" s="17">
        <f t="shared" si="653"/>
        <v>7.3556159657373499E-4</v>
      </c>
      <c r="AQ626" s="17">
        <f t="shared" si="654"/>
        <v>1.2667382490640252E-4</v>
      </c>
      <c r="AR626" s="17">
        <f t="shared" si="655"/>
        <v>1.0533345400186546E-4</v>
      </c>
      <c r="AS626" s="17">
        <f t="shared" si="656"/>
        <v>1.9153945672995817E-4</v>
      </c>
      <c r="AT626" s="17">
        <f t="shared" si="657"/>
        <v>1.7414867779688397E-4</v>
      </c>
      <c r="AU626" s="17">
        <f t="shared" si="658"/>
        <v>1.0555792697118794E-4</v>
      </c>
      <c r="AV626" s="17">
        <f t="shared" si="659"/>
        <v>4.7986910182504477E-5</v>
      </c>
      <c r="AW626" s="17">
        <f t="shared" si="660"/>
        <v>6.0724222450423771E-7</v>
      </c>
      <c r="AX626" s="17">
        <f t="shared" si="661"/>
        <v>4.0919233162506029E-3</v>
      </c>
      <c r="AY626" s="17">
        <f t="shared" si="662"/>
        <v>2.8187419251227584E-3</v>
      </c>
      <c r="AZ626" s="17">
        <f t="shared" si="663"/>
        <v>9.7085226510610354E-4</v>
      </c>
      <c r="BA626" s="17">
        <f t="shared" si="664"/>
        <v>2.2292548607374501E-4</v>
      </c>
      <c r="BB626" s="17">
        <f t="shared" si="665"/>
        <v>3.8390835140955458E-5</v>
      </c>
      <c r="BC626" s="17">
        <f t="shared" si="666"/>
        <v>5.2891439154066445E-6</v>
      </c>
      <c r="BD626" s="17">
        <f t="shared" si="667"/>
        <v>1.2093246458371312E-5</v>
      </c>
      <c r="BE626" s="17">
        <f t="shared" si="668"/>
        <v>2.1990486106122655E-5</v>
      </c>
      <c r="BF626" s="17">
        <f t="shared" si="669"/>
        <v>1.999386520601438E-5</v>
      </c>
      <c r="BG626" s="17">
        <f t="shared" si="670"/>
        <v>1.2119018013733118E-5</v>
      </c>
      <c r="BH626" s="17">
        <f t="shared" si="671"/>
        <v>5.5093373431244084E-6</v>
      </c>
      <c r="BI626" s="17">
        <f t="shared" si="672"/>
        <v>2.0036473533383459E-6</v>
      </c>
      <c r="BJ626" s="18">
        <f t="shared" si="673"/>
        <v>0.6415626108647503</v>
      </c>
      <c r="BK626" s="18">
        <f t="shared" si="674"/>
        <v>0.22316734391568593</v>
      </c>
      <c r="BL626" s="18">
        <f t="shared" si="675"/>
        <v>0.13092429105391473</v>
      </c>
      <c r="BM626" s="18">
        <f t="shared" si="676"/>
        <v>0.45532491899694183</v>
      </c>
      <c r="BN626" s="18">
        <f t="shared" si="677"/>
        <v>0.54195075965517814</v>
      </c>
    </row>
    <row r="627" spans="1:66" x14ac:dyDescent="0.25">
      <c r="A627" t="s">
        <v>27</v>
      </c>
      <c r="B627" t="s">
        <v>189</v>
      </c>
      <c r="C627" t="s">
        <v>194</v>
      </c>
      <c r="D627" t="s">
        <v>498</v>
      </c>
      <c r="E627" s="14">
        <f>VLOOKUP(A627,home!$A$2:$E$405,3,FALSE)</f>
        <v>1.2916666670000001</v>
      </c>
      <c r="F627" s="14">
        <f>VLOOKUP(B627,home!$B$2:$E$405,3,FALSE)</f>
        <v>0.45</v>
      </c>
      <c r="G627" s="14">
        <f>VLOOKUP(C627,away!$B$2:$E$405,4,FALSE)</f>
        <v>1.1000000000000001</v>
      </c>
      <c r="H627" s="14">
        <f>VLOOKUP(A627,away!$A$2:$E$405,3,FALSE)</f>
        <v>1.129166667</v>
      </c>
      <c r="I627" s="14">
        <f>VLOOKUP(C627,away!$B$2:$E$405,3,FALSE)</f>
        <v>0.77</v>
      </c>
      <c r="J627" s="14">
        <f>VLOOKUP(B627,home!$B$2:$E$405,4,FALSE)</f>
        <v>0.89</v>
      </c>
      <c r="K627" s="16">
        <f t="shared" si="678"/>
        <v>0.63937500016500015</v>
      </c>
      <c r="L627" s="16">
        <f t="shared" si="679"/>
        <v>0.77381791689510004</v>
      </c>
      <c r="M627" s="17">
        <f t="shared" si="624"/>
        <v>0.24336499706221737</v>
      </c>
      <c r="N627" s="17">
        <f t="shared" si="625"/>
        <v>0.15560149503681048</v>
      </c>
      <c r="O627" s="17">
        <f t="shared" si="626"/>
        <v>0.18832019507186717</v>
      </c>
      <c r="P627" s="17">
        <f t="shared" si="627"/>
        <v>0.12040722475514792</v>
      </c>
      <c r="Q627" s="17">
        <f t="shared" si="628"/>
        <v>4.9743852957417477E-2</v>
      </c>
      <c r="R627" s="17">
        <f t="shared" si="629"/>
        <v>7.2862770529895565E-2</v>
      </c>
      <c r="S627" s="17">
        <f t="shared" si="630"/>
        <v>1.4893164535007322E-2</v>
      </c>
      <c r="T627" s="17">
        <f t="shared" si="631"/>
        <v>3.8492684673844951E-2</v>
      </c>
      <c r="U627" s="17">
        <f t="shared" si="632"/>
        <v>4.6586633919574336E-2</v>
      </c>
      <c r="V627" s="17">
        <f t="shared" si="633"/>
        <v>8.1872661828446657E-4</v>
      </c>
      <c r="W627" s="17">
        <f t="shared" si="634"/>
        <v>1.0601658664285515E-2</v>
      </c>
      <c r="X627" s="17">
        <f t="shared" si="635"/>
        <v>8.2037534232303061E-3</v>
      </c>
      <c r="Y627" s="17">
        <f t="shared" si="636"/>
        <v>3.1741056923425604E-3</v>
      </c>
      <c r="Z627" s="17">
        <f t="shared" si="637"/>
        <v>1.8794172436883159E-2</v>
      </c>
      <c r="AA627" s="17">
        <f t="shared" si="638"/>
        <v>1.2016524004933209E-2</v>
      </c>
      <c r="AB627" s="17">
        <f t="shared" si="639"/>
        <v>3.8415325188184495E-3</v>
      </c>
      <c r="AC627" s="17">
        <f t="shared" si="640"/>
        <v>2.5317065192924337E-5</v>
      </c>
      <c r="AD627" s="17">
        <f t="shared" si="641"/>
        <v>1.6946088775567063E-3</v>
      </c>
      <c r="AE627" s="17">
        <f t="shared" si="642"/>
        <v>1.3113187115828741E-3</v>
      </c>
      <c r="AF627" s="17">
        <f t="shared" si="643"/>
        <v>5.0736095689131303E-4</v>
      </c>
      <c r="AG627" s="17">
        <f t="shared" si="644"/>
        <v>1.308683329251802E-4</v>
      </c>
      <c r="AH627" s="17">
        <f t="shared" si="645"/>
        <v>3.6358168412190576E-3</v>
      </c>
      <c r="AI627" s="17">
        <f t="shared" si="646"/>
        <v>2.3246503934543448E-3</v>
      </c>
      <c r="AJ627" s="17">
        <f t="shared" si="647"/>
        <v>7.431616728492197E-4</v>
      </c>
      <c r="AK627" s="17">
        <f t="shared" si="648"/>
        <v>1.5838633156686389E-4</v>
      </c>
      <c r="AL627" s="17">
        <f t="shared" si="649"/>
        <v>5.0103467558990799E-7</v>
      </c>
      <c r="AM627" s="17">
        <f t="shared" si="650"/>
        <v>2.1669811027348599E-4</v>
      </c>
      <c r="AN627" s="17">
        <f t="shared" si="651"/>
        <v>1.676848802869336E-4</v>
      </c>
      <c r="AO627" s="17">
        <f t="shared" si="652"/>
        <v>6.4878782379219582E-5</v>
      </c>
      <c r="AP627" s="17">
        <f t="shared" si="653"/>
        <v>1.6734788077126075E-5</v>
      </c>
      <c r="AQ627" s="17">
        <f t="shared" si="654"/>
        <v>3.2374197123806634E-6</v>
      </c>
      <c r="AR627" s="17">
        <f t="shared" si="655"/>
        <v>5.6269204285685093E-4</v>
      </c>
      <c r="AS627" s="17">
        <f t="shared" si="656"/>
        <v>3.5977122499444326E-4</v>
      </c>
      <c r="AT627" s="17">
        <f t="shared" si="657"/>
        <v>1.1501436352009224E-4</v>
      </c>
      <c r="AU627" s="17">
        <f t="shared" si="658"/>
        <v>2.4512436231545456E-5</v>
      </c>
      <c r="AV627" s="17">
        <f t="shared" si="659"/>
        <v>3.9181597298972323E-6</v>
      </c>
      <c r="AW627" s="17">
        <f t="shared" si="660"/>
        <v>6.8858842025271773E-9</v>
      </c>
      <c r="AX627" s="17">
        <f t="shared" si="661"/>
        <v>2.3091892381977544E-5</v>
      </c>
      <c r="AY627" s="17">
        <f t="shared" si="662"/>
        <v>1.7868920060187694E-5</v>
      </c>
      <c r="AZ627" s="17">
        <f t="shared" si="663"/>
        <v>6.9136452490697526E-6</v>
      </c>
      <c r="BA627" s="17">
        <f t="shared" si="664"/>
        <v>1.783300854928954E-6</v>
      </c>
      <c r="BB627" s="17">
        <f t="shared" si="665"/>
        <v>3.4498753818959349E-7</v>
      </c>
      <c r="BC627" s="17">
        <f t="shared" si="666"/>
        <v>5.3391507631328018E-8</v>
      </c>
      <c r="BD627" s="17">
        <f t="shared" si="667"/>
        <v>7.2570197409489422E-5</v>
      </c>
      <c r="BE627" s="17">
        <f t="shared" si="668"/>
        <v>4.6399569980666385E-5</v>
      </c>
      <c r="BF627" s="17">
        <f t="shared" si="669"/>
        <v>1.4833362532022253E-5</v>
      </c>
      <c r="BG627" s="17">
        <f t="shared" si="670"/>
        <v>3.1613603904530784E-6</v>
      </c>
      <c r="BH627" s="17">
        <f t="shared" si="671"/>
        <v>5.0532370004189039E-7</v>
      </c>
      <c r="BI627" s="17">
        <f t="shared" si="672"/>
        <v>6.4618268159532445E-8</v>
      </c>
      <c r="BJ627" s="18">
        <f t="shared" si="673"/>
        <v>0.26998099744520843</v>
      </c>
      <c r="BK627" s="18">
        <f t="shared" si="674"/>
        <v>0.37952779999058578</v>
      </c>
      <c r="BL627" s="18">
        <f t="shared" si="675"/>
        <v>0.33169311394379181</v>
      </c>
      <c r="BM627" s="18">
        <f t="shared" si="676"/>
        <v>0.16967768636893737</v>
      </c>
      <c r="BN627" s="18">
        <f t="shared" si="677"/>
        <v>0.83030053541335602</v>
      </c>
    </row>
    <row r="628" spans="1:66" x14ac:dyDescent="0.25">
      <c r="A628" t="s">
        <v>32</v>
      </c>
      <c r="B628" t="s">
        <v>33</v>
      </c>
      <c r="C628" t="s">
        <v>207</v>
      </c>
      <c r="D628" t="s">
        <v>498</v>
      </c>
      <c r="E628" s="14">
        <f>VLOOKUP(A628,home!$A$2:$E$405,3,FALSE)</f>
        <v>1.25</v>
      </c>
      <c r="F628" s="14">
        <f>VLOOKUP(B628,home!$B$2:$E$405,3,FALSE)</f>
        <v>1.6</v>
      </c>
      <c r="G628" s="14">
        <f>VLOOKUP(C628,away!$B$2:$E$405,4,FALSE)</f>
        <v>0.72</v>
      </c>
      <c r="H628" s="14">
        <f>VLOOKUP(A628,away!$A$2:$E$405,3,FALSE)</f>
        <v>1.127777778</v>
      </c>
      <c r="I628" s="14">
        <f>VLOOKUP(C628,away!$B$2:$E$405,3,FALSE)</f>
        <v>0.96</v>
      </c>
      <c r="J628" s="14">
        <f>VLOOKUP(B628,home!$B$2:$E$405,4,FALSE)</f>
        <v>0.44</v>
      </c>
      <c r="K628" s="16">
        <f t="shared" si="678"/>
        <v>1.44</v>
      </c>
      <c r="L628" s="16">
        <f t="shared" si="679"/>
        <v>0.47637333342720001</v>
      </c>
      <c r="M628" s="17">
        <f t="shared" si="624"/>
        <v>0.14713962200530301</v>
      </c>
      <c r="N628" s="17">
        <f t="shared" si="625"/>
        <v>0.21188105568763632</v>
      </c>
      <c r="O628" s="17">
        <f t="shared" si="626"/>
        <v>7.0093392213884373E-2</v>
      </c>
      <c r="P628" s="17">
        <f t="shared" si="627"/>
        <v>0.10093448478799351</v>
      </c>
      <c r="Q628" s="17">
        <f t="shared" si="628"/>
        <v>0.15255436009509818</v>
      </c>
      <c r="R628" s="17">
        <f t="shared" si="629"/>
        <v>1.6695311450074121E-2</v>
      </c>
      <c r="S628" s="17">
        <f t="shared" si="630"/>
        <v>1.7309698911436851E-2</v>
      </c>
      <c r="T628" s="17">
        <f t="shared" si="631"/>
        <v>7.2672829047355336E-2</v>
      </c>
      <c r="U628" s="17">
        <f t="shared" si="632"/>
        <v>2.4041248488106733E-2</v>
      </c>
      <c r="V628" s="17">
        <f t="shared" si="633"/>
        <v>1.3193406353699758E-3</v>
      </c>
      <c r="W628" s="17">
        <f t="shared" si="634"/>
        <v>7.3226092845647114E-2</v>
      </c>
      <c r="X628" s="17">
        <f t="shared" si="635"/>
        <v>3.4882957942730559E-2</v>
      </c>
      <c r="Y628" s="17">
        <f t="shared" si="636"/>
        <v>8.3086554774896883E-3</v>
      </c>
      <c r="Z628" s="17">
        <f t="shared" si="637"/>
        <v>2.6510670560257036E-3</v>
      </c>
      <c r="AA628" s="17">
        <f t="shared" si="638"/>
        <v>3.8175365606770133E-3</v>
      </c>
      <c r="AB628" s="17">
        <f t="shared" si="639"/>
        <v>2.7486263236874498E-3</v>
      </c>
      <c r="AC628" s="17">
        <f t="shared" si="640"/>
        <v>5.6564882675744022E-5</v>
      </c>
      <c r="AD628" s="17">
        <f t="shared" si="641"/>
        <v>2.6361393424432982E-2</v>
      </c>
      <c r="AE628" s="17">
        <f t="shared" si="642"/>
        <v>1.2557864859383011E-2</v>
      </c>
      <c r="AF628" s="17">
        <f t="shared" si="643"/>
        <v>2.9911159718962899E-3</v>
      </c>
      <c r="AG628" s="17">
        <f t="shared" si="644"/>
        <v>4.749626287331917E-4</v>
      </c>
      <c r="AH628" s="17">
        <f t="shared" si="645"/>
        <v>3.1572441265449941E-4</v>
      </c>
      <c r="AI628" s="17">
        <f t="shared" si="646"/>
        <v>4.5464315422247921E-4</v>
      </c>
      <c r="AJ628" s="17">
        <f t="shared" si="647"/>
        <v>3.2734307104018503E-4</v>
      </c>
      <c r="AK628" s="17">
        <f t="shared" si="648"/>
        <v>1.5712467409928881E-4</v>
      </c>
      <c r="AL628" s="17">
        <f t="shared" si="649"/>
        <v>1.5520896987933665E-6</v>
      </c>
      <c r="AM628" s="17">
        <f t="shared" si="650"/>
        <v>7.5920813062366867E-3</v>
      </c>
      <c r="AN628" s="17">
        <f t="shared" si="651"/>
        <v>3.6166650795023013E-3</v>
      </c>
      <c r="AO628" s="17">
        <f t="shared" si="652"/>
        <v>8.6144139990613014E-4</v>
      </c>
      <c r="AP628" s="17">
        <f t="shared" si="653"/>
        <v>1.3678923707515899E-4</v>
      </c>
      <c r="AQ628" s="17">
        <f t="shared" si="654"/>
        <v>1.6290686210614253E-5</v>
      </c>
      <c r="AR628" s="17">
        <f t="shared" si="655"/>
        <v>3.0080538180113748E-5</v>
      </c>
      <c r="AS628" s="17">
        <f t="shared" si="656"/>
        <v>4.3315974979363799E-5</v>
      </c>
      <c r="AT628" s="17">
        <f t="shared" si="657"/>
        <v>3.1187501985141942E-5</v>
      </c>
      <c r="AU628" s="17">
        <f t="shared" si="658"/>
        <v>1.4970000952868129E-5</v>
      </c>
      <c r="AV628" s="17">
        <f t="shared" si="659"/>
        <v>5.3892003430325312E-6</v>
      </c>
      <c r="AW628" s="17">
        <f t="shared" si="660"/>
        <v>2.9574965743688595E-8</v>
      </c>
      <c r="AX628" s="17">
        <f t="shared" si="661"/>
        <v>1.8220995134968045E-3</v>
      </c>
      <c r="AY628" s="17">
        <f t="shared" si="662"/>
        <v>8.6799961908055217E-4</v>
      </c>
      <c r="AZ628" s="17">
        <f t="shared" si="663"/>
        <v>2.0674593597747121E-4</v>
      </c>
      <c r="BA628" s="17">
        <f t="shared" si="664"/>
        <v>3.2829416898038152E-5</v>
      </c>
      <c r="BB628" s="17">
        <f t="shared" si="665"/>
        <v>3.9097646905474203E-6</v>
      </c>
      <c r="BC628" s="17">
        <f t="shared" si="666"/>
        <v>3.7250152771040792E-7</v>
      </c>
      <c r="BD628" s="17">
        <f t="shared" si="667"/>
        <v>2.388261040690825E-6</v>
      </c>
      <c r="BE628" s="17">
        <f t="shared" si="668"/>
        <v>3.4390958985947882E-6</v>
      </c>
      <c r="BF628" s="17">
        <f t="shared" si="669"/>
        <v>2.4761490469882479E-6</v>
      </c>
      <c r="BG628" s="17">
        <f t="shared" si="670"/>
        <v>1.1885515425543588E-6</v>
      </c>
      <c r="BH628" s="17">
        <f t="shared" si="671"/>
        <v>4.2787855531956953E-7</v>
      </c>
      <c r="BI628" s="17">
        <f t="shared" si="672"/>
        <v>1.2322902393203583E-7</v>
      </c>
      <c r="BJ628" s="18">
        <f t="shared" si="673"/>
        <v>0.6110685124410048</v>
      </c>
      <c r="BK628" s="18">
        <f t="shared" si="674"/>
        <v>0.26762926293155848</v>
      </c>
      <c r="BL628" s="18">
        <f t="shared" si="675"/>
        <v>0.11878593672999473</v>
      </c>
      <c r="BM628" s="18">
        <f t="shared" si="676"/>
        <v>0.29996858287447936</v>
      </c>
      <c r="BN628" s="18">
        <f t="shared" si="677"/>
        <v>0.6992982262399895</v>
      </c>
    </row>
    <row r="629" spans="1:66" x14ac:dyDescent="0.25">
      <c r="A629" t="s">
        <v>340</v>
      </c>
      <c r="B629" t="s">
        <v>361</v>
      </c>
      <c r="C629" t="s">
        <v>352</v>
      </c>
      <c r="D629" t="s">
        <v>498</v>
      </c>
      <c r="E629" s="14">
        <f>VLOOKUP(A629,home!$A$2:$E$405,3,FALSE)</f>
        <v>1.3628691980000001</v>
      </c>
      <c r="F629" s="14">
        <f>VLOOKUP(B629,home!$B$2:$E$405,3,FALSE)</f>
        <v>0.67</v>
      </c>
      <c r="G629" s="14">
        <f>VLOOKUP(C629,away!$B$2:$E$405,4,FALSE)</f>
        <v>1.07</v>
      </c>
      <c r="H629" s="14">
        <f>VLOOKUP(A629,away!$A$2:$E$405,3,FALSE)</f>
        <v>1.1434599160000001</v>
      </c>
      <c r="I629" s="14">
        <f>VLOOKUP(C629,away!$B$2:$E$405,3,FALSE)</f>
        <v>0.87</v>
      </c>
      <c r="J629" s="14">
        <f>VLOOKUP(B629,home!$B$2:$E$405,4,FALSE)</f>
        <v>1.53</v>
      </c>
      <c r="K629" s="16">
        <f t="shared" si="678"/>
        <v>0.97704092804620024</v>
      </c>
      <c r="L629" s="16">
        <f t="shared" si="679"/>
        <v>1.5220594941876</v>
      </c>
      <c r="M629" s="17">
        <f t="shared" si="624"/>
        <v>8.2158873686799541E-2</v>
      </c>
      <c r="N629" s="17">
        <f t="shared" si="625"/>
        <v>8.0272582194181166E-2</v>
      </c>
      <c r="O629" s="17">
        <f t="shared" si="626"/>
        <v>0.12505069372675301</v>
      </c>
      <c r="P629" s="17">
        <f t="shared" si="627"/>
        <v>0.12217964585160794</v>
      </c>
      <c r="Q629" s="17">
        <f t="shared" si="628"/>
        <v>3.9214799101833821E-2</v>
      </c>
      <c r="R629" s="17">
        <f t="shared" si="629"/>
        <v>9.5167297820775099E-2</v>
      </c>
      <c r="S629" s="17">
        <f t="shared" si="630"/>
        <v>4.5423778316786949E-2</v>
      </c>
      <c r="T629" s="17">
        <f t="shared" si="631"/>
        <v>5.9687257285605533E-2</v>
      </c>
      <c r="U629" s="17">
        <f t="shared" si="632"/>
        <v>9.2982344982459234E-2</v>
      </c>
      <c r="V629" s="17">
        <f t="shared" si="633"/>
        <v>7.5055950866120165E-3</v>
      </c>
      <c r="W629" s="17">
        <f t="shared" si="634"/>
        <v>1.2771487902533673E-2</v>
      </c>
      <c r="X629" s="17">
        <f t="shared" si="635"/>
        <v>1.9438964416953454E-2</v>
      </c>
      <c r="Y629" s="17">
        <f t="shared" si="636"/>
        <v>1.4793630173999464E-2</v>
      </c>
      <c r="Z629" s="17">
        <f t="shared" si="637"/>
        <v>4.8283429728096558E-2</v>
      </c>
      <c r="AA629" s="17">
        <f t="shared" si="638"/>
        <v>4.7174886990792961E-2</v>
      </c>
      <c r="AB629" s="17">
        <f t="shared" si="639"/>
        <v>2.3045897682979478E-2</v>
      </c>
      <c r="AC629" s="17">
        <f t="shared" si="640"/>
        <v>6.9760491809721262E-4</v>
      </c>
      <c r="AD629" s="17">
        <f t="shared" si="641"/>
        <v>3.1195665982055791E-3</v>
      </c>
      <c r="AE629" s="17">
        <f t="shared" si="642"/>
        <v>4.7481659585493158E-3</v>
      </c>
      <c r="AF629" s="17">
        <f t="shared" si="643"/>
        <v>3.6134955385941762E-3</v>
      </c>
      <c r="AG629" s="17">
        <f t="shared" si="644"/>
        <v>1.8333183972406009E-3</v>
      </c>
      <c r="AH629" s="17">
        <f t="shared" si="645"/>
        <v>1.8372563157397295E-2</v>
      </c>
      <c r="AI629" s="17">
        <f t="shared" si="646"/>
        <v>1.7950746157890881E-2</v>
      </c>
      <c r="AJ629" s="17">
        <f t="shared" si="647"/>
        <v>8.7693068426137315E-3</v>
      </c>
      <c r="AK629" s="17">
        <f t="shared" si="648"/>
        <v>2.8559905652764052E-3</v>
      </c>
      <c r="AL629" s="17">
        <f t="shared" si="649"/>
        <v>4.1496733347332564E-5</v>
      </c>
      <c r="AM629" s="17">
        <f t="shared" si="650"/>
        <v>6.0958884884254171E-4</v>
      </c>
      <c r="AN629" s="17">
        <f t="shared" si="651"/>
        <v>9.2783049493168031E-4</v>
      </c>
      <c r="AO629" s="17">
        <f t="shared" si="652"/>
        <v>7.0610660690377199E-4</v>
      </c>
      <c r="AP629" s="17">
        <f t="shared" si="653"/>
        <v>3.5824542164882597E-4</v>
      </c>
      <c r="AQ629" s="17">
        <f t="shared" si="654"/>
        <v>1.363177113174589E-4</v>
      </c>
      <c r="AR629" s="17">
        <f t="shared" si="655"/>
        <v>5.5928268372555734E-3</v>
      </c>
      <c r="AS629" s="17">
        <f t="shared" si="656"/>
        <v>5.4644207234738808E-3</v>
      </c>
      <c r="AT629" s="17">
        <f t="shared" si="657"/>
        <v>2.6694813474489039E-3</v>
      </c>
      <c r="AU629" s="17">
        <f t="shared" si="658"/>
        <v>8.6939751103783287E-4</v>
      </c>
      <c r="AV629" s="17">
        <f t="shared" si="659"/>
        <v>2.1235923775636518E-4</v>
      </c>
      <c r="AW629" s="17">
        <f t="shared" si="660"/>
        <v>1.7141775159591084E-6</v>
      </c>
      <c r="AX629" s="17">
        <f t="shared" si="661"/>
        <v>9.92655424332886E-5</v>
      </c>
      <c r="AY629" s="17">
        <f t="shared" si="662"/>
        <v>1.51088061306269E-4</v>
      </c>
      <c r="AZ629" s="17">
        <f t="shared" si="663"/>
        <v>1.1498250908480244E-4</v>
      </c>
      <c r="BA629" s="17">
        <f t="shared" si="664"/>
        <v>5.8336739872678523E-5</v>
      </c>
      <c r="BB629" s="17">
        <f t="shared" si="665"/>
        <v>2.2197997195790668E-5</v>
      </c>
      <c r="BC629" s="17">
        <f t="shared" si="666"/>
        <v>6.7573344767605829E-6</v>
      </c>
      <c r="BD629" s="17">
        <f t="shared" si="667"/>
        <v>1.4187691978320097E-3</v>
      </c>
      <c r="BE629" s="17">
        <f t="shared" si="668"/>
        <v>1.38619557373315E-3</v>
      </c>
      <c r="BF629" s="17">
        <f t="shared" si="669"/>
        <v>6.771849049068857E-4</v>
      </c>
      <c r="BG629" s="17">
        <f t="shared" si="670"/>
        <v>2.2054578931636717E-4</v>
      </c>
      <c r="BH629" s="17">
        <f t="shared" si="671"/>
        <v>5.3870565667586276E-5</v>
      </c>
      <c r="BI629" s="17">
        <f t="shared" si="672"/>
        <v>1.0526749494846459E-5</v>
      </c>
      <c r="BJ629" s="18">
        <f t="shared" si="673"/>
        <v>0.24268398483571063</v>
      </c>
      <c r="BK629" s="18">
        <f t="shared" si="674"/>
        <v>0.25815808265455731</v>
      </c>
      <c r="BL629" s="18">
        <f t="shared" si="675"/>
        <v>0.44994530636486146</v>
      </c>
      <c r="BM629" s="18">
        <f t="shared" si="676"/>
        <v>0.45487753731748498</v>
      </c>
      <c r="BN629" s="18">
        <f t="shared" si="677"/>
        <v>0.54404389238195061</v>
      </c>
    </row>
    <row r="630" spans="1:66" x14ac:dyDescent="0.25">
      <c r="A630" t="s">
        <v>342</v>
      </c>
      <c r="B630" t="s">
        <v>364</v>
      </c>
      <c r="C630" t="s">
        <v>384</v>
      </c>
      <c r="D630" t="s">
        <v>498</v>
      </c>
      <c r="E630" s="14">
        <f>VLOOKUP(A630,home!$A$2:$E$405,3,FALSE)</f>
        <v>1.153846154</v>
      </c>
      <c r="F630" s="14">
        <f>VLOOKUP(B630,home!$B$2:$E$405,3,FALSE)</f>
        <v>0.8</v>
      </c>
      <c r="G630" s="14">
        <f>VLOOKUP(C630,away!$B$2:$E$405,4,FALSE)</f>
        <v>1.2</v>
      </c>
      <c r="H630" s="14">
        <f>VLOOKUP(A630,away!$A$2:$E$405,3,FALSE)</f>
        <v>0.85314685300000004</v>
      </c>
      <c r="I630" s="14">
        <f>VLOOKUP(C630,away!$B$2:$E$405,3,FALSE)</f>
        <v>1.2</v>
      </c>
      <c r="J630" s="14">
        <f>VLOOKUP(B630,home!$B$2:$E$405,4,FALSE)</f>
        <v>1.08</v>
      </c>
      <c r="K630" s="16">
        <f t="shared" si="678"/>
        <v>1.1076923078400001</v>
      </c>
      <c r="L630" s="16">
        <f t="shared" si="679"/>
        <v>1.1056783214880002</v>
      </c>
      <c r="M630" s="17">
        <f t="shared" si="624"/>
        <v>0.10933151075509051</v>
      </c>
      <c r="N630" s="17">
        <f t="shared" si="625"/>
        <v>0.12110567346794002</v>
      </c>
      <c r="O630" s="17">
        <f t="shared" si="626"/>
        <v>0.12088548129743572</v>
      </c>
      <c r="P630" s="17">
        <f t="shared" si="627"/>
        <v>0.13390391776270574</v>
      </c>
      <c r="Q630" s="17">
        <f t="shared" si="628"/>
        <v>6.7073911468109967E-2</v>
      </c>
      <c r="R630" s="17">
        <f t="shared" si="629"/>
        <v>6.6830228026608887E-2</v>
      </c>
      <c r="S630" s="17">
        <f t="shared" si="630"/>
        <v>4.099975173755345E-2</v>
      </c>
      <c r="T630" s="17">
        <f t="shared" si="631"/>
        <v>7.4162169847694553E-2</v>
      </c>
      <c r="U630" s="17">
        <f t="shared" si="632"/>
        <v>7.4027329516267865E-2</v>
      </c>
      <c r="V630" s="17">
        <f t="shared" si="633"/>
        <v>5.5793891309104202E-3</v>
      </c>
      <c r="W630" s="17">
        <f t="shared" si="634"/>
        <v>2.4765751929988866E-2</v>
      </c>
      <c r="X630" s="17">
        <f t="shared" si="635"/>
        <v>2.7382955024338292E-2</v>
      </c>
      <c r="Y630" s="17">
        <f t="shared" si="636"/>
        <v>1.5138369874345883E-2</v>
      </c>
      <c r="Z630" s="17">
        <f t="shared" si="637"/>
        <v>2.4630911449707069E-2</v>
      </c>
      <c r="AA630" s="17">
        <f t="shared" si="638"/>
        <v>2.7283471147928708E-2</v>
      </c>
      <c r="AB630" s="17">
        <f t="shared" si="639"/>
        <v>1.5110845560867604E-2</v>
      </c>
      <c r="AC630" s="17">
        <f t="shared" si="640"/>
        <v>4.2708528069341264E-4</v>
      </c>
      <c r="AD630" s="17">
        <f t="shared" si="641"/>
        <v>6.8582082276805725E-3</v>
      </c>
      <c r="AE630" s="17">
        <f t="shared" si="642"/>
        <v>7.5829721615970486E-3</v>
      </c>
      <c r="AF630" s="17">
        <f t="shared" si="643"/>
        <v>4.1921639657624288E-3</v>
      </c>
      <c r="AG630" s="17">
        <f t="shared" si="644"/>
        <v>1.5450616056888933E-3</v>
      </c>
      <c r="AH630" s="17">
        <f t="shared" si="645"/>
        <v>6.808466207107922E-3</v>
      </c>
      <c r="AI630" s="17">
        <f t="shared" si="646"/>
        <v>7.5416856458020275E-3</v>
      </c>
      <c r="AJ630" s="17">
        <f t="shared" si="647"/>
        <v>4.1769335890011246E-3</v>
      </c>
      <c r="AK630" s="17">
        <f t="shared" si="648"/>
        <v>1.542252402298357E-3</v>
      </c>
      <c r="AL630" s="17">
        <f t="shared" si="649"/>
        <v>2.0922931333762857E-5</v>
      </c>
      <c r="AM630" s="17">
        <f t="shared" si="650"/>
        <v>1.5193568998733554E-3</v>
      </c>
      <c r="AN630" s="17">
        <f t="shared" si="651"/>
        <v>1.6799199867931832E-3</v>
      </c>
      <c r="AO630" s="17">
        <f t="shared" si="652"/>
        <v>9.2872555561581522E-4</v>
      </c>
      <c r="AP630" s="17">
        <f t="shared" si="653"/>
        <v>3.4229057115210156E-4</v>
      </c>
      <c r="AQ630" s="17">
        <f t="shared" si="654"/>
        <v>9.4615816043156173E-5</v>
      </c>
      <c r="AR630" s="17">
        <f t="shared" si="655"/>
        <v>1.5055946975565712E-3</v>
      </c>
      <c r="AS630" s="17">
        <f t="shared" si="656"/>
        <v>1.6677356652081054E-3</v>
      </c>
      <c r="AT630" s="17">
        <f t="shared" si="657"/>
        <v>9.2366898393072205E-4</v>
      </c>
      <c r="AU630" s="17">
        <f t="shared" si="658"/>
        <v>3.4104700949681661E-4</v>
      </c>
      <c r="AV630" s="17">
        <f t="shared" si="659"/>
        <v>9.444378725786475E-5</v>
      </c>
      <c r="AW630" s="17">
        <f t="shared" si="660"/>
        <v>7.1181635694794204E-7</v>
      </c>
      <c r="AX630" s="17">
        <f t="shared" si="661"/>
        <v>2.8049665847555753E-4</v>
      </c>
      <c r="AY630" s="17">
        <f t="shared" si="662"/>
        <v>3.1013907452624728E-4</v>
      </c>
      <c r="AZ630" s="17">
        <f t="shared" si="663"/>
        <v>1.7145702567501146E-4</v>
      </c>
      <c r="BA630" s="17">
        <f t="shared" si="664"/>
        <v>6.3192105451890534E-5</v>
      </c>
      <c r="BB630" s="17">
        <f t="shared" si="665"/>
        <v>1.7467535271834764E-5</v>
      </c>
      <c r="BC630" s="17">
        <f t="shared" si="666"/>
        <v>3.8626950159789394E-6</v>
      </c>
      <c r="BD630" s="17">
        <f t="shared" si="667"/>
        <v>2.7745056967259685E-4</v>
      </c>
      <c r="BE630" s="17">
        <f t="shared" si="668"/>
        <v>3.0732986183216158E-4</v>
      </c>
      <c r="BF630" s="17">
        <f t="shared" si="669"/>
        <v>1.7021346196050769E-4</v>
      </c>
      <c r="BG630" s="17">
        <f t="shared" si="670"/>
        <v>6.2848047501490295E-5</v>
      </c>
      <c r="BH630" s="17">
        <f t="shared" si="671"/>
        <v>1.7404074695040925E-5</v>
      </c>
      <c r="BI630" s="17">
        <f t="shared" si="672"/>
        <v>3.855671932953929E-6</v>
      </c>
      <c r="BJ630" s="18">
        <f t="shared" si="673"/>
        <v>0.35521876149704062</v>
      </c>
      <c r="BK630" s="18">
        <f t="shared" si="674"/>
        <v>0.29057271667281359</v>
      </c>
      <c r="BL630" s="18">
        <f t="shared" si="675"/>
        <v>0.32957828522436311</v>
      </c>
      <c r="BM630" s="18">
        <f t="shared" si="676"/>
        <v>0.38056052480786423</v>
      </c>
      <c r="BN630" s="18">
        <f t="shared" si="677"/>
        <v>0.61913072277789083</v>
      </c>
    </row>
    <row r="631" spans="1:66" x14ac:dyDescent="0.25">
      <c r="A631" t="s">
        <v>342</v>
      </c>
      <c r="B631" t="s">
        <v>406</v>
      </c>
      <c r="C631" t="s">
        <v>398</v>
      </c>
      <c r="D631" t="s">
        <v>498</v>
      </c>
      <c r="E631" s="14">
        <f>VLOOKUP(A631,home!$A$2:$E$405,3,FALSE)</f>
        <v>1.153846154</v>
      </c>
      <c r="F631" s="14">
        <f>VLOOKUP(B631,home!$B$2:$E$405,3,FALSE)</f>
        <v>1.27</v>
      </c>
      <c r="G631" s="14">
        <f>VLOOKUP(C631,away!$B$2:$E$405,4,FALSE)</f>
        <v>1.33</v>
      </c>
      <c r="H631" s="14">
        <f>VLOOKUP(A631,away!$A$2:$E$405,3,FALSE)</f>
        <v>0.85314685300000004</v>
      </c>
      <c r="I631" s="14">
        <f>VLOOKUP(C631,away!$B$2:$E$405,3,FALSE)</f>
        <v>0.87</v>
      </c>
      <c r="J631" s="14">
        <f>VLOOKUP(B631,home!$B$2:$E$405,4,FALSE)</f>
        <v>1.35</v>
      </c>
      <c r="K631" s="16">
        <f t="shared" si="678"/>
        <v>1.9489615387214003</v>
      </c>
      <c r="L631" s="16">
        <f t="shared" si="679"/>
        <v>1.0020209788485002</v>
      </c>
      <c r="M631" s="17">
        <f t="shared" si="624"/>
        <v>5.2288306522289101E-2</v>
      </c>
      <c r="N631" s="17">
        <f t="shared" si="625"/>
        <v>0.10190789833681679</v>
      </c>
      <c r="O631" s="17">
        <f t="shared" si="626"/>
        <v>5.239398008379454E-2</v>
      </c>
      <c r="P631" s="17">
        <f t="shared" si="627"/>
        <v>0.10211385204385061</v>
      </c>
      <c r="Q631" s="17">
        <f t="shared" si="628"/>
        <v>9.9307287175193271E-2</v>
      </c>
      <c r="R631" s="17">
        <f t="shared" si="629"/>
        <v>2.6249933604666306E-2</v>
      </c>
      <c r="S631" s="17">
        <f t="shared" si="630"/>
        <v>4.9854544317612194E-2</v>
      </c>
      <c r="T631" s="17">
        <f t="shared" si="631"/>
        <v>9.9507985102076257E-2</v>
      </c>
      <c r="U631" s="17">
        <f t="shared" si="632"/>
        <v>5.1160110989485037E-2</v>
      </c>
      <c r="V631" s="17">
        <f t="shared" si="633"/>
        <v>1.0817884109502164E-2</v>
      </c>
      <c r="W631" s="17">
        <f t="shared" si="634"/>
        <v>6.451536107307089E-2</v>
      </c>
      <c r="X631" s="17">
        <f t="shared" si="635"/>
        <v>6.4645745253202921E-2</v>
      </c>
      <c r="Y631" s="17">
        <f t="shared" si="636"/>
        <v>3.2388196468502578E-2</v>
      </c>
      <c r="Z631" s="17">
        <f t="shared" si="637"/>
        <v>8.7676613884186249E-3</v>
      </c>
      <c r="AA631" s="17">
        <f t="shared" si="638"/>
        <v>1.7087834830560571E-2</v>
      </c>
      <c r="AB631" s="17">
        <f t="shared" si="639"/>
        <v>1.6651766432393238E-2</v>
      </c>
      <c r="AC631" s="17">
        <f t="shared" si="640"/>
        <v>1.3203906031484557E-3</v>
      </c>
      <c r="AD631" s="17">
        <f t="shared" si="641"/>
        <v>3.1434489347034737E-2</v>
      </c>
      <c r="AE631" s="17">
        <f t="shared" si="642"/>
        <v>3.1498017785118494E-2</v>
      </c>
      <c r="AF631" s="17">
        <f t="shared" si="643"/>
        <v>1.5780837306415947E-2</v>
      </c>
      <c r="AG631" s="17">
        <f t="shared" si="644"/>
        <v>5.2709100149412793E-3</v>
      </c>
      <c r="AH631" s="17">
        <f t="shared" si="645"/>
        <v>2.1963451616588575E-3</v>
      </c>
      <c r="AI631" s="17">
        <f t="shared" si="646"/>
        <v>4.280592245829949E-3</v>
      </c>
      <c r="AJ631" s="17">
        <f t="shared" si="647"/>
        <v>4.171354825035817E-3</v>
      </c>
      <c r="AK631" s="17">
        <f t="shared" si="648"/>
        <v>2.7099367061182485E-3</v>
      </c>
      <c r="AL631" s="17">
        <f t="shared" si="649"/>
        <v>1.0314365077592845E-4</v>
      </c>
      <c r="AM631" s="17">
        <f t="shared" si="650"/>
        <v>1.2252922145343665E-2</v>
      </c>
      <c r="AN631" s="17">
        <f t="shared" si="651"/>
        <v>1.2277685041831724E-2</v>
      </c>
      <c r="AO631" s="17">
        <f t="shared" si="652"/>
        <v>6.1512489918049036E-3</v>
      </c>
      <c r="AP631" s="17">
        <f t="shared" si="653"/>
        <v>2.0545601786364004E-3</v>
      </c>
      <c r="AQ631" s="17">
        <f t="shared" si="654"/>
        <v>5.1467810032509878E-4</v>
      </c>
      <c r="AR631" s="17">
        <f t="shared" si="655"/>
        <v>4.4015678575491532E-4</v>
      </c>
      <c r="AS631" s="17">
        <f t="shared" si="656"/>
        <v>8.5784864644356548E-4</v>
      </c>
      <c r="AT631" s="17">
        <f t="shared" si="657"/>
        <v>8.3595700898136114E-4</v>
      </c>
      <c r="AU631" s="17">
        <f t="shared" si="658"/>
        <v>5.4308268617641773E-4</v>
      </c>
      <c r="AV631" s="17">
        <f t="shared" si="659"/>
        <v>2.6461181692583556E-4</v>
      </c>
      <c r="AW631" s="17">
        <f t="shared" si="660"/>
        <v>5.5952575437078835E-6</v>
      </c>
      <c r="AX631" s="17">
        <f t="shared" si="661"/>
        <v>3.9800789997037466E-3</v>
      </c>
      <c r="AY631" s="17">
        <f t="shared" si="662"/>
        <v>3.9881226551775079E-3</v>
      </c>
      <c r="AZ631" s="17">
        <f t="shared" si="663"/>
        <v>1.998091283354422E-3</v>
      </c>
      <c r="BA631" s="17">
        <f t="shared" si="664"/>
        <v>6.6737646119181815E-4</v>
      </c>
      <c r="BB631" s="17">
        <f t="shared" si="665"/>
        <v>1.6718130372596842E-4</v>
      </c>
      <c r="BC631" s="17">
        <f t="shared" si="666"/>
        <v>3.3503834720932668E-5</v>
      </c>
      <c r="BD631" s="17">
        <f t="shared" si="667"/>
        <v>7.350772221815827E-5</v>
      </c>
      <c r="BE631" s="17">
        <f t="shared" si="668"/>
        <v>1.4326372340220698E-4</v>
      </c>
      <c r="BF631" s="17">
        <f t="shared" si="669"/>
        <v>1.3960774340246123E-4</v>
      </c>
      <c r="BG631" s="17">
        <f t="shared" si="670"/>
        <v>9.0696707466361102E-5</v>
      </c>
      <c r="BH631" s="17">
        <f t="shared" si="671"/>
        <v>4.4191098635150955E-5</v>
      </c>
      <c r="BI631" s="17">
        <f t="shared" si="672"/>
        <v>1.7225350318750607E-5</v>
      </c>
      <c r="BJ631" s="18">
        <f t="shared" si="673"/>
        <v>0.59034217685818935</v>
      </c>
      <c r="BK631" s="18">
        <f t="shared" si="674"/>
        <v>0.22048624390235594</v>
      </c>
      <c r="BL631" s="18">
        <f t="shared" si="675"/>
        <v>0.18035200416926772</v>
      </c>
      <c r="BM631" s="18">
        <f t="shared" si="676"/>
        <v>0.5617043011539874</v>
      </c>
      <c r="BN631" s="18">
        <f t="shared" si="677"/>
        <v>0.43426125776661062</v>
      </c>
    </row>
    <row r="632" spans="1:66" x14ac:dyDescent="0.25">
      <c r="A632" t="s">
        <v>40</v>
      </c>
      <c r="B632" t="s">
        <v>41</v>
      </c>
      <c r="C632" t="s">
        <v>320</v>
      </c>
      <c r="D632" t="s">
        <v>498</v>
      </c>
      <c r="E632" s="14">
        <f>VLOOKUP(A632,home!$A$2:$E$405,3,FALSE)</f>
        <v>1.4692307689999999</v>
      </c>
      <c r="F632" s="14">
        <f>VLOOKUP(B632,home!$B$2:$E$405,3,FALSE)</f>
        <v>0.79</v>
      </c>
      <c r="G632" s="14">
        <f>VLOOKUP(C632,away!$B$2:$E$405,4,FALSE)</f>
        <v>1.08</v>
      </c>
      <c r="H632" s="14">
        <f>VLOOKUP(A632,away!$A$2:$E$405,3,FALSE)</f>
        <v>1.180769231</v>
      </c>
      <c r="I632" s="14">
        <f>VLOOKUP(C632,away!$B$2:$E$405,3,FALSE)</f>
        <v>1.47</v>
      </c>
      <c r="J632" s="14">
        <f>VLOOKUP(B632,home!$B$2:$E$405,4,FALSE)</f>
        <v>1.55</v>
      </c>
      <c r="K632" s="16">
        <f t="shared" si="678"/>
        <v>1.2535476921108</v>
      </c>
      <c r="L632" s="16">
        <f t="shared" si="679"/>
        <v>2.6903826928335</v>
      </c>
      <c r="M632" s="17">
        <f t="shared" si="624"/>
        <v>1.9371925795635184E-2</v>
      </c>
      <c r="N632" s="17">
        <f t="shared" si="625"/>
        <v>2.4283632872860159E-2</v>
      </c>
      <c r="O632" s="17">
        <f t="shared" si="626"/>
        <v>5.2117893887431724E-2</v>
      </c>
      <c r="P632" s="17">
        <f t="shared" si="627"/>
        <v>6.5332265600265615E-2</v>
      </c>
      <c r="Q632" s="17">
        <f t="shared" si="628"/>
        <v>1.5220345971919905E-2</v>
      </c>
      <c r="R632" s="17">
        <f t="shared" si="629"/>
        <v>7.0108539850839591E-2</v>
      </c>
      <c r="S632" s="17">
        <f t="shared" si="630"/>
        <v>5.5083642347852825E-2</v>
      </c>
      <c r="T632" s="17">
        <f t="shared" si="631"/>
        <v>4.0948555381791388E-2</v>
      </c>
      <c r="U632" s="17">
        <f t="shared" si="632"/>
        <v>8.7884398327278027E-2</v>
      </c>
      <c r="V632" s="17">
        <f t="shared" si="633"/>
        <v>2.0641205732833189E-2</v>
      </c>
      <c r="W632" s="17">
        <f t="shared" si="634"/>
        <v>6.3598098554093659E-3</v>
      </c>
      <c r="X632" s="17">
        <f t="shared" si="635"/>
        <v>1.7110322364705281E-2</v>
      </c>
      <c r="Y632" s="17">
        <f t="shared" si="636"/>
        <v>2.3016657579402529E-2</v>
      </c>
      <c r="Z632" s="17">
        <f t="shared" si="637"/>
        <v>6.2872934078175527E-2</v>
      </c>
      <c r="AA632" s="17">
        <f t="shared" si="638"/>
        <v>7.8814221409931398E-2</v>
      </c>
      <c r="AB632" s="17">
        <f t="shared" si="639"/>
        <v>4.9398692676964562E-2</v>
      </c>
      <c r="AC632" s="17">
        <f t="shared" si="640"/>
        <v>4.3508088375983495E-3</v>
      </c>
      <c r="AD632" s="17">
        <f t="shared" si="641"/>
        <v>1.993081241627984E-3</v>
      </c>
      <c r="AE632" s="17">
        <f t="shared" si="642"/>
        <v>5.362151277887031E-3</v>
      </c>
      <c r="AF632" s="17">
        <f t="shared" si="643"/>
        <v>7.2131194971911533E-3</v>
      </c>
      <c r="AG632" s="17">
        <f t="shared" si="644"/>
        <v>6.4686839521943193E-3</v>
      </c>
      <c r="AH632" s="17">
        <f t="shared" si="645"/>
        <v>4.2288063422896247E-2</v>
      </c>
      <c r="AI632" s="17">
        <f t="shared" si="646"/>
        <v>5.3010104307606734E-2</v>
      </c>
      <c r="AJ632" s="17">
        <f t="shared" si="647"/>
        <v>3.3225346956676602E-2</v>
      </c>
      <c r="AK632" s="17">
        <f t="shared" si="648"/>
        <v>1.3883185665707507E-2</v>
      </c>
      <c r="AL632" s="17">
        <f t="shared" si="649"/>
        <v>5.8692811763299982E-4</v>
      </c>
      <c r="AM632" s="17">
        <f t="shared" si="650"/>
        <v>4.9968447812641663E-4</v>
      </c>
      <c r="AN632" s="17">
        <f t="shared" si="651"/>
        <v>1.3443424718288508E-3</v>
      </c>
      <c r="AO632" s="17">
        <f t="shared" si="652"/>
        <v>1.808397859724674E-3</v>
      </c>
      <c r="AP632" s="17">
        <f t="shared" si="653"/>
        <v>1.6217607678534688E-3</v>
      </c>
      <c r="AQ632" s="17">
        <f t="shared" si="654"/>
        <v>1.090789275437335E-3</v>
      </c>
      <c r="AR632" s="17">
        <f t="shared" si="655"/>
        <v>2.275421478928108E-2</v>
      </c>
      <c r="AS632" s="17">
        <f t="shared" si="656"/>
        <v>2.8523493434896734E-2</v>
      </c>
      <c r="AT632" s="17">
        <f t="shared" si="657"/>
        <v>1.7877779683126181E-2</v>
      </c>
      <c r="AU632" s="17">
        <f t="shared" si="658"/>
        <v>7.4702164872827203E-3</v>
      </c>
      <c r="AV632" s="17">
        <f t="shared" si="659"/>
        <v>2.3410681593003268E-3</v>
      </c>
      <c r="AW632" s="17">
        <f t="shared" si="660"/>
        <v>5.4984127365533289E-5</v>
      </c>
      <c r="AX632" s="17">
        <f t="shared" si="661"/>
        <v>1.0439638738982663E-4</v>
      </c>
      <c r="AY632" s="17">
        <f t="shared" si="662"/>
        <v>2.8086623382793098E-4</v>
      </c>
      <c r="AZ632" s="17">
        <f t="shared" si="663"/>
        <v>3.7781882724599629E-4</v>
      </c>
      <c r="BA632" s="17">
        <f t="shared" si="664"/>
        <v>3.3882574461642614E-4</v>
      </c>
      <c r="BB632" s="17">
        <f t="shared" si="665"/>
        <v>2.2789272980061409E-4</v>
      </c>
      <c r="BC632" s="17">
        <f t="shared" si="666"/>
        <v>1.2262373121563064E-4</v>
      </c>
      <c r="BD632" s="17">
        <f t="shared" si="667"/>
        <v>1.020292427634965E-2</v>
      </c>
      <c r="BE632" s="17">
        <f t="shared" si="668"/>
        <v>1.2789852179399359E-2</v>
      </c>
      <c r="BF632" s="17">
        <f t="shared" si="669"/>
        <v>8.0163448409621783E-3</v>
      </c>
      <c r="BG632" s="17">
        <f t="shared" si="670"/>
        <v>3.3496235248508164E-3</v>
      </c>
      <c r="BH632" s="17">
        <f t="shared" si="671"/>
        <v>1.0497282097541966E-3</v>
      </c>
      <c r="BI632" s="17">
        <f t="shared" si="672"/>
        <v>2.6317687493619457E-4</v>
      </c>
      <c r="BJ632" s="18">
        <f t="shared" si="673"/>
        <v>0.15579375850205632</v>
      </c>
      <c r="BK632" s="18">
        <f t="shared" si="674"/>
        <v>0.16564764266564605</v>
      </c>
      <c r="BL632" s="18">
        <f t="shared" si="675"/>
        <v>0.59536886896547181</v>
      </c>
      <c r="BM632" s="18">
        <f t="shared" si="676"/>
        <v>0.73302271812593478</v>
      </c>
      <c r="BN632" s="18">
        <f t="shared" si="677"/>
        <v>0.24643460397895217</v>
      </c>
    </row>
    <row r="633" spans="1:66" x14ac:dyDescent="0.25">
      <c r="A633" t="s">
        <v>40</v>
      </c>
      <c r="B633" t="s">
        <v>238</v>
      </c>
      <c r="C633" t="s">
        <v>318</v>
      </c>
      <c r="D633" t="s">
        <v>498</v>
      </c>
      <c r="E633" s="14">
        <f>VLOOKUP(A633,home!$A$2:$E$405,3,FALSE)</f>
        <v>1.4692307689999999</v>
      </c>
      <c r="F633" s="14">
        <f>VLOOKUP(B633,home!$B$2:$E$405,3,FALSE)</f>
        <v>0.79</v>
      </c>
      <c r="G633" s="14">
        <f>VLOOKUP(C633,away!$B$2:$E$405,4,FALSE)</f>
        <v>1.08</v>
      </c>
      <c r="H633" s="14">
        <f>VLOOKUP(A633,away!$A$2:$E$405,3,FALSE)</f>
        <v>1.180769231</v>
      </c>
      <c r="I633" s="14">
        <f>VLOOKUP(C633,away!$B$2:$E$405,3,FALSE)</f>
        <v>0.79</v>
      </c>
      <c r="J633" s="14">
        <f>VLOOKUP(B633,home!$B$2:$E$405,4,FALSE)</f>
        <v>1.06</v>
      </c>
      <c r="K633" s="16">
        <f t="shared" si="678"/>
        <v>1.2535476921108</v>
      </c>
      <c r="L633" s="16">
        <f t="shared" si="679"/>
        <v>0.98877615403940011</v>
      </c>
      <c r="M633" s="17">
        <f t="shared" si="624"/>
        <v>0.10621139842301063</v>
      </c>
      <c r="N633" s="17">
        <f t="shared" si="625"/>
        <v>0.13314105336902565</v>
      </c>
      <c r="O633" s="17">
        <f t="shared" si="626"/>
        <v>0.10501929804785085</v>
      </c>
      <c r="P633" s="17">
        <f t="shared" si="627"/>
        <v>0.13164669869497969</v>
      </c>
      <c r="Q633" s="17">
        <f t="shared" si="628"/>
        <v>8.3449330087971493E-2</v>
      </c>
      <c r="R633" s="17">
        <f t="shared" si="629"/>
        <v>5.1920288811835712E-2</v>
      </c>
      <c r="S633" s="17">
        <f t="shared" si="630"/>
        <v>4.0793298870481796E-2</v>
      </c>
      <c r="T633" s="17">
        <f t="shared" si="631"/>
        <v>8.2512707661548834E-2</v>
      </c>
      <c r="U633" s="17">
        <f t="shared" si="632"/>
        <v>6.5084558213802851E-2</v>
      </c>
      <c r="V633" s="17">
        <f t="shared" si="633"/>
        <v>5.6180443540094311E-3</v>
      </c>
      <c r="W633" s="17">
        <f t="shared" si="634"/>
        <v>3.4869238379989648E-2</v>
      </c>
      <c r="X633" s="17">
        <f t="shared" si="635"/>
        <v>3.4477871419649198E-2</v>
      </c>
      <c r="Y633" s="17">
        <f t="shared" si="636"/>
        <v>1.7045448550892843E-2</v>
      </c>
      <c r="Z633" s="17">
        <f t="shared" si="637"/>
        <v>1.7112514495993939E-2</v>
      </c>
      <c r="AA633" s="17">
        <f t="shared" si="638"/>
        <v>2.1451353052665816E-2</v>
      </c>
      <c r="AB633" s="17">
        <f t="shared" si="639"/>
        <v>1.3445147055911601E-2</v>
      </c>
      <c r="AC633" s="17">
        <f t="shared" si="640"/>
        <v>4.3521517188161243E-4</v>
      </c>
      <c r="AD633" s="17">
        <f t="shared" si="641"/>
        <v>1.0927563324224345E-2</v>
      </c>
      <c r="AE633" s="17">
        <f t="shared" si="642"/>
        <v>1.0804914036748549E-2</v>
      </c>
      <c r="AF633" s="17">
        <f t="shared" si="643"/>
        <v>5.3418206729912796E-3</v>
      </c>
      <c r="AG633" s="17">
        <f t="shared" si="644"/>
        <v>1.7606216335361593E-3</v>
      </c>
      <c r="AH633" s="17">
        <f t="shared" si="645"/>
        <v>4.230111567323093E-3</v>
      </c>
      <c r="AI633" s="17">
        <f t="shared" si="646"/>
        <v>5.3026465925890623E-3</v>
      </c>
      <c r="AJ633" s="17">
        <f t="shared" si="647"/>
        <v>3.3235601991096087E-3</v>
      </c>
      <c r="AK633" s="17">
        <f t="shared" si="648"/>
        <v>1.3887470723950527E-3</v>
      </c>
      <c r="AL633" s="17">
        <f t="shared" si="649"/>
        <v>2.1577586379945261E-5</v>
      </c>
      <c r="AM633" s="17">
        <f t="shared" si="650"/>
        <v>2.7396443570952057E-3</v>
      </c>
      <c r="AN633" s="17">
        <f t="shared" si="651"/>
        <v>2.7088950108443421E-3</v>
      </c>
      <c r="AO633" s="17">
        <f t="shared" si="652"/>
        <v>1.3392453952595937E-3</v>
      </c>
      <c r="AP633" s="17">
        <f t="shared" si="653"/>
        <v>4.4140463707991915E-4</v>
      </c>
      <c r="AQ633" s="17">
        <f t="shared" si="654"/>
        <v>1.0911259485675991E-4</v>
      </c>
      <c r="AR633" s="17">
        <f t="shared" si="655"/>
        <v>8.3652668933906151E-4</v>
      </c>
      <c r="AS633" s="17">
        <f t="shared" si="656"/>
        <v>1.0486261008100688E-3</v>
      </c>
      <c r="AT633" s="17">
        <f t="shared" si="657"/>
        <v>6.5725141427880448E-4</v>
      </c>
      <c r="AU633" s="17">
        <f t="shared" si="658"/>
        <v>2.7463199783525139E-4</v>
      </c>
      <c r="AV633" s="17">
        <f t="shared" si="659"/>
        <v>8.6066076766539454E-5</v>
      </c>
      <c r="AW633" s="17">
        <f t="shared" si="660"/>
        <v>7.4291513981185099E-7</v>
      </c>
      <c r="AX633" s="17">
        <f t="shared" si="661"/>
        <v>5.7237914350684587E-4</v>
      </c>
      <c r="AY633" s="17">
        <f t="shared" si="662"/>
        <v>5.6595484816906484E-4</v>
      </c>
      <c r="AZ633" s="17">
        <f t="shared" si="663"/>
        <v>2.7980132906628029E-4</v>
      </c>
      <c r="BA633" s="17">
        <f t="shared" si="664"/>
        <v>9.2220294016423087E-5</v>
      </c>
      <c r="BB633" s="17">
        <f t="shared" si="665"/>
        <v>2.2796306910485378E-5</v>
      </c>
      <c r="BC633" s="17">
        <f t="shared" si="666"/>
        <v>4.508088934650307E-6</v>
      </c>
      <c r="BD633" s="17">
        <f t="shared" si="667"/>
        <v>1.3785627377266483E-4</v>
      </c>
      <c r="BE633" s="17">
        <f t="shared" si="668"/>
        <v>1.7280941383071861E-4</v>
      </c>
      <c r="BF633" s="17">
        <f t="shared" si="669"/>
        <v>1.0831242094125877E-4</v>
      </c>
      <c r="BG633" s="17">
        <f t="shared" si="670"/>
        <v>4.5258261765949438E-5</v>
      </c>
      <c r="BH633" s="17">
        <f t="shared" si="671"/>
        <v>1.4183347396413104E-5</v>
      </c>
      <c r="BI633" s="17">
        <f t="shared" si="672"/>
        <v>3.5559004790358687E-6</v>
      </c>
      <c r="BJ633" s="18">
        <f t="shared" si="673"/>
        <v>0.4232065311423176</v>
      </c>
      <c r="BK633" s="18">
        <f t="shared" si="674"/>
        <v>0.28529218794891215</v>
      </c>
      <c r="BL633" s="18">
        <f t="shared" si="675"/>
        <v>0.27455078851069942</v>
      </c>
      <c r="BM633" s="18">
        <f t="shared" si="676"/>
        <v>0.38820874273021971</v>
      </c>
      <c r="BN633" s="18">
        <f t="shared" si="677"/>
        <v>0.61138806743467411</v>
      </c>
    </row>
    <row r="634" spans="1:66" x14ac:dyDescent="0.25">
      <c r="A634" t="s">
        <v>340</v>
      </c>
      <c r="B634" t="s">
        <v>354</v>
      </c>
      <c r="C634" t="s">
        <v>153</v>
      </c>
      <c r="D634" t="s">
        <v>502</v>
      </c>
      <c r="E634" s="14">
        <f>VLOOKUP(A634,home!$A$2:$E$405,3,FALSE)</f>
        <v>1.3628691980000001</v>
      </c>
      <c r="F634" s="14">
        <f>VLOOKUP(B634,home!$B$2:$E$405,3,FALSE)</f>
        <v>1.77</v>
      </c>
      <c r="G634" s="14">
        <f>VLOOKUP(C634,away!$B$2:$E$405,4,FALSE)</f>
        <v>0.54</v>
      </c>
      <c r="H634" s="14">
        <f>VLOOKUP(A634,away!$A$2:$E$405,3,FALSE)</f>
        <v>1.1434599160000001</v>
      </c>
      <c r="I634" s="14">
        <f>VLOOKUP(C634,away!$B$2:$E$405,3,FALSE)</f>
        <v>1.38</v>
      </c>
      <c r="J634" s="14">
        <f>VLOOKUP(B634,home!$B$2:$E$405,4,FALSE)</f>
        <v>0.95</v>
      </c>
      <c r="K634" s="16">
        <f t="shared" ref="K634" si="680">E634*F634*G634</f>
        <v>1.3026303794484</v>
      </c>
      <c r="L634" s="16">
        <f t="shared" ref="L634" si="681">H634*I634*J634</f>
        <v>1.4990759498759998</v>
      </c>
      <c r="M634" s="17">
        <f t="shared" ref="M634" si="682">_xlfn.POISSON.DIST(0,K634,FALSE) * _xlfn.POISSON.DIST(0,L634,FALSE)</f>
        <v>6.0706389107877672E-2</v>
      </c>
      <c r="N634" s="17">
        <f t="shared" ref="N634" si="683">_xlfn.POISSON.DIST(1,K634,FALSE) * _xlfn.POISSON.DIST(0,L634,FALSE)</f>
        <v>7.907798667853691E-2</v>
      </c>
      <c r="O634" s="17">
        <f t="shared" ref="O634" si="684">_xlfn.POISSON.DIST(0,K634,FALSE) * _xlfn.POISSON.DIST(1,L634,FALSE)</f>
        <v>9.1003487915433764E-2</v>
      </c>
      <c r="P634" s="17">
        <f t="shared" ref="P634" si="685">_xlfn.POISSON.DIST(1,K634,FALSE) * _xlfn.POISSON.DIST(1,L634,FALSE)</f>
        <v>0.11854390799440936</v>
      </c>
      <c r="Q634" s="17">
        <f t="shared" ref="Q634" si="686">_xlfn.POISSON.DIST(2,K634,FALSE) * _xlfn.POISSON.DIST(0,L634,FALSE)</f>
        <v>5.1504693896539035E-2</v>
      </c>
      <c r="R634" s="17">
        <f t="shared" ref="R634" si="687">_xlfn.POISSON.DIST(0,K634,FALSE) * _xlfn.POISSON.DIST(2,L634,FALSE)</f>
        <v>6.8210570044428986E-2</v>
      </c>
      <c r="S634" s="17">
        <f t="shared" ref="S634" si="688">_xlfn.POISSON.DIST(2,K634,FALSE) * _xlfn.POISSON.DIST(2,L634,FALSE)</f>
        <v>5.7871413244555144E-2</v>
      </c>
      <c r="T634" s="17">
        <f t="shared" ref="T634" si="689">_xlfn.POISSON.DIST(2,K634,FALSE) * _xlfn.POISSON.DIST(1,L634,FALSE)</f>
        <v>7.7209447926026853E-2</v>
      </c>
      <c r="U634" s="17">
        <f t="shared" ref="U634" si="690">_xlfn.POISSON.DIST(1,K634,FALSE) * _xlfn.POISSON.DIST(2,L634,FALSE)</f>
        <v>8.8853160739366194E-2</v>
      </c>
      <c r="V634" s="17">
        <f t="shared" ref="V634" si="691">_xlfn.POISSON.DIST(3,K634,FALSE) * _xlfn.POISSON.DIST(3,L634,FALSE)</f>
        <v>1.2556436879555091E-2</v>
      </c>
      <c r="W634" s="17">
        <f t="shared" ref="W634" si="692">_xlfn.POISSON.DIST(3,K634,FALSE) * _xlfn.POISSON.DIST(0,L634,FALSE)</f>
        <v>2.2363859651274107E-2</v>
      </c>
      <c r="X634" s="17">
        <f t="shared" ref="X634" si="693">_xlfn.POISSON.DIST(3,K634,FALSE) * _xlfn.POISSON.DIST(1,L634,FALSE)</f>
        <v>3.3525124149627279E-2</v>
      </c>
      <c r="Y634" s="17">
        <f t="shared" ref="Y634" si="694">_xlfn.POISSON.DIST(3,K634,FALSE) * _xlfn.POISSON.DIST(2,L634,FALSE)</f>
        <v>2.5128353664656673E-2</v>
      </c>
      <c r="Z634" s="17">
        <f t="shared" ref="Z634" si="695">_xlfn.POISSON.DIST(0,K634,FALSE) * _xlfn.POISSON.DIST(3,L634,FALSE)</f>
        <v>3.4084275026978611E-2</v>
      </c>
      <c r="AA634" s="17">
        <f t="shared" ref="AA634" si="696">_xlfn.POISSON.DIST(1,K634,FALSE) * _xlfn.POISSON.DIST(3,L634,FALSE)</f>
        <v>4.4399212111616772E-2</v>
      </c>
      <c r="AB634" s="17">
        <f t="shared" ref="AB634" si="697">_xlfn.POISSON.DIST(2,K634,FALSE) * _xlfn.POISSON.DIST(3,L634,FALSE)</f>
        <v>2.8917881260082681E-2</v>
      </c>
      <c r="AC634" s="17">
        <f t="shared" ref="AC634" si="698">_xlfn.POISSON.DIST(4,K634,FALSE) * _xlfn.POISSON.DIST(4,L634,FALSE)</f>
        <v>1.5324675047202229E-3</v>
      </c>
      <c r="AD634" s="17">
        <f t="shared" ref="AD634" si="699">_xlfn.POISSON.DIST(4,K634,FALSE) * _xlfn.POISSON.DIST(0,L634,FALSE)</f>
        <v>7.2829607458674891E-3</v>
      </c>
      <c r="AE634" s="17">
        <f t="shared" ref="AE634" si="700">_xlfn.POISSON.DIST(4,K634,FALSE) * _xlfn.POISSON.DIST(1,L634,FALSE)</f>
        <v>1.0917711298020926E-2</v>
      </c>
      <c r="AF634" s="17">
        <f t="shared" ref="AF634" si="701">_xlfn.POISSON.DIST(4,K634,FALSE) * _xlfn.POISSON.DIST(2,L634,FALSE)</f>
        <v>8.183239217276329E-3</v>
      </c>
      <c r="AG634" s="17">
        <f t="shared" ref="AG634" si="702">_xlfn.POISSON.DIST(4,K634,FALSE) * _xlfn.POISSON.DIST(3,L634,FALSE)</f>
        <v>4.0890990342336833E-3</v>
      </c>
      <c r="AH634" s="17">
        <f t="shared" ref="AH634" si="703">_xlfn.POISSON.DIST(0,K634,FALSE) * _xlfn.POISSON.DIST(4,L634,FALSE)</f>
        <v>1.2773729240475692E-2</v>
      </c>
      <c r="AI634" s="17">
        <f t="shared" ref="AI634" si="704">_xlfn.POISSON.DIST(1,K634,FALSE) * _xlfn.POISSON.DIST(4,L634,FALSE)</f>
        <v>1.6639447767491974E-2</v>
      </c>
      <c r="AJ634" s="17">
        <f t="shared" ref="AJ634" si="705">_xlfn.POISSON.DIST(2,K634,FALSE) * _xlfn.POISSON.DIST(4,L634,FALSE)</f>
        <v>1.0837525079589952E-2</v>
      </c>
      <c r="AK634" s="17">
        <f t="shared" ref="AK634" si="706">_xlfn.POISSON.DIST(3,K634,FALSE) * _xlfn.POISSON.DIST(4,L634,FALSE)</f>
        <v>4.7057631355692693E-3</v>
      </c>
      <c r="AL634" s="17">
        <f t="shared" ref="AL634" si="707">_xlfn.POISSON.DIST(5,K634,FALSE) * _xlfn.POISSON.DIST(5,L634,FALSE)</f>
        <v>1.1970053864422794E-4</v>
      </c>
      <c r="AM634" s="17">
        <f t="shared" ref="AM634" si="708">_xlfn.POISSON.DIST(5,K634,FALSE) * _xlfn.POISSON.DIST(0,L634,FALSE)</f>
        <v>1.8974011839794345E-3</v>
      </c>
      <c r="AN634" s="17">
        <f t="shared" ref="AN634" si="709">_xlfn.POISSON.DIST(5,K634,FALSE) * _xlfn.POISSON.DIST(1,L634,FALSE)</f>
        <v>2.8443484821698175E-3</v>
      </c>
      <c r="AO634" s="17">
        <f t="shared" ref="AO634" si="710">_xlfn.POISSON.DIST(5,K634,FALSE) * _xlfn.POISSON.DIST(2,L634,FALSE)</f>
        <v>2.131947201343539E-3</v>
      </c>
      <c r="AP634" s="17">
        <f t="shared" ref="AP634" si="711">_xlfn.POISSON.DIST(5,K634,FALSE) * _xlfn.POISSON.DIST(3,L634,FALSE)</f>
        <v>1.0653169253131822E-3</v>
      </c>
      <c r="AQ634" s="17">
        <f t="shared" ref="AQ634" si="712">_xlfn.POISSON.DIST(5,K634,FALSE) * _xlfn.POISSON.DIST(4,L634,FALSE)</f>
        <v>3.9924774543320939E-4</v>
      </c>
      <c r="AR634" s="17">
        <f t="shared" ref="AR634" si="713">_xlfn.POISSON.DIST(0,K634,FALSE) * _xlfn.POISSON.DIST(5,L634,FALSE)</f>
        <v>3.8297580589249864E-3</v>
      </c>
      <c r="AS634" s="17">
        <f t="shared" ref="AS634" si="714">_xlfn.POISSON.DIST(1,K634,FALSE) * _xlfn.POISSON.DIST(5,L634,FALSE)</f>
        <v>4.9887591934930225E-3</v>
      </c>
      <c r="AT634" s="17">
        <f t="shared" ref="AT634" si="715">_xlfn.POISSON.DIST(2,K634,FALSE) * _xlfn.POISSON.DIST(5,L634,FALSE)</f>
        <v>3.2492546405982555E-3</v>
      </c>
      <c r="AU634" s="17">
        <f t="shared" ref="AU634" si="716">_xlfn.POISSON.DIST(3,K634,FALSE) * _xlfn.POISSON.DIST(5,L634,FALSE)</f>
        <v>1.4108592684689931E-3</v>
      </c>
      <c r="AV634" s="17">
        <f t="shared" ref="AV634" si="717">_xlfn.POISSON.DIST(4,K634,FALSE) * _xlfn.POISSON.DIST(5,L634,FALSE)</f>
        <v>4.5945703605851422E-4</v>
      </c>
      <c r="AW634" s="17">
        <f t="shared" ref="AW634" si="718">_xlfn.POISSON.DIST(6,K634,FALSE) * _xlfn.POISSON.DIST(6,L634,FALSE)</f>
        <v>6.492895946671928E-6</v>
      </c>
      <c r="AX634" s="17">
        <f t="shared" ref="AX634" si="719">_xlfn.POISSON.DIST(6,K634,FALSE) * _xlfn.POISSON.DIST(0,L634,FALSE)</f>
        <v>4.1193540404216186E-4</v>
      </c>
      <c r="AY634" s="17">
        <f t="shared" ref="AY634" si="720">_xlfn.POISSON.DIST(6,K634,FALSE) * _xlfn.POISSON.DIST(1,L634,FALSE)</f>
        <v>6.175224571020575E-4</v>
      </c>
      <c r="AZ634" s="17">
        <f t="shared" ref="AZ634" si="721">_xlfn.POISSON.DIST(6,K634,FALSE) * _xlfn.POISSON.DIST(2,L634,FALSE)</f>
        <v>4.6285653197501427E-4</v>
      </c>
      <c r="BA634" s="17">
        <f t="shared" ref="BA634" si="722">_xlfn.POISSON.DIST(6,K634,FALSE) * _xlfn.POISSON.DIST(3,L634,FALSE)</f>
        <v>2.3128569844225192E-4</v>
      </c>
      <c r="BB634" s="17">
        <f t="shared" ref="BB634" si="723">_xlfn.POISSON.DIST(6,K634,FALSE) * _xlfn.POISSON.DIST(4,L634,FALSE)</f>
        <v>8.667870702126319E-5</v>
      </c>
      <c r="BC634" s="17">
        <f t="shared" ref="BC634" si="724">_xlfn.POISSON.DIST(6,K634,FALSE) * _xlfn.POISSON.DIST(5,L634,FALSE)</f>
        <v>2.5987593012384722E-5</v>
      </c>
      <c r="BD634" s="17">
        <f t="shared" ref="BD634" si="725">_xlfn.POISSON.DIST(0,K634,FALSE) * _xlfn.POISSON.DIST(6,L634,FALSE)</f>
        <v>9.5684969999637441E-4</v>
      </c>
      <c r="BE634" s="17">
        <f t="shared" ref="BE634" si="726">_xlfn.POISSON.DIST(1,K634,FALSE) * _xlfn.POISSON.DIST(6,L634,FALSE)</f>
        <v>1.2464214877813647E-3</v>
      </c>
      <c r="BF634" s="17">
        <f t="shared" ref="BF634" si="727">_xlfn.POISSON.DIST(2,K634,FALSE) * _xlfn.POISSON.DIST(6,L634,FALSE)</f>
        <v>8.1181324779063934E-4</v>
      </c>
      <c r="BG634" s="17">
        <f t="shared" ref="BG634" si="728">_xlfn.POISSON.DIST(3,K634,FALSE) * _xlfn.POISSON.DIST(6,L634,FALSE)</f>
        <v>3.524975330035861E-4</v>
      </c>
      <c r="BH634" s="17">
        <f t="shared" ref="BH634" si="729">_xlfn.POISSON.DIST(4,K634,FALSE) * _xlfn.POISSON.DIST(6,L634,FALSE)</f>
        <v>1.147934987927716E-4</v>
      </c>
      <c r="BI634" s="17">
        <f t="shared" ref="BI634" si="730">_xlfn.POISSON.DIST(5,K634,FALSE) * _xlfn.POISSON.DIST(6,L634,FALSE)</f>
        <v>2.9906699778127508E-5</v>
      </c>
      <c r="BJ634" s="18">
        <f t="shared" ref="BJ634" si="731">SUM(N634,Q634,T634,W634,X634,Y634,AD634,AE634,AF634,AG634,AM634,AN634,AO634,AP634,AQ634,AX634,AY634,AZ634,BA634,BB634,BC634)</f>
        <v>0.32945700419189355</v>
      </c>
      <c r="BK634" s="18">
        <f t="shared" ref="BK634" si="732">SUM(M634,P634,S634,V634,AC634,AL634,AY634)</f>
        <v>0.2519478377268638</v>
      </c>
      <c r="BL634" s="18">
        <f t="shared" ref="BL634" si="733">SUM(O634,R634,U634,AA634,AB634,AH634,AI634,AJ634,AK634,AR634,AS634,AT634,AU634,AV634,BD634,BE634,BF634,BG634,BH634,BI634)</f>
        <v>0.383791147658742</v>
      </c>
      <c r="BM634" s="18">
        <f t="shared" ref="BM634" si="734">SUM(S634:BI634)</f>
        <v>0.52962219940609656</v>
      </c>
      <c r="BN634" s="18">
        <f t="shared" ref="BN634" si="735">SUM(M634:R634)</f>
        <v>0.46904703563722577</v>
      </c>
    </row>
    <row r="635" spans="1:66" s="10" customFormat="1" x14ac:dyDescent="0.25">
      <c r="A635" s="10" t="s">
        <v>21</v>
      </c>
      <c r="B635" s="10" t="s">
        <v>354</v>
      </c>
      <c r="C635" s="10" t="s">
        <v>153</v>
      </c>
      <c r="D635" s="10" t="s">
        <v>503</v>
      </c>
      <c r="E635" s="10">
        <f>VLOOKUP(A635,home!$A$2:$E$405,3,FALSE)</f>
        <v>1.3914728679999999</v>
      </c>
      <c r="F635" s="10">
        <f>VLOOKUP(B635,home!$B$2:$E$405,3,FALSE)</f>
        <v>1.77</v>
      </c>
      <c r="G635" s="10">
        <f>VLOOKUP(C635,away!$B$2:$E$405,4,FALSE)</f>
        <v>0.54</v>
      </c>
      <c r="H635" s="10">
        <f>VLOOKUP(A635,away!$A$2:$E$405,3,FALSE)</f>
        <v>1.3410852710000001</v>
      </c>
      <c r="I635" s="10">
        <f>VLOOKUP(C635,away!$B$2:$E$405,3,FALSE)</f>
        <v>1.38</v>
      </c>
      <c r="J635" s="10">
        <f>VLOOKUP(B635,home!$B$2:$E$405,4,FALSE)</f>
        <v>0.95</v>
      </c>
      <c r="K635" s="11">
        <f t="shared" ref="K635" si="736">E635*F635*G635</f>
        <v>1.3299697672344</v>
      </c>
      <c r="L635" s="11">
        <f t="shared" ref="L635" si="737">H635*I635*J635</f>
        <v>1.758162790281</v>
      </c>
      <c r="M635" s="12">
        <f t="shared" ref="M635" si="738">_xlfn.POISSON.DIST(0,K635,FALSE) * _xlfn.POISSON.DIST(0,L635,FALSE)</f>
        <v>4.5587006077245494E-2</v>
      </c>
      <c r="N635" s="12">
        <f t="shared" ref="N635" si="739">_xlfn.POISSON.DIST(1,K635,FALSE) * _xlfn.POISSON.DIST(0,L635,FALSE)</f>
        <v>6.062933986146736E-2</v>
      </c>
      <c r="O635" s="12">
        <f t="shared" ref="O635" si="740">_xlfn.POISSON.DIST(0,K635,FALSE) * _xlfn.POISSON.DIST(1,L635,FALSE)</f>
        <v>8.0149377805326855E-2</v>
      </c>
      <c r="P635" s="12">
        <f t="shared" ref="P635" si="741">_xlfn.POISSON.DIST(1,K635,FALSE) * _xlfn.POISSON.DIST(1,L635,FALSE)</f>
        <v>0.10659624934373252</v>
      </c>
      <c r="Q635" s="12">
        <f t="shared" ref="Q635" si="742">_xlfn.POISSON.DIST(2,K635,FALSE) * _xlfn.POISSON.DIST(0,L635,FALSE)</f>
        <v>4.0317594511565545E-2</v>
      </c>
      <c r="R635" s="12">
        <f t="shared" ref="R635" si="743">_xlfn.POISSON.DIST(0,K635,FALSE) * _xlfn.POISSON.DIST(2,L635,FALSE)</f>
        <v>7.0457826860749764E-2</v>
      </c>
      <c r="S635" s="12">
        <f t="shared" ref="S635" si="744">_xlfn.POISSON.DIST(2,K635,FALSE) * _xlfn.POISSON.DIST(2,L635,FALSE)</f>
        <v>6.231359191968773E-2</v>
      </c>
      <c r="T635" s="12">
        <f t="shared" ref="T635" si="745">_xlfn.POISSON.DIST(2,K635,FALSE) * _xlfn.POISSON.DIST(1,L635,FALSE)</f>
        <v>7.0884894463872028E-2</v>
      </c>
      <c r="U635" s="12">
        <f t="shared" ref="U635" si="746">_xlfn.POISSON.DIST(1,K635,FALSE) * _xlfn.POISSON.DIST(2,L635,FALSE)</f>
        <v>9.3706779589833006E-2</v>
      </c>
      <c r="V635" s="12">
        <f t="shared" ref="V635" si="747">_xlfn.POISSON.DIST(3,K635,FALSE) * _xlfn.POISSON.DIST(3,L635,FALSE)</f>
        <v>1.6189786796603434E-2</v>
      </c>
      <c r="W635" s="12">
        <f t="shared" ref="W635" si="748">_xlfn.POISSON.DIST(3,K635,FALSE) * _xlfn.POISSON.DIST(0,L635,FALSE)</f>
        <v>1.7873727262665905E-2</v>
      </c>
      <c r="X635" s="12">
        <f t="shared" ref="X635" si="749">_xlfn.POISSON.DIST(3,K635,FALSE) * _xlfn.POISSON.DIST(1,L635,FALSE)</f>
        <v>3.1424922196850273E-2</v>
      </c>
      <c r="Y635" s="12">
        <f t="shared" ref="Y635" si="750">_xlfn.POISSON.DIST(3,K635,FALSE) * _xlfn.POISSON.DIST(2,L635,FALSE)</f>
        <v>2.7625064446988808E-2</v>
      </c>
      <c r="Z635" s="12">
        <f t="shared" ref="Z635" si="751">_xlfn.POISSON.DIST(0,K635,FALSE) * _xlfn.POISSON.DIST(3,L635,FALSE)</f>
        <v>4.1292109823543803E-2</v>
      </c>
      <c r="AA635" s="12">
        <f t="shared" ref="AA635" si="752">_xlfn.POISSON.DIST(1,K635,FALSE) * _xlfn.POISSON.DIST(3,L635,FALSE)</f>
        <v>5.4917257690635823E-2</v>
      </c>
      <c r="AB635" s="12">
        <f t="shared" ref="AB635" si="753">_xlfn.POISSON.DIST(2,K635,FALSE) * _xlfn.POISSON.DIST(3,L635,FALSE)</f>
        <v>3.6519146213983257E-2</v>
      </c>
      <c r="AC635" s="12">
        <f t="shared" ref="AC635" si="754">_xlfn.POISSON.DIST(4,K635,FALSE) * _xlfn.POISSON.DIST(4,L635,FALSE)</f>
        <v>2.3660395509253708E-3</v>
      </c>
      <c r="AD635" s="12">
        <f t="shared" ref="AD635" si="755">_xlfn.POISSON.DIST(4,K635,FALSE) * _xlfn.POISSON.DIST(0,L635,FALSE)</f>
        <v>5.9428792217847363E-3</v>
      </c>
      <c r="AE635" s="12">
        <f t="shared" ref="AE635" si="756">_xlfn.POISSON.DIST(4,K635,FALSE) * _xlfn.POISSON.DIST(1,L635,FALSE)</f>
        <v>1.0448549114876032E-2</v>
      </c>
      <c r="AF635" s="12">
        <f t="shared" ref="AF635" si="757">_xlfn.POISSON.DIST(4,K635,FALSE) * _xlfn.POISSON.DIST(2,L635,FALSE)</f>
        <v>9.1851251330992596E-3</v>
      </c>
      <c r="AG635" s="12">
        <f t="shared" ref="AG635" si="758">_xlfn.POISSON.DIST(4,K635,FALSE) * _xlfn.POISSON.DIST(3,L635,FALSE)</f>
        <v>5.3829817443633125E-3</v>
      </c>
      <c r="AH635" s="12">
        <f t="shared" ref="AH635" si="759">_xlfn.POISSON.DIST(0,K635,FALSE) * _xlfn.POISSON.DIST(4,L635,FALSE)</f>
        <v>1.8149562755987812E-2</v>
      </c>
      <c r="AI635" s="12">
        <f t="shared" ref="AI635" si="760">_xlfn.POISSON.DIST(1,K635,FALSE) * _xlfn.POISSON.DIST(4,L635,FALSE)</f>
        <v>2.4138369753987244E-2</v>
      </c>
      <c r="AJ635" s="12">
        <f t="shared" ref="AJ635" si="761">_xlfn.POISSON.DIST(2,K635,FALSE) * _xlfn.POISSON.DIST(4,L635,FALSE)</f>
        <v>1.6051651001564152E-2</v>
      </c>
      <c r="AK635" s="12">
        <f t="shared" ref="AK635" si="762">_xlfn.POISSON.DIST(3,K635,FALSE) * _xlfn.POISSON.DIST(4,L635,FALSE)</f>
        <v>7.1160701820926946E-3</v>
      </c>
      <c r="AL635" s="12">
        <f t="shared" ref="AL635" si="763">_xlfn.POISSON.DIST(5,K635,FALSE) * _xlfn.POISSON.DIST(5,L635,FALSE)</f>
        <v>2.2130072898423009E-4</v>
      </c>
      <c r="AM635" s="12">
        <f t="shared" ref="AM635" si="764">_xlfn.POISSON.DIST(5,K635,FALSE) * _xlfn.POISSON.DIST(0,L635,FALSE)</f>
        <v>1.5807699390598398E-3</v>
      </c>
      <c r="AN635" s="12">
        <f t="shared" ref="AN635" si="765">_xlfn.POISSON.DIST(5,K635,FALSE) * _xlfn.POISSON.DIST(1,L635,FALSE)</f>
        <v>2.7792508868497746E-3</v>
      </c>
      <c r="AO635" s="12">
        <f t="shared" ref="AO635" si="766">_xlfn.POISSON.DIST(5,K635,FALSE) * _xlfn.POISSON.DIST(2,L635,FALSE)</f>
        <v>2.443187747057372E-3</v>
      </c>
      <c r="AP635" s="12">
        <f t="shared" ref="AP635" si="767">_xlfn.POISSON.DIST(5,K635,FALSE) * _xlfn.POISSON.DIST(3,L635,FALSE)</f>
        <v>1.43184059551558E-3</v>
      </c>
      <c r="AQ635" s="12">
        <f t="shared" ref="AQ635" si="768">_xlfn.POISSON.DIST(5,K635,FALSE) * _xlfn.POISSON.DIST(4,L635,FALSE)</f>
        <v>6.2935221416232005E-4</v>
      </c>
      <c r="AR635" s="12">
        <f t="shared" ref="AR635" si="769">_xlfn.POISSON.DIST(0,K635,FALSE) * _xlfn.POISSON.DIST(5,L635,FALSE)</f>
        <v>6.3819771794895314E-3</v>
      </c>
      <c r="AS635" s="12">
        <f t="shared" ref="AS635" si="770">_xlfn.POISSON.DIST(1,K635,FALSE) * _xlfn.POISSON.DIST(5,L635,FALSE)</f>
        <v>8.4878367039009431E-3</v>
      </c>
      <c r="AT635" s="12">
        <f t="shared" ref="AT635" si="771">_xlfn.POISSON.DIST(2,K635,FALSE) * _xlfn.POISSON.DIST(5,L635,FALSE)</f>
        <v>5.6442831027053693E-3</v>
      </c>
      <c r="AU635" s="12">
        <f t="shared" ref="AU635" si="772">_xlfn.POISSON.DIST(3,K635,FALSE) * _xlfn.POISSON.DIST(5,L635,FALSE)</f>
        <v>2.5022419614367042E-3</v>
      </c>
      <c r="AV635" s="12">
        <f t="shared" ref="AV635" si="773">_xlfn.POISSON.DIST(4,K635,FALSE) * _xlfn.POISSON.DIST(5,L635,FALSE)</f>
        <v>8.3197653975403119E-4</v>
      </c>
      <c r="AW635" s="12">
        <f t="shared" ref="AW635" si="774">_xlfn.POISSON.DIST(6,K635,FALSE) * _xlfn.POISSON.DIST(6,L635,FALSE)</f>
        <v>1.4374117707759777E-5</v>
      </c>
      <c r="AX635" s="12">
        <f t="shared" ref="AX635" si="775">_xlfn.POISSON.DIST(6,K635,FALSE) * _xlfn.POISSON.DIST(0,L635,FALSE)</f>
        <v>3.5039603798375844E-4</v>
      </c>
      <c r="AY635" s="12">
        <f t="shared" ref="AY635" si="776">_xlfn.POISSON.DIST(6,K635,FALSE) * _xlfn.POISSON.DIST(1,L635,FALSE)</f>
        <v>6.1605327584493205E-4</v>
      </c>
      <c r="AZ635" s="12">
        <f t="shared" ref="AZ635" si="777">_xlfn.POISSON.DIST(6,K635,FALSE) * _xlfn.POISSON.DIST(2,L635,FALSE)</f>
        <v>5.4156097321063823E-4</v>
      </c>
      <c r="BA635" s="12">
        <f t="shared" ref="BA635" si="778">_xlfn.POISSON.DIST(6,K635,FALSE) * _xlfn.POISSON.DIST(3,L635,FALSE)</f>
        <v>3.1738411725576991E-4</v>
      </c>
      <c r="BB635" s="12">
        <f t="shared" ref="BB635" si="779">_xlfn.POISSON.DIST(6,K635,FALSE) * _xlfn.POISSON.DIST(4,L635,FALSE)</f>
        <v>1.395032362963191E-4</v>
      </c>
      <c r="BC635" s="12">
        <f t="shared" ref="BC635" si="780">_xlfn.POISSON.DIST(6,K635,FALSE) * _xlfn.POISSON.DIST(5,L635,FALSE)</f>
        <v>4.9053879835993232E-5</v>
      </c>
      <c r="BD635" s="12">
        <f t="shared" ref="BD635" si="781">_xlfn.POISSON.DIST(0,K635,FALSE) * _xlfn.POISSON.DIST(6,L635,FALSE)</f>
        <v>1.8700924675668284E-3</v>
      </c>
      <c r="BE635" s="12">
        <f t="shared" ref="BE635" si="782">_xlfn.POISSON.DIST(1,K635,FALSE) * _xlfn.POISSON.DIST(6,L635,FALSE)</f>
        <v>2.4871664437966594E-3</v>
      </c>
      <c r="BF635" s="12">
        <f t="shared" ref="BF635" si="783">_xlfn.POISSON.DIST(2,K635,FALSE) * _xlfn.POISSON.DIST(6,L635,FALSE)</f>
        <v>1.6539280881647271E-3</v>
      </c>
      <c r="BG635" s="12">
        <f t="shared" ref="BG635" si="784">_xlfn.POISSON.DIST(3,K635,FALSE) * _xlfn.POISSON.DIST(6,L635,FALSE)</f>
        <v>7.3322478481295896E-4</v>
      </c>
      <c r="BH635" s="12">
        <f t="shared" ref="BH635" si="785">_xlfn.POISSON.DIST(4,K635,FALSE) * _xlfn.POISSON.DIST(6,L635,FALSE)</f>
        <v>2.4379169909704621E-4</v>
      </c>
      <c r="BI635" s="12">
        <f t="shared" ref="BI635" si="786">_xlfn.POISSON.DIST(5,K635,FALSE) * _xlfn.POISSON.DIST(6,L635,FALSE)</f>
        <v>6.4847117860355506E-5</v>
      </c>
      <c r="BJ635" s="13">
        <f t="shared" ref="BJ635" si="787">SUM(N635,Q635,T635,W635,X635,Y635,AD635,AE635,AF635,AG635,AM635,AN635,AO635,AP635,AQ635,AX635,AY635,AZ635,BA635,BB635,BC635)</f>
        <v>0.29059343086060557</v>
      </c>
      <c r="BK635" s="13">
        <f t="shared" ref="BK635" si="788">SUM(M635,P635,S635,V635,AC635,AL635,AY635)</f>
        <v>0.23389002769302375</v>
      </c>
      <c r="BL635" s="13">
        <f t="shared" ref="BL635" si="789">SUM(O635,R635,U635,AA635,AB635,AH635,AI635,AJ635,AK635,AR635,AS635,AT635,AU635,AV635,BD635,BE635,BF635,BG635,BH635,BI635)</f>
        <v>0.43210740794274588</v>
      </c>
      <c r="BM635" s="13">
        <f t="shared" ref="BM635" si="790">SUM(S635:BI635)</f>
        <v>0.5935439027016941</v>
      </c>
      <c r="BN635" s="13">
        <f t="shared" ref="BN635" si="791">SUM(M635:R635)</f>
        <v>0.4037373944600875</v>
      </c>
    </row>
    <row r="636" spans="1:66" x14ac:dyDescent="0.25">
      <c r="A636" t="s">
        <v>122</v>
      </c>
      <c r="B636" t="s">
        <v>131</v>
      </c>
      <c r="C636" t="s">
        <v>144</v>
      </c>
      <c r="D636" s="15">
        <v>44228</v>
      </c>
      <c r="E636" s="14">
        <f>VLOOKUP(A636,home!$A$2:$E$405,3,FALSE)</f>
        <v>1.3392857140000001</v>
      </c>
      <c r="F636" s="14">
        <f>VLOOKUP(B636,home!$B$2:$E$405,3,FALSE)</f>
        <v>1.03</v>
      </c>
      <c r="G636" s="14">
        <f>VLOOKUP(C636,away!$B$2:$E$405,4,FALSE)</f>
        <v>1.39</v>
      </c>
      <c r="H636" s="14">
        <f>VLOOKUP(A636,away!$A$2:$E$405,3,FALSE)</f>
        <v>1.1726190480000001</v>
      </c>
      <c r="I636" s="14">
        <f>VLOOKUP(C636,away!$B$2:$E$405,3,FALSE)</f>
        <v>1.33</v>
      </c>
      <c r="J636" s="14">
        <f>VLOOKUP(B636,home!$B$2:$E$405,4,FALSE)</f>
        <v>0.85</v>
      </c>
      <c r="K636" s="16">
        <f t="shared" ref="K636:K682" si="792">E636*F636*G636</f>
        <v>1.9174553567338</v>
      </c>
      <c r="L636" s="16">
        <f t="shared" ref="L636:L682" si="793">H636*I636*J636</f>
        <v>1.3256458337640002</v>
      </c>
      <c r="M636" s="17">
        <f t="shared" ref="M636:M682" si="794">_xlfn.POISSON.DIST(0,K636,FALSE) * _xlfn.POISSON.DIST(0,L636,FALSE)</f>
        <v>3.904262853220046E-2</v>
      </c>
      <c r="N636" s="17">
        <f t="shared" ref="N636:N682" si="795">_xlfn.POISSON.DIST(1,K636,FALSE) * _xlfn.POISSON.DIST(0,L636,FALSE)</f>
        <v>7.4862497220035656E-2</v>
      </c>
      <c r="O636" s="17">
        <f t="shared" ref="O636:O682" si="796">_xlfn.POISSON.DIST(0,K636,FALSE) * _xlfn.POISSON.DIST(1,L636,FALSE)</f>
        <v>5.175669785290702E-2</v>
      </c>
      <c r="P636" s="17">
        <f t="shared" ref="P636:P682" si="797">_xlfn.POISSON.DIST(1,K636,FALSE) * _xlfn.POISSON.DIST(1,L636,FALSE)</f>
        <v>9.9241157544909323E-2</v>
      </c>
      <c r="Q636" s="17">
        <f t="shared" ref="Q636:Q682" si="798">_xlfn.POISSON.DIST(2,K636,FALSE) * _xlfn.POISSON.DIST(0,L636,FALSE)</f>
        <v>7.17727481565133E-2</v>
      </c>
      <c r="R636" s="17">
        <f t="shared" ref="R636:R682" si="799">_xlfn.POISSON.DIST(0,K636,FALSE) * _xlfn.POISSON.DIST(2,L636,FALSE)</f>
        <v>3.4305525439044193E-2</v>
      </c>
      <c r="S636" s="17">
        <f t="shared" ref="S636:S682" si="800">_xlfn.POISSON.DIST(2,K636,FALSE) * _xlfn.POISSON.DIST(2,L636,FALSE)</f>
        <v>6.3064448534316156E-2</v>
      </c>
      <c r="T636" s="17">
        <f t="shared" ref="T636:T682" si="801">_xlfn.POISSON.DIST(2,K636,FALSE) * _xlfn.POISSON.DIST(1,L636,FALSE)</f>
        <v>9.5145244571474705E-2</v>
      </c>
      <c r="U636" s="17">
        <f t="shared" ref="U636:U682" si="802">_xlfn.POISSON.DIST(1,K636,FALSE) * _xlfn.POISSON.DIST(2,L636,FALSE)</f>
        <v>6.5779313518662924E-2</v>
      </c>
      <c r="V636" s="17">
        <f t="shared" ref="V636:V682" si="803">_xlfn.POISSON.DIST(3,K636,FALSE) * _xlfn.POISSON.DIST(3,L636,FALSE)</f>
        <v>1.7811269111530567E-2</v>
      </c>
      <c r="W636" s="17">
        <f t="shared" ref="W636:W682" si="804">_xlfn.POISSON.DIST(3,K636,FALSE) * _xlfn.POISSON.DIST(0,L636,FALSE)</f>
        <v>4.5873680140070809E-2</v>
      </c>
      <c r="X636" s="17">
        <f t="shared" ref="X636:X682" si="805">_xlfn.POISSON.DIST(3,K636,FALSE) * _xlfn.POISSON.DIST(1,L636,FALSE)</f>
        <v>6.0812252957107238E-2</v>
      </c>
      <c r="Y636" s="17">
        <f t="shared" ref="Y636:Y682" si="806">_xlfn.POISSON.DIST(3,K636,FALSE) * _xlfn.POISSON.DIST(2,L636,FALSE)</f>
        <v>4.030775488719586E-2</v>
      </c>
      <c r="Z636" s="17">
        <f t="shared" ref="Z636:Z682" si="807">_xlfn.POISSON.DIST(0,K636,FALSE) * _xlfn.POISSON.DIST(3,L636,FALSE)</f>
        <v>1.5158992291117949E-2</v>
      </c>
      <c r="AA636" s="17">
        <f t="shared" ref="AA636:AA682" si="808">_xlfn.POISSON.DIST(1,K636,FALSE) * _xlfn.POISSON.DIST(3,L636,FALSE)</f>
        <v>2.9066690971290488E-2</v>
      </c>
      <c r="AB636" s="17">
        <f t="shared" ref="AB636:AB682" si="809">_xlfn.POISSON.DIST(2,K636,FALSE) * _xlfn.POISSON.DIST(3,L636,FALSE)</f>
        <v>2.7867041152713466E-2</v>
      </c>
      <c r="AC636" s="17">
        <f t="shared" ref="AC636:AC682" si="810">_xlfn.POISSON.DIST(4,K636,FALSE) * _xlfn.POISSON.DIST(4,L636,FALSE)</f>
        <v>2.8296169956166361E-3</v>
      </c>
      <c r="AD636" s="17">
        <f t="shared" ref="AD636:AD682" si="811">_xlfn.POISSON.DIST(4,K636,FALSE) * _xlfn.POISSON.DIST(0,L636,FALSE)</f>
        <v>2.1990183429417914E-2</v>
      </c>
      <c r="AE636" s="17">
        <f t="shared" ref="AE636:AE682" si="812">_xlfn.POISSON.DIST(4,K636,FALSE) * _xlfn.POISSON.DIST(1,L636,FALSE)</f>
        <v>2.9151195046914016E-2</v>
      </c>
      <c r="AF636" s="17">
        <f t="shared" ref="AF636:AF682" si="813">_xlfn.POISSON.DIST(4,K636,FALSE) * _xlfn.POISSON.DIST(2,L636,FALSE)</f>
        <v>1.9322080131591667E-2</v>
      </c>
      <c r="AG636" s="17">
        <f t="shared" ref="AG636:AG682" si="814">_xlfn.POISSON.DIST(4,K636,FALSE) * _xlfn.POISSON.DIST(3,L636,FALSE)</f>
        <v>8.5380783420328822E-3</v>
      </c>
      <c r="AH636" s="17">
        <f t="shared" ref="AH636:AH682" si="815">_xlfn.POISSON.DIST(0,K636,FALSE) * _xlfn.POISSON.DIST(4,L636,FALSE)</f>
        <v>5.0238637436952806E-3</v>
      </c>
      <c r="AI636" s="17">
        <f t="shared" ref="AI636:AI682" si="816">_xlfn.POISSON.DIST(1,K636,FALSE) * _xlfn.POISSON.DIST(4,L636,FALSE)</f>
        <v>9.6330344468492386E-3</v>
      </c>
      <c r="AJ636" s="17">
        <f t="shared" ref="AJ636:AJ682" si="817">_xlfn.POISSON.DIST(2,K636,FALSE) * _xlfn.POISSON.DIST(4,L636,FALSE)</f>
        <v>9.2354567508561459E-3</v>
      </c>
      <c r="AK636" s="17">
        <f t="shared" ref="AK636:AK682" si="818">_xlfn.POISSON.DIST(3,K636,FALSE) * _xlfn.POISSON.DIST(4,L636,FALSE)</f>
        <v>5.9028586729374857E-3</v>
      </c>
      <c r="AL636" s="17">
        <f t="shared" ref="AL636:AL682" si="819">_xlfn.POISSON.DIST(5,K636,FALSE) * _xlfn.POISSON.DIST(5,L636,FALSE)</f>
        <v>2.8770036917175409E-4</v>
      </c>
      <c r="AM636" s="17">
        <f t="shared" ref="AM636:AM682" si="820">_xlfn.POISSON.DIST(5,K636,FALSE) * _xlfn.POISSON.DIST(0,L636,FALSE)</f>
        <v>8.433039002459241E-3</v>
      </c>
      <c r="AN636" s="17">
        <f t="shared" ref="AN636:AN682" si="821">_xlfn.POISSON.DIST(5,K636,FALSE) * _xlfn.POISSON.DIST(1,L636,FALSE)</f>
        <v>1.1179223019579413E-2</v>
      </c>
      <c r="AO636" s="17">
        <f t="shared" ref="AO636:AO682" si="822">_xlfn.POISSON.DIST(5,K636,FALSE) * _xlfn.POISSON.DIST(2,L636,FALSE)</f>
        <v>7.4098452103120299E-3</v>
      </c>
      <c r="AP636" s="17">
        <f t="shared" ref="AP636:AP682" si="823">_xlfn.POISSON.DIST(5,K636,FALSE) * _xlfn.POISSON.DIST(3,L636,FALSE)</f>
        <v>3.2742768106287568E-3</v>
      </c>
      <c r="AQ636" s="17">
        <f t="shared" ref="AQ636:AQ682" si="824">_xlfn.POISSON.DIST(5,K636,FALSE) * _xlfn.POISSON.DIST(4,L636,FALSE)</f>
        <v>1.0851328531500237E-3</v>
      </c>
      <c r="AR636" s="17">
        <f t="shared" ref="AR636:AR682" si="825">_xlfn.POISSON.DIST(0,K636,FALSE) * _xlfn.POISSON.DIST(5,L636,FALSE)</f>
        <v>1.3319728082455315E-3</v>
      </c>
      <c r="AS636" s="17">
        <f t="shared" ref="AS636:AS682" si="826">_xlfn.POISSON.DIST(1,K636,FALSE) * _xlfn.POISSON.DIST(5,L636,FALSE)</f>
        <v>2.5539983961941569E-3</v>
      </c>
      <c r="AT636" s="17">
        <f t="shared" ref="AT636:AT682" si="827">_xlfn.POISSON.DIST(2,K636,FALSE) * _xlfn.POISSON.DIST(5,L636,FALSE)</f>
        <v>2.4485889529360103E-3</v>
      </c>
      <c r="AU636" s="17">
        <f t="shared" ref="AU636:AU682" si="828">_xlfn.POISSON.DIST(3,K636,FALSE) * _xlfn.POISSON.DIST(5,L636,FALSE)</f>
        <v>1.5650200014154536E-3</v>
      </c>
      <c r="AV636" s="17">
        <f t="shared" ref="AV636:AV682" si="829">_xlfn.POISSON.DIST(4,K636,FALSE) * _xlfn.POISSON.DIST(5,L636,FALSE)</f>
        <v>7.5021399627739967E-4</v>
      </c>
      <c r="AW636" s="17">
        <f t="shared" ref="AW636:AW682" si="830">_xlfn.POISSON.DIST(6,K636,FALSE) * _xlfn.POISSON.DIST(6,L636,FALSE)</f>
        <v>2.0313777484379527E-5</v>
      </c>
      <c r="AX636" s="17">
        <f t="shared" ref="AX636:AX682" si="831">_xlfn.POISSON.DIST(6,K636,FALSE) * _xlfn.POISSON.DIST(0,L636,FALSE)</f>
        <v>2.6949959681350911E-3</v>
      </c>
      <c r="AY636" s="17">
        <f t="shared" ref="AY636:AY682" si="832">_xlfn.POISSON.DIST(6,K636,FALSE) * _xlfn.POISSON.DIST(1,L636,FALSE)</f>
        <v>3.5726101771690623E-3</v>
      </c>
      <c r="AZ636" s="17">
        <f t="shared" ref="AZ636:AZ682" si="833">_xlfn.POISSON.DIST(6,K636,FALSE) * _xlfn.POISSON.DIST(2,L636,FALSE)</f>
        <v>2.3680078985135176E-3</v>
      </c>
      <c r="BA636" s="17">
        <f t="shared" ref="BA636:BA682" si="834">_xlfn.POISSON.DIST(6,K636,FALSE) * _xlfn.POISSON.DIST(3,L636,FALSE)</f>
        <v>1.0463799349948962E-3</v>
      </c>
      <c r="BB636" s="17">
        <f t="shared" ref="BB636:BB682" si="835">_xlfn.POISSON.DIST(6,K636,FALSE) * _xlfn.POISSON.DIST(4,L636,FALSE)</f>
        <v>3.4678230034005774E-4</v>
      </c>
      <c r="BC636" s="17">
        <f t="shared" ref="BC636:BC682" si="836">_xlfn.POISSON.DIST(6,K636,FALSE) * _xlfn.POISSON.DIST(5,L636,FALSE)</f>
        <v>9.1942102333778694E-5</v>
      </c>
      <c r="BD636" s="17">
        <f t="shared" ref="BD636:BD682" si="837">_xlfn.POISSON.DIST(0,K636,FALSE) * _xlfn.POISSON.DIST(6,L636,FALSE)</f>
        <v>2.9428736732293759E-4</v>
      </c>
      <c r="BE636" s="17">
        <f t="shared" ref="BE636:BE682" si="838">_xlfn.POISSON.DIST(1,K636,FALSE) * _xlfn.POISSON.DIST(6,L636,FALSE)</f>
        <v>5.6428288889245404E-4</v>
      </c>
      <c r="BF636" s="17">
        <f t="shared" ref="BF636:BF682" si="839">_xlfn.POISSON.DIST(2,K636,FALSE) * _xlfn.POISSON.DIST(6,L636,FALSE)</f>
        <v>5.4099362401002998E-4</v>
      </c>
      <c r="BG636" s="17">
        <f t="shared" ref="BG636:BG682" si="840">_xlfn.POISSON.DIST(3,K636,FALSE) * _xlfn.POISSON.DIST(6,L636,FALSE)</f>
        <v>3.4577704077228786E-4</v>
      </c>
      <c r="BH636" s="17">
        <f t="shared" ref="BH636:BH682" si="841">_xlfn.POISSON.DIST(4,K636,FALSE) * _xlfn.POISSON.DIST(6,L636,FALSE)</f>
        <v>1.6575300976609612E-4</v>
      </c>
      <c r="BI636" s="17">
        <f t="shared" ref="BI636:BI682" si="842">_xlfn.POISSON.DIST(5,K636,FALSE) * _xlfn.POISSON.DIST(6,L636,FALSE)</f>
        <v>6.3564799294150144E-5</v>
      </c>
      <c r="BJ636" s="18">
        <f t="shared" ref="BJ636:BJ682" si="843">SUM(N636,Q636,T636,W636,X636,Y636,AD636,AE636,AF636,AG636,AM636,AN636,AO636,AP636,AQ636,AX636,AY636,AZ636,BA636,BB636,BC636)</f>
        <v>0.50927795015996979</v>
      </c>
      <c r="BK636" s="18">
        <f t="shared" ref="BK636:BK682" si="844">SUM(M636,P636,S636,V636,AC636,AL636,AY636)</f>
        <v>0.22584943126491394</v>
      </c>
      <c r="BL636" s="18">
        <f t="shared" ref="BL636:BL682" si="845">SUM(O636,R636,U636,AA636,AB636,AH636,AI636,AJ636,AK636,AR636,AS636,AT636,AU636,AV636,BD636,BE636,BF636,BG636,BH636,BI636)</f>
        <v>0.24919493543408278</v>
      </c>
      <c r="BM636" s="18">
        <f t="shared" ref="BM636:BM682" si="846">SUM(S636:BI636)</f>
        <v>0.62494775800478986</v>
      </c>
      <c r="BN636" s="18">
        <f t="shared" ref="BN636:BN682" si="847">SUM(M636:R636)</f>
        <v>0.37098125474560995</v>
      </c>
    </row>
    <row r="637" spans="1:66" x14ac:dyDescent="0.25">
      <c r="A637" t="s">
        <v>145</v>
      </c>
      <c r="B637" t="s">
        <v>375</v>
      </c>
      <c r="C637" t="s">
        <v>389</v>
      </c>
      <c r="D637" t="s">
        <v>499</v>
      </c>
      <c r="E637" s="14">
        <f>VLOOKUP(A637,home!$A$2:$E$405,3,FALSE)</f>
        <v>1.4398340249999999</v>
      </c>
      <c r="F637" s="14">
        <f>VLOOKUP(B637,home!$B$2:$E$405,3,FALSE)</f>
        <v>0.85</v>
      </c>
      <c r="G637" s="14">
        <f>VLOOKUP(C637,away!$B$2:$E$405,4,FALSE)</f>
        <v>0.77</v>
      </c>
      <c r="H637" s="14">
        <f>VLOOKUP(A637,away!$A$2:$E$405,3,FALSE)</f>
        <v>1.2406638999999999</v>
      </c>
      <c r="I637" s="14">
        <f>VLOOKUP(C637,away!$B$2:$E$405,3,FALSE)</f>
        <v>0.85</v>
      </c>
      <c r="J637" s="14">
        <f>VLOOKUP(B637,home!$B$2:$E$405,4,FALSE)</f>
        <v>0.56000000000000005</v>
      </c>
      <c r="K637" s="16">
        <f t="shared" si="792"/>
        <v>0.94237136936249999</v>
      </c>
      <c r="L637" s="16">
        <f t="shared" si="793"/>
        <v>0.59055601639999999</v>
      </c>
      <c r="M637" s="17">
        <f t="shared" si="794"/>
        <v>0.21590271079240508</v>
      </c>
      <c r="N637" s="17">
        <f t="shared" si="795"/>
        <v>0.20346053321851459</v>
      </c>
      <c r="O637" s="17">
        <f t="shared" si="796"/>
        <v>0.12750264481552404</v>
      </c>
      <c r="P637" s="17">
        <f t="shared" si="797"/>
        <v>0.12015484199214585</v>
      </c>
      <c r="Q637" s="17">
        <f t="shared" si="798"/>
        <v>9.5867690650178E-2</v>
      </c>
      <c r="R637" s="17">
        <f t="shared" si="799"/>
        <v>3.7648727001359988E-2</v>
      </c>
      <c r="S637" s="17">
        <f t="shared" si="800"/>
        <v>1.671723574147152E-2</v>
      </c>
      <c r="T637" s="17">
        <f t="shared" si="801"/>
        <v>5.6615241491836645E-2</v>
      </c>
      <c r="U637" s="17">
        <f t="shared" si="802"/>
        <v>3.5479082419026545E-2</v>
      </c>
      <c r="V637" s="17">
        <f t="shared" si="803"/>
        <v>1.0337252838917847E-3</v>
      </c>
      <c r="W637" s="17">
        <f t="shared" si="804"/>
        <v>3.0114322305209593E-2</v>
      </c>
      <c r="X637" s="17">
        <f t="shared" si="805"/>
        <v>1.7784194217150242E-2</v>
      </c>
      <c r="Y637" s="17">
        <f t="shared" si="806"/>
        <v>5.2512814458820813E-3</v>
      </c>
      <c r="Z637" s="17">
        <f t="shared" si="807"/>
        <v>7.4112274134847571E-3</v>
      </c>
      <c r="AA637" s="17">
        <f t="shared" si="808"/>
        <v>6.9841285263025294E-3</v>
      </c>
      <c r="AB637" s="17">
        <f t="shared" si="809"/>
        <v>3.2908213815677064E-3</v>
      </c>
      <c r="AC637" s="17">
        <f t="shared" si="810"/>
        <v>3.5955748799262169E-5</v>
      </c>
      <c r="AD637" s="17">
        <f t="shared" si="811"/>
        <v>7.094718787046009E-3</v>
      </c>
      <c r="AE637" s="17">
        <f t="shared" si="812"/>
        <v>4.1898288643561305E-3</v>
      </c>
      <c r="AF637" s="17">
        <f t="shared" si="813"/>
        <v>1.2371643217659462E-3</v>
      </c>
      <c r="AG637" s="17">
        <f t="shared" si="814"/>
        <v>2.4353827783143498E-4</v>
      </c>
      <c r="AH637" s="17">
        <f t="shared" si="815"/>
        <v>1.0941862344855085E-3</v>
      </c>
      <c r="AI637" s="17">
        <f t="shared" si="816"/>
        <v>1.0311297801297063E-3</v>
      </c>
      <c r="AJ637" s="17">
        <f t="shared" si="817"/>
        <v>4.8585359144564237E-4</v>
      </c>
      <c r="AK637" s="17">
        <f t="shared" si="818"/>
        <v>1.5261817142677288E-4</v>
      </c>
      <c r="AL637" s="17">
        <f t="shared" si="819"/>
        <v>8.0040816529416424E-7</v>
      </c>
      <c r="AM637" s="17">
        <f t="shared" si="820"/>
        <v>1.3371719717180811E-3</v>
      </c>
      <c r="AN637" s="17">
        <f t="shared" si="821"/>
        <v>7.8967495285956336E-4</v>
      </c>
      <c r="AO637" s="17">
        <f t="shared" si="822"/>
        <v>2.3317364720580074E-4</v>
      </c>
      <c r="AP637" s="17">
        <f t="shared" si="823"/>
        <v>4.5900700074438888E-5</v>
      </c>
      <c r="AQ637" s="17">
        <f t="shared" si="824"/>
        <v>6.7767336464829538E-6</v>
      </c>
      <c r="AR637" s="17">
        <f t="shared" si="825"/>
        <v>1.2923565276749572E-4</v>
      </c>
      <c r="AS637" s="17">
        <f t="shared" si="826"/>
        <v>1.217879790689615E-4</v>
      </c>
      <c r="AT637" s="17">
        <f t="shared" si="827"/>
        <v>5.7384752303554357E-5</v>
      </c>
      <c r="AU637" s="17">
        <f t="shared" si="828"/>
        <v>1.8025915869609466E-5</v>
      </c>
      <c r="AV637" s="17">
        <f t="shared" si="829"/>
        <v>4.246776755514272E-6</v>
      </c>
      <c r="AW637" s="17">
        <f t="shared" si="830"/>
        <v>1.2373489413764469E-8</v>
      </c>
      <c r="AX637" s="17">
        <f t="shared" si="831"/>
        <v>2.100187636768536E-4</v>
      </c>
      <c r="AY637" s="17">
        <f t="shared" si="832"/>
        <v>1.2402784444625568E-4</v>
      </c>
      <c r="AZ637" s="17">
        <f t="shared" si="833"/>
        <v>3.6622694869429801E-5</v>
      </c>
      <c r="BA637" s="17">
        <f t="shared" si="834"/>
        <v>7.2092509306410602E-6</v>
      </c>
      <c r="BB637" s="17">
        <f t="shared" si="835"/>
        <v>1.0643666277068444E-6</v>
      </c>
      <c r="BC637" s="17">
        <f t="shared" si="836"/>
        <v>1.2571362312953124E-7</v>
      </c>
      <c r="BD637" s="17">
        <f t="shared" si="837"/>
        <v>1.2720148712537639E-5</v>
      </c>
      <c r="BE637" s="17">
        <f t="shared" si="838"/>
        <v>1.1987103960728737E-5</v>
      </c>
      <c r="BF637" s="17">
        <f t="shared" si="839"/>
        <v>5.6481517870812932E-6</v>
      </c>
      <c r="BG637" s="17">
        <f t="shared" si="840"/>
        <v>1.7742188446530165E-6</v>
      </c>
      <c r="BH637" s="17">
        <f t="shared" si="841"/>
        <v>4.1799326054610387E-7</v>
      </c>
      <c r="BI637" s="17">
        <f t="shared" si="842"/>
        <v>7.8780976265025665E-8</v>
      </c>
      <c r="BJ637" s="18">
        <f t="shared" si="843"/>
        <v>0.42465028021944912</v>
      </c>
      <c r="BK637" s="18">
        <f t="shared" si="844"/>
        <v>0.35396929781132513</v>
      </c>
      <c r="BL637" s="18">
        <f t="shared" si="845"/>
        <v>0.21403249939557537</v>
      </c>
      <c r="BM637" s="18">
        <f t="shared" si="846"/>
        <v>0.19940214089874983</v>
      </c>
      <c r="BN637" s="18">
        <f t="shared" si="847"/>
        <v>0.80053714847012758</v>
      </c>
    </row>
    <row r="638" spans="1:66" x14ac:dyDescent="0.25">
      <c r="A638" t="s">
        <v>80</v>
      </c>
      <c r="B638" t="s">
        <v>88</v>
      </c>
      <c r="C638" t="s">
        <v>95</v>
      </c>
      <c r="D638" t="s">
        <v>500</v>
      </c>
      <c r="E638" s="14">
        <f>VLOOKUP(A638,home!$A$2:$E$405,3,FALSE)</f>
        <v>1.2158469949999999</v>
      </c>
      <c r="F638" s="14">
        <f>VLOOKUP(B638,home!$B$2:$E$405,3,FALSE)</f>
        <v>0.6</v>
      </c>
      <c r="G638" s="14">
        <f>VLOOKUP(C638,away!$B$2:$E$405,4,FALSE)</f>
        <v>0.49</v>
      </c>
      <c r="H638" s="14">
        <f>VLOOKUP(A638,away!$A$2:$E$405,3,FALSE)</f>
        <v>1.021857923</v>
      </c>
      <c r="I638" s="14">
        <f>VLOOKUP(C638,away!$B$2:$E$405,3,FALSE)</f>
        <v>0.44</v>
      </c>
      <c r="J638" s="14">
        <f>VLOOKUP(B638,home!$B$2:$E$405,4,FALSE)</f>
        <v>1.04</v>
      </c>
      <c r="K638" s="16">
        <f t="shared" si="792"/>
        <v>0.35745901652999995</v>
      </c>
      <c r="L638" s="16">
        <f t="shared" si="793"/>
        <v>0.46760218556480004</v>
      </c>
      <c r="M638" s="17">
        <f t="shared" si="794"/>
        <v>0.43820817238612658</v>
      </c>
      <c r="N638" s="17">
        <f t="shared" si="795"/>
        <v>0.15664146233655349</v>
      </c>
      <c r="O638" s="17">
        <f t="shared" si="796"/>
        <v>0.20490709914010943</v>
      </c>
      <c r="P638" s="17">
        <f t="shared" si="797"/>
        <v>7.324589013863872E-2</v>
      </c>
      <c r="Q638" s="17">
        <f t="shared" si="798"/>
        <v>2.7996451537322713E-2</v>
      </c>
      <c r="R638" s="17">
        <f t="shared" si="799"/>
        <v>4.7907503697829167E-2</v>
      </c>
      <c r="S638" s="17">
        <f t="shared" si="800"/>
        <v>3.0607373163468775E-3</v>
      </c>
      <c r="T638" s="17">
        <f t="shared" si="801"/>
        <v>1.3091201926911107E-2</v>
      </c>
      <c r="U638" s="17">
        <f t="shared" si="802"/>
        <v>1.7124969156233349E-2</v>
      </c>
      <c r="V638" s="17">
        <f t="shared" si="803"/>
        <v>5.6844223398724886E-5</v>
      </c>
      <c r="W638" s="17">
        <f t="shared" si="804"/>
        <v>3.335861344287061E-3</v>
      </c>
      <c r="X638" s="17">
        <f t="shared" si="805"/>
        <v>1.5598560553297617E-3</v>
      </c>
      <c r="Y638" s="17">
        <f t="shared" si="806"/>
        <v>3.6469605031934208E-4</v>
      </c>
      <c r="Z638" s="17">
        <f t="shared" si="807"/>
        <v>7.4672178113528859E-3</v>
      </c>
      <c r="AA638" s="17">
        <f t="shared" si="808"/>
        <v>2.6692243350615015E-3</v>
      </c>
      <c r="AB638" s="17">
        <f t="shared" si="809"/>
        <v>4.770691528545136E-4</v>
      </c>
      <c r="AC638" s="17">
        <f t="shared" si="810"/>
        <v>5.9383958419345772E-7</v>
      </c>
      <c r="AD638" s="17">
        <f t="shared" si="811"/>
        <v>2.9810842885232409E-4</v>
      </c>
      <c r="AE638" s="17">
        <f t="shared" si="812"/>
        <v>1.3939615286663544E-4</v>
      </c>
      <c r="AF638" s="17">
        <f t="shared" si="813"/>
        <v>3.2590972869881848E-5</v>
      </c>
      <c r="AG638" s="17">
        <f t="shared" si="814"/>
        <v>5.0798700478799518E-6</v>
      </c>
      <c r="AH638" s="17">
        <f t="shared" si="815"/>
        <v>8.7292184216925309E-4</v>
      </c>
      <c r="AI638" s="17">
        <f t="shared" si="816"/>
        <v>3.1203378320937705E-4</v>
      </c>
      <c r="AJ638" s="17">
        <f t="shared" si="817"/>
        <v>5.576964463507955E-5</v>
      </c>
      <c r="AK638" s="17">
        <f t="shared" si="818"/>
        <v>6.6451207744943753E-6</v>
      </c>
      <c r="AL638" s="17">
        <f t="shared" si="819"/>
        <v>3.9703786177207292E-9</v>
      </c>
      <c r="AM638" s="17">
        <f t="shared" si="820"/>
        <v>2.1312309159371042E-5</v>
      </c>
      <c r="AN638" s="17">
        <f t="shared" si="821"/>
        <v>9.9656823423546042E-6</v>
      </c>
      <c r="AO638" s="17">
        <f t="shared" si="822"/>
        <v>2.3299874219647745E-6</v>
      </c>
      <c r="AP638" s="17">
        <f t="shared" si="823"/>
        <v>3.6316907028307418E-7</v>
      </c>
      <c r="AQ638" s="17">
        <f t="shared" si="824"/>
        <v>4.2454662748475492E-8</v>
      </c>
      <c r="AR638" s="17">
        <f t="shared" si="825"/>
        <v>8.1636032245118863E-5</v>
      </c>
      <c r="AS638" s="17">
        <f t="shared" si="826"/>
        <v>2.9181535799751555E-5</v>
      </c>
      <c r="AT638" s="17">
        <f t="shared" si="827"/>
        <v>5.2156015439070866E-6</v>
      </c>
      <c r="AU638" s="17">
        <f t="shared" si="828"/>
        <v>6.2145459949912566E-7</v>
      </c>
      <c r="AV638" s="17">
        <f t="shared" si="829"/>
        <v>5.5536137488750606E-8</v>
      </c>
      <c r="AW638" s="17">
        <f t="shared" si="830"/>
        <v>1.843453601178457E-11</v>
      </c>
      <c r="AX638" s="17">
        <f t="shared" si="831"/>
        <v>1.2697128453486805E-6</v>
      </c>
      <c r="AY638" s="17">
        <f t="shared" si="832"/>
        <v>5.9372050152474386E-7</v>
      </c>
      <c r="AZ638" s="17">
        <f t="shared" si="833"/>
        <v>1.3881250206379972E-7</v>
      </c>
      <c r="BA638" s="17">
        <f t="shared" si="834"/>
        <v>2.1636343116250355E-8</v>
      </c>
      <c r="BB638" s="17">
        <f t="shared" si="835"/>
        <v>2.5293003321971455E-9</v>
      </c>
      <c r="BC638" s="17">
        <f t="shared" si="836"/>
        <v>2.365412726570321E-10</v>
      </c>
      <c r="BD638" s="17">
        <f t="shared" si="837"/>
        <v>6.3621978497760075E-6</v>
      </c>
      <c r="BE638" s="17">
        <f t="shared" si="838"/>
        <v>2.2742249863502121E-6</v>
      </c>
      <c r="BF638" s="17">
        <f t="shared" si="839"/>
        <v>4.0647111349434963E-7</v>
      </c>
      <c r="BG638" s="17">
        <f t="shared" si="840"/>
        <v>4.8432254825848072E-8</v>
      </c>
      <c r="BH638" s="17">
        <f t="shared" si="841"/>
        <v>4.3281365445944984E-9</v>
      </c>
      <c r="BI638" s="17">
        <f t="shared" si="842"/>
        <v>3.094262865276603E-10</v>
      </c>
      <c r="BJ638" s="18">
        <f t="shared" si="843"/>
        <v>0.20350074492605055</v>
      </c>
      <c r="BK638" s="18">
        <f t="shared" si="844"/>
        <v>0.51457283559497524</v>
      </c>
      <c r="BL638" s="18">
        <f t="shared" si="845"/>
        <v>0.27445904199696913</v>
      </c>
      <c r="BM638" s="18">
        <f t="shared" si="846"/>
        <v>5.109266739070082E-2</v>
      </c>
      <c r="BN638" s="18">
        <f t="shared" si="847"/>
        <v>0.94890657923657995</v>
      </c>
    </row>
    <row r="639" spans="1:66" x14ac:dyDescent="0.25">
      <c r="A639" t="s">
        <v>80</v>
      </c>
      <c r="B639" t="s">
        <v>84</v>
      </c>
      <c r="C639" t="s">
        <v>416</v>
      </c>
      <c r="D639" t="s">
        <v>500</v>
      </c>
      <c r="E639" s="14">
        <f>VLOOKUP(A639,home!$A$2:$E$405,3,FALSE)</f>
        <v>1.2158469949999999</v>
      </c>
      <c r="F639" s="14">
        <f>VLOOKUP(B639,home!$B$2:$E$405,3,FALSE)</f>
        <v>1.1299999999999999</v>
      </c>
      <c r="G639" s="14">
        <f>VLOOKUP(C639,away!$B$2:$E$405,4,FALSE)</f>
        <v>1.26</v>
      </c>
      <c r="H639" s="14">
        <f>VLOOKUP(A639,away!$A$2:$E$405,3,FALSE)</f>
        <v>1.021857923</v>
      </c>
      <c r="I639" s="14">
        <f>VLOOKUP(C639,away!$B$2:$E$405,3,FALSE)</f>
        <v>0.49</v>
      </c>
      <c r="J639" s="14">
        <f>VLOOKUP(B639,home!$B$2:$E$405,4,FALSE)</f>
        <v>1.1599999999999999</v>
      </c>
      <c r="K639" s="16">
        <f t="shared" si="792"/>
        <v>1.7311229514809996</v>
      </c>
      <c r="L639" s="16">
        <f t="shared" si="793"/>
        <v>0.58082404343319993</v>
      </c>
      <c r="M639" s="17">
        <f t="shared" si="794"/>
        <v>9.9068178424879305E-2</v>
      </c>
      <c r="N639" s="17">
        <f t="shared" si="795"/>
        <v>0.17149919743272332</v>
      </c>
      <c r="O639" s="17">
        <f t="shared" si="796"/>
        <v>5.7541179968300098E-2</v>
      </c>
      <c r="P639" s="17">
        <f t="shared" si="797"/>
        <v>9.961085729842302E-2</v>
      </c>
      <c r="Q639" s="17">
        <f t="shared" si="798"/>
        <v>0.14844309841817938</v>
      </c>
      <c r="R639" s="17">
        <f t="shared" si="799"/>
        <v>1.6710650406552757E-2</v>
      </c>
      <c r="S639" s="17">
        <f t="shared" si="800"/>
        <v>2.5039127218965236E-2</v>
      </c>
      <c r="T639" s="17">
        <f t="shared" si="801"/>
        <v>8.6219320642999392E-2</v>
      </c>
      <c r="U639" s="17">
        <f t="shared" si="802"/>
        <v>2.8928190452958767E-2</v>
      </c>
      <c r="V639" s="17">
        <f t="shared" si="803"/>
        <v>2.7973652622546273E-3</v>
      </c>
      <c r="W639" s="17">
        <f t="shared" si="804"/>
        <v>8.5657751553554401E-2</v>
      </c>
      <c r="X639" s="17">
        <f t="shared" si="805"/>
        <v>4.9752081608731923E-2</v>
      </c>
      <c r="Y639" s="17">
        <f t="shared" si="806"/>
        <v>1.444860260460111E-2</v>
      </c>
      <c r="Z639" s="17">
        <f t="shared" si="807"/>
        <v>3.2353158458442062E-3</v>
      </c>
      <c r="AA639" s="17">
        <f t="shared" si="808"/>
        <v>5.6007295160310682E-3</v>
      </c>
      <c r="AB639" s="17">
        <f t="shared" si="809"/>
        <v>4.8477757051192281E-3</v>
      </c>
      <c r="AC639" s="17">
        <f t="shared" si="810"/>
        <v>1.7579304751304581E-4</v>
      </c>
      <c r="AD639" s="17">
        <f t="shared" si="811"/>
        <v>3.7071024921653817E-2</v>
      </c>
      <c r="AE639" s="17">
        <f t="shared" si="812"/>
        <v>2.1531742589207894E-2</v>
      </c>
      <c r="AF639" s="17">
        <f t="shared" si="813"/>
        <v>6.2530768964132837E-3</v>
      </c>
      <c r="AG639" s="17">
        <f t="shared" si="814"/>
        <v>1.2106458022911628E-3</v>
      </c>
      <c r="AH639" s="17">
        <f t="shared" si="815"/>
        <v>4.6978730784168367E-4</v>
      </c>
      <c r="AI639" s="17">
        <f t="shared" si="816"/>
        <v>8.1325959091920819E-4</v>
      </c>
      <c r="AJ639" s="17">
        <f t="shared" si="817"/>
        <v>7.0392617167614531E-4</v>
      </c>
      <c r="AK639" s="17">
        <f t="shared" si="818"/>
        <v>4.0619425064557647E-4</v>
      </c>
      <c r="AL639" s="17">
        <f t="shared" si="819"/>
        <v>7.0702404942894687E-6</v>
      </c>
      <c r="AM639" s="17">
        <f t="shared" si="820"/>
        <v>1.2834900415359797E-2</v>
      </c>
      <c r="AN639" s="17">
        <f t="shared" si="821"/>
        <v>7.4548187563117339E-3</v>
      </c>
      <c r="AO639" s="17">
        <f t="shared" si="822"/>
        <v>2.1649689865513204E-3</v>
      </c>
      <c r="AP639" s="17">
        <f t="shared" si="823"/>
        <v>4.1915534689207165E-4</v>
      </c>
      <c r="AQ639" s="17">
        <f t="shared" si="824"/>
        <v>6.0863875852124635E-5</v>
      </c>
      <c r="AR639" s="17">
        <f t="shared" si="825"/>
        <v>5.4572752738840855E-5</v>
      </c>
      <c r="AS639" s="17">
        <f t="shared" si="826"/>
        <v>9.4472144791704965E-5</v>
      </c>
      <c r="AT639" s="17">
        <f t="shared" si="827"/>
        <v>8.1771449062278343E-5</v>
      </c>
      <c r="AU639" s="17">
        <f t="shared" si="828"/>
        <v>4.7185477415856498E-5</v>
      </c>
      <c r="AV639" s="17">
        <f t="shared" si="829"/>
        <v>2.042096573279439E-5</v>
      </c>
      <c r="AW639" s="17">
        <f t="shared" si="830"/>
        <v>1.9747139129045776E-7</v>
      </c>
      <c r="AX639" s="17">
        <f t="shared" si="831"/>
        <v>3.7031317815003932E-3</v>
      </c>
      <c r="AY639" s="17">
        <f t="shared" si="832"/>
        <v>2.1508679746970473E-3</v>
      </c>
      <c r="AZ639" s="17">
        <f t="shared" si="833"/>
        <v>6.2463791697725838E-4</v>
      </c>
      <c r="BA639" s="17">
        <f t="shared" si="834"/>
        <v>1.2093490687347423E-4</v>
      </c>
      <c r="BB639" s="17">
        <f t="shared" si="835"/>
        <v>1.7560475400617189E-5</v>
      </c>
      <c r="BC639" s="17">
        <f t="shared" si="836"/>
        <v>2.0399092653591443E-6</v>
      </c>
      <c r="BD639" s="17">
        <f t="shared" si="837"/>
        <v>5.282861151175629E-6</v>
      </c>
      <c r="BE639" s="17">
        <f t="shared" si="838"/>
        <v>9.1452821882874649E-6</v>
      </c>
      <c r="BF639" s="17">
        <f t="shared" si="839"/>
        <v>7.9158039469574083E-6</v>
      </c>
      <c r="BG639" s="17">
        <f t="shared" si="840"/>
        <v>4.5677432973339514E-6</v>
      </c>
      <c r="BH639" s="17">
        <f t="shared" si="841"/>
        <v>1.976831314622076E-6</v>
      </c>
      <c r="BI639" s="17">
        <f t="shared" si="842"/>
        <v>6.8442761198972577E-7</v>
      </c>
      <c r="BJ639" s="18">
        <f t="shared" si="843"/>
        <v>0.65164042281603696</v>
      </c>
      <c r="BK639" s="18">
        <f t="shared" si="844"/>
        <v>0.22884925946722656</v>
      </c>
      <c r="BL639" s="18">
        <f t="shared" si="845"/>
        <v>0.1163496891092964</v>
      </c>
      <c r="BM639" s="18">
        <f t="shared" si="846"/>
        <v>0.40505085478604036</v>
      </c>
      <c r="BN639" s="18">
        <f t="shared" si="847"/>
        <v>0.59287316194905781</v>
      </c>
    </row>
    <row r="640" spans="1:66" x14ac:dyDescent="0.25">
      <c r="A640" t="s">
        <v>80</v>
      </c>
      <c r="B640" t="s">
        <v>87</v>
      </c>
      <c r="C640" t="s">
        <v>412</v>
      </c>
      <c r="D640" t="s">
        <v>500</v>
      </c>
      <c r="E640" s="14">
        <f>VLOOKUP(A640,home!$A$2:$E$405,3,FALSE)</f>
        <v>1.2158469949999999</v>
      </c>
      <c r="F640" s="14">
        <f>VLOOKUP(B640,home!$B$2:$E$405,3,FALSE)</f>
        <v>0.72</v>
      </c>
      <c r="G640" s="14">
        <f>VLOOKUP(C640,away!$B$2:$E$405,4,FALSE)</f>
        <v>0.88</v>
      </c>
      <c r="H640" s="14">
        <f>VLOOKUP(A640,away!$A$2:$E$405,3,FALSE)</f>
        <v>1.021857923</v>
      </c>
      <c r="I640" s="14">
        <f>VLOOKUP(C640,away!$B$2:$E$405,3,FALSE)</f>
        <v>1.1000000000000001</v>
      </c>
      <c r="J640" s="14">
        <f>VLOOKUP(B640,home!$B$2:$E$405,4,FALSE)</f>
        <v>0.98</v>
      </c>
      <c r="K640" s="16">
        <f t="shared" si="792"/>
        <v>0.77036065603199988</v>
      </c>
      <c r="L640" s="16">
        <f t="shared" si="793"/>
        <v>1.1015628409939999</v>
      </c>
      <c r="M640" s="17">
        <f t="shared" si="794"/>
        <v>0.15382749034378157</v>
      </c>
      <c r="N640" s="17">
        <f t="shared" si="795"/>
        <v>0.1185026463769917</v>
      </c>
      <c r="O640" s="17">
        <f t="shared" si="796"/>
        <v>0.16945064728607315</v>
      </c>
      <c r="P640" s="17">
        <f t="shared" si="797"/>
        <v>0.13053811180834632</v>
      </c>
      <c r="Q640" s="17">
        <f t="shared" si="798"/>
        <v>4.5644888202253701E-2</v>
      </c>
      <c r="R640" s="17">
        <f t="shared" si="799"/>
        <v>9.3330268216359466E-2</v>
      </c>
      <c r="S640" s="17">
        <f t="shared" si="800"/>
        <v>2.769368237823748E-2</v>
      </c>
      <c r="T640" s="17">
        <f t="shared" si="801"/>
        <v>5.0280712724928102E-2</v>
      </c>
      <c r="U640" s="17">
        <f t="shared" si="802"/>
        <v>7.1897966650797188E-2</v>
      </c>
      <c r="V640" s="17">
        <f t="shared" si="803"/>
        <v>2.6112086110920058E-3</v>
      </c>
      <c r="W640" s="17">
        <f t="shared" si="804"/>
        <v>1.1721008673331821E-2</v>
      </c>
      <c r="X640" s="17">
        <f t="shared" si="805"/>
        <v>1.2911427613510716E-2</v>
      </c>
      <c r="Y640" s="17">
        <f t="shared" si="806"/>
        <v>7.1113744416136217E-3</v>
      </c>
      <c r="Z640" s="17">
        <f t="shared" si="807"/>
        <v>3.4269718469048298E-2</v>
      </c>
      <c r="AA640" s="17">
        <f t="shared" si="808"/>
        <v>2.6400042801847993E-2</v>
      </c>
      <c r="AB640" s="17">
        <f t="shared" si="809"/>
        <v>1.0168777146052245E-2</v>
      </c>
      <c r="AC640" s="17">
        <f t="shared" si="810"/>
        <v>1.3849208652004781E-4</v>
      </c>
      <c r="AD640" s="17">
        <f t="shared" si="811"/>
        <v>2.257350982736165E-3</v>
      </c>
      <c r="AE640" s="17">
        <f t="shared" si="812"/>
        <v>2.4866139616634476E-3</v>
      </c>
      <c r="AF640" s="17">
        <f t="shared" si="813"/>
        <v>1.3695807700326663E-3</v>
      </c>
      <c r="AG640" s="17">
        <f t="shared" si="814"/>
        <v>5.0289309466931104E-4</v>
      </c>
      <c r="AH640" s="17">
        <f t="shared" si="815"/>
        <v>9.437562109207355E-3</v>
      </c>
      <c r="AI640" s="17">
        <f t="shared" si="816"/>
        <v>7.2703265377917232E-3</v>
      </c>
      <c r="AJ640" s="17">
        <f t="shared" si="817"/>
        <v>2.8003867606100448E-3</v>
      </c>
      <c r="AK640" s="17">
        <f t="shared" si="818"/>
        <v>7.1910259401562716E-4</v>
      </c>
      <c r="AL640" s="17">
        <f t="shared" si="819"/>
        <v>4.7009791122048287E-6</v>
      </c>
      <c r="AM640" s="17">
        <f t="shared" si="820"/>
        <v>3.4779487679102239E-4</v>
      </c>
      <c r="AN640" s="17">
        <f t="shared" si="821"/>
        <v>3.8311791256107682E-4</v>
      </c>
      <c r="AO640" s="17">
        <f t="shared" si="822"/>
        <v>2.110142280982353E-4</v>
      </c>
      <c r="AP640" s="17">
        <f t="shared" si="823"/>
        <v>7.7481810864682635E-5</v>
      </c>
      <c r="AQ640" s="17">
        <f t="shared" si="824"/>
        <v>2.1337770925364906E-5</v>
      </c>
      <c r="AR640" s="17">
        <f t="shared" si="825"/>
        <v>2.0792135458151564E-3</v>
      </c>
      <c r="AS640" s="17">
        <f t="shared" si="826"/>
        <v>1.6017443111847848E-3</v>
      </c>
      <c r="AT640" s="17">
        <f t="shared" si="827"/>
        <v>6.1696039917991715E-4</v>
      </c>
      <c r="AU640" s="17">
        <f t="shared" si="828"/>
        <v>1.5842733928600187E-4</v>
      </c>
      <c r="AV640" s="17">
        <f t="shared" si="829"/>
        <v>3.0511547256442148E-5</v>
      </c>
      <c r="AW640" s="17">
        <f t="shared" si="830"/>
        <v>1.1081261215734116E-7</v>
      </c>
      <c r="AX640" s="17">
        <f t="shared" si="831"/>
        <v>4.4654581574883422E-5</v>
      </c>
      <c r="AY640" s="17">
        <f t="shared" si="832"/>
        <v>4.9189827743026912E-5</v>
      </c>
      <c r="AZ640" s="17">
        <f t="shared" si="833"/>
        <v>2.70928431983071E-5</v>
      </c>
      <c r="BA640" s="17">
        <f t="shared" si="834"/>
        <v>9.9481564413773733E-6</v>
      </c>
      <c r="BB640" s="17">
        <f t="shared" si="835"/>
        <v>2.7396298680541071E-6</v>
      </c>
      <c r="BC640" s="17">
        <f t="shared" si="836"/>
        <v>6.0357489214513995E-7</v>
      </c>
      <c r="BD640" s="17">
        <f t="shared" si="837"/>
        <v>3.8173073009355836E-4</v>
      </c>
      <c r="BE640" s="17">
        <f t="shared" si="838"/>
        <v>2.9407033566244793E-4</v>
      </c>
      <c r="BF640" s="17">
        <f t="shared" si="839"/>
        <v>1.1327010835023687E-4</v>
      </c>
      <c r="BG640" s="17">
        <f t="shared" si="840"/>
        <v>2.9086278325834736E-5</v>
      </c>
      <c r="BH640" s="17">
        <f t="shared" si="841"/>
        <v>5.601731113154845E-6</v>
      </c>
      <c r="BI640" s="17">
        <f t="shared" si="842"/>
        <v>8.6307065104896644E-7</v>
      </c>
      <c r="BJ640" s="18">
        <f t="shared" si="843"/>
        <v>0.2539634720546895</v>
      </c>
      <c r="BK640" s="18">
        <f t="shared" si="844"/>
        <v>0.31486287603483271</v>
      </c>
      <c r="BL640" s="18">
        <f t="shared" si="845"/>
        <v>0.39678655949967329</v>
      </c>
      <c r="BM640" s="18">
        <f t="shared" si="846"/>
        <v>0.28853949480930702</v>
      </c>
      <c r="BN640" s="18">
        <f t="shared" si="847"/>
        <v>0.71129405223380582</v>
      </c>
    </row>
    <row r="641" spans="1:66" x14ac:dyDescent="0.25">
      <c r="A641" t="s">
        <v>80</v>
      </c>
      <c r="B641" t="s">
        <v>81</v>
      </c>
      <c r="C641" t="s">
        <v>96</v>
      </c>
      <c r="D641" t="s">
        <v>500</v>
      </c>
      <c r="E641" s="14">
        <f>VLOOKUP(A641,home!$A$2:$E$405,3,FALSE)</f>
        <v>1.2158469949999999</v>
      </c>
      <c r="F641" s="14">
        <f>VLOOKUP(B641,home!$B$2:$E$405,3,FALSE)</f>
        <v>0.99</v>
      </c>
      <c r="G641" s="14">
        <f>VLOOKUP(C641,away!$B$2:$E$405,4,FALSE)</f>
        <v>1.54</v>
      </c>
      <c r="H641" s="14">
        <f>VLOOKUP(A641,away!$A$2:$E$405,3,FALSE)</f>
        <v>1.021857923</v>
      </c>
      <c r="I641" s="14">
        <f>VLOOKUP(C641,away!$B$2:$E$405,3,FALSE)</f>
        <v>0.77</v>
      </c>
      <c r="J641" s="14">
        <f>VLOOKUP(B641,home!$B$2:$E$405,4,FALSE)</f>
        <v>0.91</v>
      </c>
      <c r="K641" s="16">
        <f t="shared" si="792"/>
        <v>1.853680328577</v>
      </c>
      <c r="L641" s="16">
        <f t="shared" si="793"/>
        <v>0.71601584664610007</v>
      </c>
      <c r="M641" s="17">
        <f t="shared" si="794"/>
        <v>7.6558802351761393E-2</v>
      </c>
      <c r="N641" s="17">
        <f t="shared" si="795"/>
        <v>0.14191554589887465</v>
      </c>
      <c r="O641" s="17">
        <f t="shared" si="796"/>
        <v>5.481731568410788E-2</v>
      </c>
      <c r="P641" s="17">
        <f t="shared" si="797"/>
        <v>0.10161377974902623</v>
      </c>
      <c r="Q641" s="17">
        <f t="shared" si="798"/>
        <v>0.13153302787600518</v>
      </c>
      <c r="R641" s="17">
        <f t="shared" si="799"/>
        <v>1.9625033350211516E-2</v>
      </c>
      <c r="S641" s="17">
        <f t="shared" si="800"/>
        <v>3.3717090385773432E-2</v>
      </c>
      <c r="T641" s="17">
        <f t="shared" si="801"/>
        <v>9.4179732316562931E-2</v>
      </c>
      <c r="U641" s="17">
        <f t="shared" si="802"/>
        <v>3.6378538268954666E-2</v>
      </c>
      <c r="V641" s="17">
        <f t="shared" si="803"/>
        <v>4.9723885301133086E-3</v>
      </c>
      <c r="W641" s="17">
        <f t="shared" si="804"/>
        <v>8.1273395443973648E-2</v>
      </c>
      <c r="X641" s="17">
        <f t="shared" si="805"/>
        <v>5.8193039048620089E-2</v>
      </c>
      <c r="Y641" s="17">
        <f t="shared" si="806"/>
        <v>2.0833569061653633E-2</v>
      </c>
      <c r="Z641" s="17">
        <f t="shared" si="807"/>
        <v>4.6839449565698838E-3</v>
      </c>
      <c r="AA641" s="17">
        <f t="shared" si="808"/>
        <v>8.682536626131044E-3</v>
      </c>
      <c r="AB641" s="17">
        <f t="shared" si="809"/>
        <v>8.0473236730042169E-3</v>
      </c>
      <c r="AC641" s="17">
        <f t="shared" si="810"/>
        <v>4.1247967036828036E-4</v>
      </c>
      <c r="AD641" s="17">
        <f t="shared" si="811"/>
        <v>3.7663723592788384E-2</v>
      </c>
      <c r="AE641" s="17">
        <f t="shared" si="812"/>
        <v>2.6967822936135075E-2</v>
      </c>
      <c r="AF641" s="17">
        <f t="shared" si="813"/>
        <v>9.6546942859094334E-3</v>
      </c>
      <c r="AG641" s="17">
        <f t="shared" si="814"/>
        <v>2.3043047010782363E-3</v>
      </c>
      <c r="AH641" s="17">
        <f t="shared" si="815"/>
        <v>8.3844470343052871E-4</v>
      </c>
      <c r="AI641" s="17">
        <f t="shared" si="816"/>
        <v>1.5542084533487479E-3</v>
      </c>
      <c r="AJ641" s="17">
        <f t="shared" si="817"/>
        <v>1.4405028182403292E-3</v>
      </c>
      <c r="AK641" s="17">
        <f t="shared" si="818"/>
        <v>8.9007724581060925E-4</v>
      </c>
      <c r="AL641" s="17">
        <f t="shared" si="819"/>
        <v>2.1898784771044203E-5</v>
      </c>
      <c r="AM641" s="17">
        <f t="shared" si="820"/>
        <v>1.3963300704982655E-2</v>
      </c>
      <c r="AN641" s="17">
        <f t="shared" si="821"/>
        <v>9.9979445762522438E-3</v>
      </c>
      <c r="AO641" s="17">
        <f t="shared" si="822"/>
        <v>3.5793433752430164E-3</v>
      </c>
      <c r="AP641" s="17">
        <f t="shared" si="823"/>
        <v>8.5428885908724603E-4</v>
      </c>
      <c r="AQ641" s="17">
        <f t="shared" si="824"/>
        <v>1.5292109017992132E-4</v>
      </c>
      <c r="AR641" s="17">
        <f t="shared" si="825"/>
        <v>1.2006793883854971E-4</v>
      </c>
      <c r="AS641" s="17">
        <f t="shared" si="826"/>
        <v>2.2256757631780596E-4</v>
      </c>
      <c r="AT641" s="17">
        <f t="shared" si="827"/>
        <v>2.0628456899968859E-4</v>
      </c>
      <c r="AU641" s="17">
        <f t="shared" si="828"/>
        <v>1.2746188254790251E-4</v>
      </c>
      <c r="AV641" s="17">
        <f t="shared" si="829"/>
        <v>5.9068396080609728E-5</v>
      </c>
      <c r="AW641" s="17">
        <f t="shared" si="830"/>
        <v>8.0737442772423125E-7</v>
      </c>
      <c r="AX641" s="17">
        <f t="shared" si="831"/>
        <v>4.313915973138612E-3</v>
      </c>
      <c r="AY641" s="17">
        <f t="shared" si="832"/>
        <v>3.0888321978669786E-3</v>
      </c>
      <c r="AZ641" s="17">
        <f t="shared" si="833"/>
        <v>1.1058264006517291E-3</v>
      </c>
      <c r="BA641" s="17">
        <f t="shared" si="834"/>
        <v>2.6392974216875249E-4</v>
      </c>
      <c r="BB641" s="17">
        <f t="shared" si="835"/>
        <v>4.7244469448511542E-5</v>
      </c>
      <c r="BC641" s="17">
        <f t="shared" si="836"/>
        <v>6.7655577583043622E-6</v>
      </c>
      <c r="BD641" s="17">
        <f t="shared" si="837"/>
        <v>1.4328424480422719E-5</v>
      </c>
      <c r="BE641" s="17">
        <f t="shared" si="838"/>
        <v>2.6560318598860716E-5</v>
      </c>
      <c r="BF641" s="17">
        <f t="shared" si="839"/>
        <v>2.461717005372297E-5</v>
      </c>
      <c r="BG641" s="17">
        <f t="shared" si="840"/>
        <v>1.5210787957940359E-5</v>
      </c>
      <c r="BH641" s="17">
        <f t="shared" si="841"/>
        <v>7.0489846049474913E-6</v>
      </c>
      <c r="BI641" s="17">
        <f t="shared" si="842"/>
        <v>2.6133128197266556E-6</v>
      </c>
      <c r="BJ641" s="18">
        <f t="shared" si="843"/>
        <v>0.64189316810837926</v>
      </c>
      <c r="BK641" s="18">
        <f t="shared" si="844"/>
        <v>0.22038527166968067</v>
      </c>
      <c r="BL641" s="18">
        <f t="shared" si="845"/>
        <v>0.13309981018453965</v>
      </c>
      <c r="BM641" s="18">
        <f t="shared" si="846"/>
        <v>0.47091066518574343</v>
      </c>
      <c r="BN641" s="18">
        <f t="shared" si="847"/>
        <v>0.52606350490998688</v>
      </c>
    </row>
    <row r="642" spans="1:66" x14ac:dyDescent="0.25">
      <c r="A642" t="s">
        <v>80</v>
      </c>
      <c r="B642" t="s">
        <v>435</v>
      </c>
      <c r="C642" t="s">
        <v>91</v>
      </c>
      <c r="D642" t="s">
        <v>500</v>
      </c>
      <c r="E642" s="14">
        <f>VLOOKUP(A642,home!$A$2:$E$405,3,FALSE)</f>
        <v>1.2158469949999999</v>
      </c>
      <c r="F642" s="14">
        <f>VLOOKUP(B642,home!$B$2:$E$405,3,FALSE)</f>
        <v>0.49</v>
      </c>
      <c r="G642" s="14">
        <f>VLOOKUP(C642,away!$B$2:$E$405,4,FALSE)</f>
        <v>0.88</v>
      </c>
      <c r="H642" s="14">
        <f>VLOOKUP(A642,away!$A$2:$E$405,3,FALSE)</f>
        <v>1.021857923</v>
      </c>
      <c r="I642" s="14">
        <f>VLOOKUP(C642,away!$B$2:$E$405,3,FALSE)</f>
        <v>0.71</v>
      </c>
      <c r="J642" s="14">
        <f>VLOOKUP(B642,home!$B$2:$E$405,4,FALSE)</f>
        <v>1.24</v>
      </c>
      <c r="K642" s="16">
        <f t="shared" si="792"/>
        <v>0.52427322424399991</v>
      </c>
      <c r="L642" s="16">
        <f t="shared" si="793"/>
        <v>0.89964371540919996</v>
      </c>
      <c r="M642" s="17">
        <f t="shared" si="794"/>
        <v>0.2407690894994369</v>
      </c>
      <c r="N642" s="17">
        <f t="shared" si="795"/>
        <v>0.12622878685016195</v>
      </c>
      <c r="O642" s="17">
        <f t="shared" si="796"/>
        <v>0.21660639823296363</v>
      </c>
      <c r="P642" s="17">
        <f t="shared" si="797"/>
        <v>0.11356093479347566</v>
      </c>
      <c r="Q642" s="17">
        <f t="shared" si="798"/>
        <v>3.3089186537171508E-2</v>
      </c>
      <c r="R642" s="17">
        <f t="shared" si="799"/>
        <v>9.7434292443854056E-2</v>
      </c>
      <c r="S642" s="17">
        <f t="shared" si="800"/>
        <v>1.3390512397147007E-2</v>
      </c>
      <c r="T642" s="17">
        <f t="shared" si="801"/>
        <v>2.9768478716169059E-2</v>
      </c>
      <c r="U642" s="17">
        <f t="shared" si="802"/>
        <v>5.1082190651472154E-2</v>
      </c>
      <c r="V642" s="17">
        <f t="shared" si="803"/>
        <v>7.0175079752650361E-4</v>
      </c>
      <c r="W642" s="17">
        <f t="shared" si="804"/>
        <v>5.7825915044846885E-3</v>
      </c>
      <c r="X642" s="17">
        <f t="shared" si="805"/>
        <v>5.2022721057882809E-3</v>
      </c>
      <c r="Y642" s="17">
        <f t="shared" si="806"/>
        <v>2.3400957029105049E-3</v>
      </c>
      <c r="Z642" s="17">
        <f t="shared" si="807"/>
        <v>2.9218716287485139E-2</v>
      </c>
      <c r="AA642" s="17">
        <f t="shared" si="808"/>
        <v>1.5318590596310506E-2</v>
      </c>
      <c r="AB642" s="17">
        <f t="shared" si="809"/>
        <v>4.0155634414007629E-3</v>
      </c>
      <c r="AC642" s="17">
        <f t="shared" si="810"/>
        <v>2.0686697346837784E-5</v>
      </c>
      <c r="AD642" s="17">
        <f t="shared" si="811"/>
        <v>7.5791447313553742E-4</v>
      </c>
      <c r="AE642" s="17">
        <f t="shared" si="812"/>
        <v>6.8185299257406118E-4</v>
      </c>
      <c r="AF642" s="17">
        <f t="shared" si="813"/>
        <v>3.0671237980110495E-4</v>
      </c>
      <c r="AG642" s="17">
        <f t="shared" si="814"/>
        <v>9.1977288308754587E-5</v>
      </c>
      <c r="AH642" s="17">
        <f t="shared" si="815"/>
        <v>6.5716086200901082E-3</v>
      </c>
      <c r="AI642" s="17">
        <f t="shared" si="816"/>
        <v>3.445318439724304E-3</v>
      </c>
      <c r="AJ642" s="17">
        <f t="shared" si="817"/>
        <v>9.0314410347078385E-4</v>
      </c>
      <c r="AK642" s="17">
        <f t="shared" si="818"/>
        <v>1.5783142369452821E-4</v>
      </c>
      <c r="AL642" s="17">
        <f t="shared" si="819"/>
        <v>3.9028277149373997E-7</v>
      </c>
      <c r="AM642" s="17">
        <f t="shared" si="820"/>
        <v>7.947085290639217E-5</v>
      </c>
      <c r="AN642" s="17">
        <f t="shared" si="821"/>
        <v>7.1495453375444669E-5</v>
      </c>
      <c r="AO642" s="17">
        <f t="shared" si="822"/>
        <v>3.2160217654775127E-5</v>
      </c>
      <c r="AP642" s="17">
        <f t="shared" si="823"/>
        <v>9.64424589977015E-6</v>
      </c>
      <c r="AQ642" s="17">
        <f t="shared" si="824"/>
        <v>2.1690963033972902E-6</v>
      </c>
      <c r="AR642" s="17">
        <f t="shared" si="825"/>
        <v>1.1824212790385986E-3</v>
      </c>
      <c r="AS642" s="17">
        <f t="shared" si="826"/>
        <v>6.1991181637628028E-4</v>
      </c>
      <c r="AT642" s="17">
        <f t="shared" si="827"/>
        <v>1.6250158335927344E-4</v>
      </c>
      <c r="AU642" s="17">
        <f t="shared" si="828"/>
        <v>2.8398409684173808E-5</v>
      </c>
      <c r="AV642" s="17">
        <f t="shared" si="829"/>
        <v>3.7221314521309577E-6</v>
      </c>
      <c r="AW642" s="17">
        <f t="shared" si="830"/>
        <v>5.1133451438150159E-9</v>
      </c>
      <c r="AX642" s="17">
        <f t="shared" si="831"/>
        <v>6.9440733811091402E-6</v>
      </c>
      <c r="AY642" s="17">
        <f t="shared" si="832"/>
        <v>6.2471919766551527E-6</v>
      </c>
      <c r="AZ642" s="17">
        <f t="shared" si="833"/>
        <v>2.810123500376292E-6</v>
      </c>
      <c r="BA642" s="17">
        <f t="shared" si="834"/>
        <v>8.4270331554574476E-7</v>
      </c>
      <c r="BB642" s="17">
        <f t="shared" si="835"/>
        <v>1.8953318544630631E-7</v>
      </c>
      <c r="BC642" s="17">
        <f t="shared" si="836"/>
        <v>3.4102467829651192E-8</v>
      </c>
      <c r="BD642" s="17">
        <f t="shared" si="837"/>
        <v>1.7729297877553042E-4</v>
      </c>
      <c r="BE642" s="17">
        <f t="shared" si="838"/>
        <v>9.2949961618470366E-5</v>
      </c>
      <c r="BF642" s="17">
        <f t="shared" si="839"/>
        <v>2.4365588035535749E-5</v>
      </c>
      <c r="BG642" s="17">
        <f t="shared" si="840"/>
        <v>4.2580751333304524E-6</v>
      </c>
      <c r="BH642" s="17">
        <f t="shared" si="841"/>
        <v>5.5809869480608899E-7</v>
      </c>
      <c r="BI642" s="17">
        <f t="shared" si="842"/>
        <v>5.8519240434471303E-8</v>
      </c>
      <c r="BJ642" s="18">
        <f t="shared" si="843"/>
        <v>0.20446187614447214</v>
      </c>
      <c r="BK642" s="18">
        <f t="shared" si="844"/>
        <v>0.36844961165968104</v>
      </c>
      <c r="BL642" s="18">
        <f t="shared" si="845"/>
        <v>0.39783137639438942</v>
      </c>
      <c r="BM642" s="18">
        <f t="shared" si="846"/>
        <v>0.17226665005033248</v>
      </c>
      <c r="BN642" s="18">
        <f t="shared" si="847"/>
        <v>0.82768868835706366</v>
      </c>
    </row>
    <row r="643" spans="1:66" x14ac:dyDescent="0.25">
      <c r="A643" t="s">
        <v>80</v>
      </c>
      <c r="B643" t="s">
        <v>86</v>
      </c>
      <c r="C643" t="s">
        <v>89</v>
      </c>
      <c r="D643" t="s">
        <v>500</v>
      </c>
      <c r="E643" s="14">
        <f>VLOOKUP(A643,home!$A$2:$E$405,3,FALSE)</f>
        <v>1.2158469949999999</v>
      </c>
      <c r="F643" s="14">
        <f>VLOOKUP(B643,home!$B$2:$E$405,3,FALSE)</f>
        <v>0.94</v>
      </c>
      <c r="G643" s="14">
        <f>VLOOKUP(C643,away!$B$2:$E$405,4,FALSE)</f>
        <v>0.77</v>
      </c>
      <c r="H643" s="14">
        <f>VLOOKUP(A643,away!$A$2:$E$405,3,FALSE)</f>
        <v>1.021857923</v>
      </c>
      <c r="I643" s="14">
        <f>VLOOKUP(C643,away!$B$2:$E$405,3,FALSE)</f>
        <v>1.04</v>
      </c>
      <c r="J643" s="14">
        <f>VLOOKUP(B643,home!$B$2:$E$405,4,FALSE)</f>
        <v>1.1200000000000001</v>
      </c>
      <c r="K643" s="16">
        <f t="shared" si="792"/>
        <v>0.88003005498099984</v>
      </c>
      <c r="L643" s="16">
        <f t="shared" si="793"/>
        <v>1.1902601087104003</v>
      </c>
      <c r="M643" s="17">
        <f t="shared" si="794"/>
        <v>0.12614917248440716</v>
      </c>
      <c r="N643" s="17">
        <f t="shared" si="795"/>
        <v>0.11101506319726047</v>
      </c>
      <c r="O643" s="17">
        <f t="shared" si="796"/>
        <v>0.15015032775501749</v>
      </c>
      <c r="P643" s="17">
        <f t="shared" si="797"/>
        <v>0.1321368011896632</v>
      </c>
      <c r="Q643" s="17">
        <f t="shared" si="798"/>
        <v>4.8848296084602151E-2</v>
      </c>
      <c r="R643" s="17">
        <f t="shared" si="799"/>
        <v>8.935897271829471E-2</v>
      </c>
      <c r="S643" s="17">
        <f t="shared" si="800"/>
        <v>3.4602157677242722E-2</v>
      </c>
      <c r="T643" s="17">
        <f t="shared" si="801"/>
        <v>5.8142178207976368E-2</v>
      </c>
      <c r="U643" s="17">
        <f t="shared" si="802"/>
        <v>7.8638581674326566E-2</v>
      </c>
      <c r="V643" s="17">
        <f t="shared" si="803"/>
        <v>4.0271708483298084E-3</v>
      </c>
      <c r="W643" s="17">
        <f t="shared" si="804"/>
        <v>1.4329322896353533E-2</v>
      </c>
      <c r="X643" s="17">
        <f t="shared" si="805"/>
        <v>1.7055621428360181E-2</v>
      </c>
      <c r="Y643" s="17">
        <f t="shared" si="806"/>
        <v>1.0150312907721715E-2</v>
      </c>
      <c r="Z643" s="17">
        <f t="shared" si="807"/>
        <v>3.5453473527309043E-2</v>
      </c>
      <c r="AA643" s="17">
        <f t="shared" si="808"/>
        <v>3.1200122257505201E-2</v>
      </c>
      <c r="AB643" s="17">
        <f t="shared" si="809"/>
        <v>1.3728522652843109E-2</v>
      </c>
      <c r="AC643" s="17">
        <f t="shared" si="810"/>
        <v>2.6364494870563797E-4</v>
      </c>
      <c r="AD643" s="17">
        <f t="shared" si="811"/>
        <v>3.1525587040796238E-3</v>
      </c>
      <c r="AE643" s="17">
        <f t="shared" si="812"/>
        <v>3.7523648658337313E-3</v>
      </c>
      <c r="AF643" s="17">
        <f t="shared" si="813"/>
        <v>2.2331451065641726E-3</v>
      </c>
      <c r="AG643" s="17">
        <f t="shared" si="814"/>
        <v>8.8600784576839007E-4</v>
      </c>
      <c r="AH643" s="17">
        <f t="shared" si="815"/>
        <v>1.0549713813694045E-2</v>
      </c>
      <c r="AI643" s="17">
        <f t="shared" si="816"/>
        <v>9.2840652274989825E-3</v>
      </c>
      <c r="AJ643" s="17">
        <f t="shared" si="817"/>
        <v>4.0851282163015595E-3</v>
      </c>
      <c r="AK643" s="17">
        <f t="shared" si="818"/>
        <v>1.1983452029320986E-3</v>
      </c>
      <c r="AL643" s="17">
        <f t="shared" si="819"/>
        <v>1.1046350756230908E-5</v>
      </c>
      <c r="AM643" s="17">
        <f t="shared" si="820"/>
        <v>5.5486928193640439E-4</v>
      </c>
      <c r="AN643" s="17">
        <f t="shared" si="821"/>
        <v>6.6043877183768638E-4</v>
      </c>
      <c r="AO643" s="17">
        <f t="shared" si="822"/>
        <v>3.9304696218204409E-4</v>
      </c>
      <c r="AP643" s="17">
        <f t="shared" si="823"/>
        <v>1.5594270664503074E-4</v>
      </c>
      <c r="AQ643" s="17">
        <f t="shared" si="824"/>
        <v>4.6403095740977107E-5</v>
      </c>
      <c r="AR643" s="17">
        <f t="shared" si="825"/>
        <v>2.5113807021502179E-3</v>
      </c>
      <c r="AS643" s="17">
        <f t="shared" si="826"/>
        <v>2.2100904973914779E-3</v>
      </c>
      <c r="AT643" s="17">
        <f t="shared" si="827"/>
        <v>9.7247303096620384E-4</v>
      </c>
      <c r="AU643" s="17">
        <f t="shared" si="828"/>
        <v>2.8526849830290939E-4</v>
      </c>
      <c r="AV643" s="17">
        <f t="shared" si="829"/>
        <v>6.2761213061464133E-5</v>
      </c>
      <c r="AW643" s="17">
        <f t="shared" si="830"/>
        <v>3.2140728159834079E-7</v>
      </c>
      <c r="AX643" s="17">
        <f t="shared" si="831"/>
        <v>8.1383607448293601E-5</v>
      </c>
      <c r="AY643" s="17">
        <f t="shared" si="832"/>
        <v>9.686766144865047E-5</v>
      </c>
      <c r="AZ643" s="17">
        <f t="shared" si="833"/>
        <v>5.7648856623196504E-5</v>
      </c>
      <c r="BA643" s="17">
        <f t="shared" si="834"/>
        <v>2.2872378117118712E-5</v>
      </c>
      <c r="BB643" s="17">
        <f t="shared" si="835"/>
        <v>6.8060198160367769E-6</v>
      </c>
      <c r="BC643" s="17">
        <f t="shared" si="836"/>
        <v>1.6201867772242151E-6</v>
      </c>
      <c r="BD643" s="17">
        <f t="shared" si="837"/>
        <v>4.981993779257526E-4</v>
      </c>
      <c r="BE643" s="17">
        <f t="shared" si="838"/>
        <v>4.3843042594749994E-4</v>
      </c>
      <c r="BF643" s="17">
        <f t="shared" si="839"/>
        <v>1.9291597592596078E-4</v>
      </c>
      <c r="BG643" s="17">
        <f t="shared" si="840"/>
        <v>5.6590618966945514E-5</v>
      </c>
      <c r="BH643" s="17">
        <f t="shared" si="841"/>
        <v>1.2450361380222465E-5</v>
      </c>
      <c r="BI643" s="17">
        <f t="shared" si="842"/>
        <v>2.1913384419940991E-6</v>
      </c>
      <c r="BJ643" s="18">
        <f t="shared" si="843"/>
        <v>0.27164277077309312</v>
      </c>
      <c r="BK643" s="18">
        <f t="shared" si="844"/>
        <v>0.29728686116055342</v>
      </c>
      <c r="BL643" s="18">
        <f t="shared" si="845"/>
        <v>0.39543653155887448</v>
      </c>
      <c r="BM643" s="18">
        <f t="shared" si="846"/>
        <v>0.34206445733641777</v>
      </c>
      <c r="BN643" s="18">
        <f t="shared" si="847"/>
        <v>0.65765863342924524</v>
      </c>
    </row>
    <row r="644" spans="1:66" x14ac:dyDescent="0.25">
      <c r="A644" t="s">
        <v>99</v>
      </c>
      <c r="B644" t="s">
        <v>103</v>
      </c>
      <c r="C644" t="s">
        <v>114</v>
      </c>
      <c r="D644" t="s">
        <v>500</v>
      </c>
      <c r="E644" s="14">
        <f>VLOOKUP(A644,home!$A$2:$E$405,3,FALSE)</f>
        <v>1.3382789319999999</v>
      </c>
      <c r="F644" s="14">
        <f>VLOOKUP(B644,home!$B$2:$E$405,3,FALSE)</f>
        <v>0.89</v>
      </c>
      <c r="G644" s="14">
        <f>VLOOKUP(C644,away!$B$2:$E$405,4,FALSE)</f>
        <v>0.8</v>
      </c>
      <c r="H644" s="14">
        <f>VLOOKUP(A644,away!$A$2:$E$405,3,FALSE)</f>
        <v>1.2937685459999999</v>
      </c>
      <c r="I644" s="14">
        <f>VLOOKUP(C644,away!$B$2:$E$405,3,FALSE)</f>
        <v>0.75</v>
      </c>
      <c r="J644" s="14">
        <f>VLOOKUP(B644,home!$B$2:$E$405,4,FALSE)</f>
        <v>1.1100000000000001</v>
      </c>
      <c r="K644" s="16">
        <f t="shared" si="792"/>
        <v>0.95285459958400009</v>
      </c>
      <c r="L644" s="16">
        <f t="shared" si="793"/>
        <v>1.077062314545</v>
      </c>
      <c r="M644" s="17">
        <f t="shared" si="794"/>
        <v>0.13134643372799523</v>
      </c>
      <c r="N644" s="17">
        <f t="shared" si="795"/>
        <v>0.1251540535166753</v>
      </c>
      <c r="O644" s="17">
        <f t="shared" si="796"/>
        <v>0.14146829391830604</v>
      </c>
      <c r="P644" s="17">
        <f t="shared" si="797"/>
        <v>0.13479871455535911</v>
      </c>
      <c r="Q644" s="17">
        <f t="shared" si="798"/>
        <v>5.9626807774973076E-2</v>
      </c>
      <c r="R644" s="17">
        <f t="shared" si="799"/>
        <v>7.6185084041191495E-2</v>
      </c>
      <c r="S644" s="17">
        <f t="shared" si="800"/>
        <v>3.4585433593512689E-2</v>
      </c>
      <c r="T644" s="17">
        <f t="shared" si="801"/>
        <v>6.4221787591042315E-2</v>
      </c>
      <c r="U644" s="17">
        <f t="shared" si="802"/>
        <v>7.2593307748342911E-2</v>
      </c>
      <c r="V644" s="17">
        <f t="shared" si="803"/>
        <v>3.9438299485499125E-3</v>
      </c>
      <c r="W644" s="17">
        <f t="shared" si="804"/>
        <v>1.8938559348964705E-2</v>
      </c>
      <c r="X644" s="17">
        <f t="shared" si="805"/>
        <v>2.0398008566543776E-2</v>
      </c>
      <c r="Y644" s="17">
        <f t="shared" si="806"/>
        <v>1.0984963159395187E-2</v>
      </c>
      <c r="Z644" s="17">
        <f t="shared" si="807"/>
        <v>2.735202765040369E-2</v>
      </c>
      <c r="AA644" s="17">
        <f t="shared" si="808"/>
        <v>2.6062505354635904E-2</v>
      </c>
      <c r="AB644" s="17">
        <f t="shared" si="809"/>
        <v>1.2416889051923726E-2</v>
      </c>
      <c r="AC644" s="17">
        <f t="shared" si="810"/>
        <v>2.5296804431629652E-4</v>
      </c>
      <c r="AD644" s="17">
        <f t="shared" si="811"/>
        <v>4.5114233462888956E-3</v>
      </c>
      <c r="AE644" s="17">
        <f t="shared" si="812"/>
        <v>4.8590840712462681E-3</v>
      </c>
      <c r="AF644" s="17">
        <f t="shared" si="813"/>
        <v>2.6167681681726227E-3</v>
      </c>
      <c r="AG644" s="17">
        <f t="shared" si="814"/>
        <v>9.394741266132284E-4</v>
      </c>
      <c r="AH644" s="17">
        <f t="shared" si="815"/>
        <v>7.3649595521606583E-3</v>
      </c>
      <c r="AI644" s="17">
        <f t="shared" si="816"/>
        <v>7.0177355850263995E-3</v>
      </c>
      <c r="AJ644" s="17">
        <f t="shared" si="817"/>
        <v>3.3434408154283594E-3</v>
      </c>
      <c r="AK644" s="17">
        <f t="shared" si="818"/>
        <v>1.061937653139264E-3</v>
      </c>
      <c r="AL644" s="17">
        <f t="shared" si="819"/>
        <v>1.038468003418714E-5</v>
      </c>
      <c r="AM644" s="17">
        <f t="shared" si="820"/>
        <v>8.5974609723640338E-4</v>
      </c>
      <c r="AN644" s="17">
        <f t="shared" si="821"/>
        <v>9.2600012141047148E-4</v>
      </c>
      <c r="AO644" s="17">
        <f t="shared" si="822"/>
        <v>4.9867991701765661E-4</v>
      </c>
      <c r="AP644" s="17">
        <f t="shared" si="823"/>
        <v>1.7903644854671527E-4</v>
      </c>
      <c r="AQ644" s="17">
        <f t="shared" si="824"/>
        <v>4.8208352914910481E-5</v>
      </c>
      <c r="AR644" s="17">
        <f t="shared" si="825"/>
        <v>1.5865040763560936E-3</v>
      </c>
      <c r="AS644" s="17">
        <f t="shared" si="826"/>
        <v>1.5117077064146693E-3</v>
      </c>
      <c r="AT644" s="17">
        <f t="shared" si="827"/>
        <v>7.2021882064189841E-4</v>
      </c>
      <c r="AU644" s="17">
        <f t="shared" si="828"/>
        <v>2.2875460531853232E-4</v>
      </c>
      <c r="AV644" s="17">
        <f t="shared" si="829"/>
        <v>5.449246946344651E-5</v>
      </c>
      <c r="AW644" s="17">
        <f t="shared" si="830"/>
        <v>2.9604524122995002E-7</v>
      </c>
      <c r="AX644" s="17">
        <f t="shared" si="831"/>
        <v>1.365355038710166E-4</v>
      </c>
      <c r="AY644" s="17">
        <f t="shared" si="832"/>
        <v>1.4705724581688497E-4</v>
      </c>
      <c r="AZ644" s="17">
        <f t="shared" si="833"/>
        <v>7.9194908775073546E-5</v>
      </c>
      <c r="BA644" s="17">
        <f t="shared" si="834"/>
        <v>2.8432617248486954E-5</v>
      </c>
      <c r="BB644" s="17">
        <f t="shared" si="835"/>
        <v>7.6559251355568615E-6</v>
      </c>
      <c r="BC644" s="17">
        <f t="shared" si="836"/>
        <v>1.6491816892972236E-6</v>
      </c>
      <c r="BD644" s="17">
        <f t="shared" si="837"/>
        <v>2.8479395875252852E-4</v>
      </c>
      <c r="BE644" s="17">
        <f t="shared" si="838"/>
        <v>2.7136723353108277E-4</v>
      </c>
      <c r="BF644" s="17">
        <f t="shared" si="839"/>
        <v>1.2928675832323886E-4</v>
      </c>
      <c r="BG644" s="17">
        <f t="shared" si="840"/>
        <v>4.1063827444534382E-5</v>
      </c>
      <c r="BH644" s="17">
        <f t="shared" si="841"/>
        <v>9.78196421426207E-6</v>
      </c>
      <c r="BI644" s="17">
        <f t="shared" si="842"/>
        <v>1.8641579189051412E-6</v>
      </c>
      <c r="BJ644" s="18">
        <f t="shared" si="843"/>
        <v>0.3151631259895778</v>
      </c>
      <c r="BK644" s="18">
        <f t="shared" si="844"/>
        <v>0.30508482179558427</v>
      </c>
      <c r="BL644" s="18">
        <f t="shared" si="845"/>
        <v>0.35235398929853384</v>
      </c>
      <c r="BM644" s="18">
        <f t="shared" si="846"/>
        <v>0.33122781599902373</v>
      </c>
      <c r="BN644" s="18">
        <f t="shared" si="847"/>
        <v>0.6685793875345003</v>
      </c>
    </row>
    <row r="645" spans="1:66" x14ac:dyDescent="0.25">
      <c r="A645" t="s">
        <v>99</v>
      </c>
      <c r="B645" t="s">
        <v>111</v>
      </c>
      <c r="C645" t="s">
        <v>118</v>
      </c>
      <c r="D645" t="s">
        <v>500</v>
      </c>
      <c r="E645" s="14">
        <f>VLOOKUP(A645,home!$A$2:$E$405,3,FALSE)</f>
        <v>1.3382789319999999</v>
      </c>
      <c r="F645" s="14">
        <f>VLOOKUP(B645,home!$B$2:$E$405,3,FALSE)</f>
        <v>0.95</v>
      </c>
      <c r="G645" s="14">
        <f>VLOOKUP(C645,away!$B$2:$E$405,4,FALSE)</f>
        <v>1.28</v>
      </c>
      <c r="H645" s="14">
        <f>VLOOKUP(A645,away!$A$2:$E$405,3,FALSE)</f>
        <v>1.2937685459999999</v>
      </c>
      <c r="I645" s="14">
        <f>VLOOKUP(C645,away!$B$2:$E$405,3,FALSE)</f>
        <v>1.28</v>
      </c>
      <c r="J645" s="14">
        <f>VLOOKUP(B645,home!$B$2:$E$405,4,FALSE)</f>
        <v>0.7</v>
      </c>
      <c r="K645" s="16">
        <f t="shared" si="792"/>
        <v>1.6273471813119997</v>
      </c>
      <c r="L645" s="16">
        <f t="shared" si="793"/>
        <v>1.1592166172159999</v>
      </c>
      <c r="M645" s="17">
        <f t="shared" si="794"/>
        <v>6.1632632611257746E-2</v>
      </c>
      <c r="N645" s="17">
        <f t="shared" si="795"/>
        <v>0.10029769095676833</v>
      </c>
      <c r="O645" s="17">
        <f t="shared" si="796"/>
        <v>7.1445571885738718E-2</v>
      </c>
      <c r="P645" s="17">
        <f t="shared" si="797"/>
        <v>0.11626675002548076</v>
      </c>
      <c r="Q645" s="17">
        <f t="shared" si="798"/>
        <v>8.1609582335299496E-2</v>
      </c>
      <c r="R645" s="17">
        <f t="shared" si="799"/>
        <v>4.1410447078224291E-2</v>
      </c>
      <c r="S645" s="17">
        <f t="shared" si="800"/>
        <v>5.483279144812344E-2</v>
      </c>
      <c r="T645" s="17">
        <f t="shared" si="801"/>
        <v>9.4603183967136489E-2</v>
      </c>
      <c r="U645" s="17">
        <f t="shared" si="802"/>
        <v>6.7389174329618037E-2</v>
      </c>
      <c r="V645" s="17">
        <f t="shared" si="803"/>
        <v>1.1493244886663062E-2</v>
      </c>
      <c r="W645" s="17">
        <f t="shared" si="804"/>
        <v>4.4269041260466421E-2</v>
      </c>
      <c r="X645" s="17">
        <f t="shared" si="805"/>
        <v>5.1317408257353397E-2</v>
      </c>
      <c r="Y645" s="17">
        <f t="shared" si="806"/>
        <v>2.9743996202190814E-2</v>
      </c>
      <c r="Z645" s="17">
        <f t="shared" si="807"/>
        <v>1.6001226126473783E-2</v>
      </c>
      <c r="AA645" s="17">
        <f t="shared" si="808"/>
        <v>2.6039550234453038E-2</v>
      </c>
      <c r="AB645" s="17">
        <f t="shared" si="809"/>
        <v>2.1187694338334687E-2</v>
      </c>
      <c r="AC645" s="17">
        <f t="shared" si="810"/>
        <v>1.3550879761292283E-3</v>
      </c>
      <c r="AD645" s="17">
        <f t="shared" si="811"/>
        <v>1.8010274878651152E-2</v>
      </c>
      <c r="AE645" s="17">
        <f t="shared" si="812"/>
        <v>2.0877809919960289E-2</v>
      </c>
      <c r="AF645" s="17">
        <f t="shared" si="813"/>
        <v>1.2100952095147506E-2</v>
      </c>
      <c r="AG645" s="17">
        <f t="shared" si="814"/>
        <v>4.6758749176099195E-3</v>
      </c>
      <c r="AH645" s="17">
        <f t="shared" si="815"/>
        <v>4.6372218054098044E-3</v>
      </c>
      <c r="AI645" s="17">
        <f t="shared" si="816"/>
        <v>7.5463698341521881E-3</v>
      </c>
      <c r="AJ645" s="17">
        <f t="shared" si="817"/>
        <v>6.1402818393727328E-3</v>
      </c>
      <c r="AK645" s="17">
        <f t="shared" si="818"/>
        <v>3.3307901145881607E-3</v>
      </c>
      <c r="AL645" s="17">
        <f t="shared" si="819"/>
        <v>1.0225211438031178E-4</v>
      </c>
      <c r="AM645" s="17">
        <f t="shared" si="820"/>
        <v>5.861794011685453E-3</v>
      </c>
      <c r="AN645" s="17">
        <f t="shared" si="821"/>
        <v>6.7950890250430161E-3</v>
      </c>
      <c r="AO645" s="17">
        <f t="shared" si="822"/>
        <v>3.9384900566459659E-3</v>
      </c>
      <c r="AP645" s="17">
        <f t="shared" si="823"/>
        <v>1.5218543734679961E-3</v>
      </c>
      <c r="AQ645" s="17">
        <f t="shared" si="824"/>
        <v>4.4103971967673639E-4</v>
      </c>
      <c r="AR645" s="17">
        <f t="shared" si="825"/>
        <v>1.0751089149094843E-3</v>
      </c>
      <c r="AS645" s="17">
        <f t="shared" si="826"/>
        <v>1.7495754622813518E-3</v>
      </c>
      <c r="AT645" s="17">
        <f t="shared" si="827"/>
        <v>1.4235833485180985E-3</v>
      </c>
      <c r="AU645" s="17">
        <f t="shared" si="828"/>
        <v>7.7222144985787558E-4</v>
      </c>
      <c r="AV645" s="17">
        <f t="shared" si="829"/>
        <v>3.1416809994371973E-4</v>
      </c>
      <c r="AW645" s="17">
        <f t="shared" si="830"/>
        <v>5.3581468301857944E-6</v>
      </c>
      <c r="AX645" s="17">
        <f t="shared" si="831"/>
        <v>1.5898623270579827E-3</v>
      </c>
      <c r="AY645" s="17">
        <f t="shared" si="832"/>
        <v>1.8429948286113121E-3</v>
      </c>
      <c r="AZ645" s="17">
        <f t="shared" si="833"/>
        <v>1.0682151153846935E-3</v>
      </c>
      <c r="BA645" s="17">
        <f t="shared" si="834"/>
        <v>4.1276423750508112E-4</v>
      </c>
      <c r="BB645" s="17">
        <f t="shared" si="835"/>
        <v>1.1962079077709543E-4</v>
      </c>
      <c r="BC645" s="17">
        <f t="shared" si="836"/>
        <v>2.7733281686665469E-5</v>
      </c>
      <c r="BD645" s="17">
        <f t="shared" si="837"/>
        <v>2.07714019913356E-4</v>
      </c>
      <c r="BE645" s="17">
        <f t="shared" si="838"/>
        <v>3.3802282482498446E-4</v>
      </c>
      <c r="BF645" s="17">
        <f t="shared" si="839"/>
        <v>2.7504024559902917E-4</v>
      </c>
      <c r="BG645" s="17">
        <f t="shared" si="840"/>
        <v>1.4919532280764682E-4</v>
      </c>
      <c r="BH645" s="17">
        <f t="shared" si="841"/>
        <v>6.0698147008989455E-5</v>
      </c>
      <c r="BI645" s="17">
        <f t="shared" si="842"/>
        <v>1.9755391689188076E-5</v>
      </c>
      <c r="BJ645" s="18">
        <f t="shared" si="843"/>
        <v>0.48112527255812582</v>
      </c>
      <c r="BK645" s="18">
        <f t="shared" si="844"/>
        <v>0.24752575389064585</v>
      </c>
      <c r="BL645" s="18">
        <f t="shared" si="845"/>
        <v>0.25551218468724546</v>
      </c>
      <c r="BM645" s="18">
        <f t="shared" si="846"/>
        <v>0.52566412568794019</v>
      </c>
      <c r="BN645" s="18">
        <f t="shared" si="847"/>
        <v>0.47266267489276925</v>
      </c>
    </row>
    <row r="646" spans="1:66" x14ac:dyDescent="0.25">
      <c r="A646" t="s">
        <v>99</v>
      </c>
      <c r="B646" t="s">
        <v>104</v>
      </c>
      <c r="C646" t="s">
        <v>109</v>
      </c>
      <c r="D646" t="s">
        <v>500</v>
      </c>
      <c r="E646" s="14">
        <f>VLOOKUP(A646,home!$A$2:$E$405,3,FALSE)</f>
        <v>1.3382789319999999</v>
      </c>
      <c r="F646" s="14">
        <f>VLOOKUP(B646,home!$B$2:$E$405,3,FALSE)</f>
        <v>0.8</v>
      </c>
      <c r="G646" s="14">
        <f>VLOOKUP(C646,away!$B$2:$E$405,4,FALSE)</f>
        <v>0.68</v>
      </c>
      <c r="H646" s="14">
        <f>VLOOKUP(A646,away!$A$2:$E$405,3,FALSE)</f>
        <v>1.2937685459999999</v>
      </c>
      <c r="I646" s="14">
        <f>VLOOKUP(C646,away!$B$2:$E$405,3,FALSE)</f>
        <v>1.43</v>
      </c>
      <c r="J646" s="14">
        <f>VLOOKUP(B646,home!$B$2:$E$405,4,FALSE)</f>
        <v>1.25</v>
      </c>
      <c r="K646" s="16">
        <f t="shared" si="792"/>
        <v>0.72802373900799999</v>
      </c>
      <c r="L646" s="16">
        <f t="shared" si="793"/>
        <v>2.3126112759749997</v>
      </c>
      <c r="M646" s="17">
        <f t="shared" si="794"/>
        <v>4.7804523265185035E-2</v>
      </c>
      <c r="N646" s="17">
        <f t="shared" si="795"/>
        <v>3.480282776901493E-2</v>
      </c>
      <c r="O646" s="17">
        <f t="shared" si="796"/>
        <v>0.11055327954567612</v>
      </c>
      <c r="P646" s="17">
        <f t="shared" si="797"/>
        <v>8.0485411934439768E-2</v>
      </c>
      <c r="Q646" s="17">
        <f t="shared" si="798"/>
        <v>1.2668642400224851E-2</v>
      </c>
      <c r="R646" s="17">
        <f t="shared" si="799"/>
        <v>0.12783338043667347</v>
      </c>
      <c r="S646" s="17">
        <f t="shared" si="800"/>
        <v>3.3877032400897164E-2</v>
      </c>
      <c r="T646" s="17">
        <f t="shared" si="801"/>
        <v>2.9297645266054974E-2</v>
      </c>
      <c r="U646" s="17">
        <f t="shared" si="802"/>
        <v>9.3065735595539129E-2</v>
      </c>
      <c r="V646" s="17">
        <f t="shared" si="803"/>
        <v>6.3373986896533294E-3</v>
      </c>
      <c r="W646" s="17">
        <f t="shared" si="804"/>
        <v>3.0743574694556599E-3</v>
      </c>
      <c r="X646" s="17">
        <f t="shared" si="805"/>
        <v>7.109793750241125E-3</v>
      </c>
      <c r="Y646" s="17">
        <f t="shared" si="806"/>
        <v>8.2210945983321043E-3</v>
      </c>
      <c r="Z646" s="17">
        <f t="shared" si="807"/>
        <v>9.8542972347951022E-2</v>
      </c>
      <c r="AA646" s="17">
        <f t="shared" si="808"/>
        <v>7.1741623181717243E-2</v>
      </c>
      <c r="AB646" s="17">
        <f t="shared" si="809"/>
        <v>2.6114802375628399E-2</v>
      </c>
      <c r="AC646" s="17">
        <f t="shared" si="810"/>
        <v>6.668669998287041E-4</v>
      </c>
      <c r="AD646" s="17">
        <f t="shared" si="811"/>
        <v>5.5955130499007056E-4</v>
      </c>
      <c r="AE646" s="17">
        <f t="shared" si="812"/>
        <v>1.2940246574065634E-3</v>
      </c>
      <c r="AF646" s="17">
        <f t="shared" si="813"/>
        <v>1.4962880070540526E-3</v>
      </c>
      <c r="AG646" s="17">
        <f t="shared" si="814"/>
        <v>1.1534441724064539E-3</v>
      </c>
      <c r="AH646" s="17">
        <f t="shared" si="815"/>
        <v>5.6972897254991009E-2</v>
      </c>
      <c r="AI646" s="17">
        <f t="shared" si="816"/>
        <v>4.147762168169717E-2</v>
      </c>
      <c r="AJ646" s="17">
        <f t="shared" si="817"/>
        <v>1.5098346610934232E-2</v>
      </c>
      <c r="AK646" s="17">
        <f t="shared" si="818"/>
        <v>3.6639849175103684E-3</v>
      </c>
      <c r="AL646" s="17">
        <f t="shared" si="819"/>
        <v>4.4910449071070344E-5</v>
      </c>
      <c r="AM646" s="17">
        <f t="shared" si="820"/>
        <v>8.1473326645135403E-5</v>
      </c>
      <c r="AN646" s="17">
        <f t="shared" si="821"/>
        <v>1.8841613389073452E-4</v>
      </c>
      <c r="AO646" s="17">
        <f t="shared" si="822"/>
        <v>2.1786663790566402E-4</v>
      </c>
      <c r="AP646" s="17">
        <f t="shared" si="823"/>
        <v>1.6794694782646698E-4</v>
      </c>
      <c r="AQ646" s="17">
        <f t="shared" si="824"/>
        <v>9.7099001327268102E-5</v>
      </c>
      <c r="AR646" s="17">
        <f t="shared" si="825"/>
        <v>2.6351232923371468E-2</v>
      </c>
      <c r="AS646" s="17">
        <f t="shared" si="826"/>
        <v>1.9184323120343603E-2</v>
      </c>
      <c r="AT646" s="17">
        <f t="shared" si="827"/>
        <v>6.9833213242050862E-3</v>
      </c>
      <c r="AU646" s="17">
        <f t="shared" si="828"/>
        <v>1.6946745670473617E-3</v>
      </c>
      <c r="AV646" s="17">
        <f t="shared" si="829"/>
        <v>3.0844082867589591E-4</v>
      </c>
      <c r="AW646" s="17">
        <f t="shared" si="830"/>
        <v>2.1003567972441853E-6</v>
      </c>
      <c r="AX646" s="17">
        <f t="shared" si="831"/>
        <v>9.8857526489352612E-6</v>
      </c>
      <c r="AY646" s="17">
        <f t="shared" si="832"/>
        <v>2.2861903047427408E-5</v>
      </c>
      <c r="AZ646" s="17">
        <f t="shared" si="833"/>
        <v>2.6435347388863921E-5</v>
      </c>
      <c r="BA646" s="17">
        <f t="shared" si="834"/>
        <v>2.037822748526766E-5</v>
      </c>
      <c r="BB646" s="17">
        <f t="shared" si="835"/>
        <v>1.1781729666703409E-5</v>
      </c>
      <c r="BC646" s="17">
        <f t="shared" si="836"/>
        <v>5.4493121755414966E-6</v>
      </c>
      <c r="BD646" s="17">
        <f t="shared" si="837"/>
        <v>1.0156693065738744E-2</v>
      </c>
      <c r="BE646" s="17">
        <f t="shared" si="838"/>
        <v>7.394313661675745E-3</v>
      </c>
      <c r="BF646" s="17">
        <f t="shared" si="839"/>
        <v>2.6916179396855562E-3</v>
      </c>
      <c r="BG646" s="17">
        <f t="shared" si="840"/>
        <v>6.5318725214362939E-4</v>
      </c>
      <c r="BH646" s="17">
        <f t="shared" si="841"/>
        <v>1.1888395639449155E-4</v>
      </c>
      <c r="BI646" s="17">
        <f t="shared" si="842"/>
        <v>1.7310068488476357E-5</v>
      </c>
      <c r="BJ646" s="18">
        <f t="shared" si="843"/>
        <v>0.10052726371518877</v>
      </c>
      <c r="BK646" s="18">
        <f t="shared" si="844"/>
        <v>0.16923900564212249</v>
      </c>
      <c r="BL646" s="18">
        <f t="shared" si="845"/>
        <v>0.62207567030813726</v>
      </c>
      <c r="BM646" s="18">
        <f t="shared" si="846"/>
        <v>0.57621608511593514</v>
      </c>
      <c r="BN646" s="18">
        <f t="shared" si="847"/>
        <v>0.41414806535121418</v>
      </c>
    </row>
    <row r="647" spans="1:66" x14ac:dyDescent="0.25">
      <c r="A647" t="s">
        <v>99</v>
      </c>
      <c r="B647" t="s">
        <v>107</v>
      </c>
      <c r="C647" t="s">
        <v>112</v>
      </c>
      <c r="D647" t="s">
        <v>500</v>
      </c>
      <c r="E647" s="14">
        <f>VLOOKUP(A647,home!$A$2:$E$405,3,FALSE)</f>
        <v>1.3382789319999999</v>
      </c>
      <c r="F647" s="14">
        <f>VLOOKUP(B647,home!$B$2:$E$405,3,FALSE)</f>
        <v>0.75</v>
      </c>
      <c r="G647" s="14">
        <f>VLOOKUP(C647,away!$B$2:$E$405,4,FALSE)</f>
        <v>1.35</v>
      </c>
      <c r="H647" s="14">
        <f>VLOOKUP(A647,away!$A$2:$E$405,3,FALSE)</f>
        <v>1.2937685459999999</v>
      </c>
      <c r="I647" s="14">
        <f>VLOOKUP(C647,away!$B$2:$E$405,3,FALSE)</f>
        <v>0.75</v>
      </c>
      <c r="J647" s="14">
        <f>VLOOKUP(B647,home!$B$2:$E$405,4,FALSE)</f>
        <v>0.68</v>
      </c>
      <c r="K647" s="16">
        <f t="shared" si="792"/>
        <v>1.3550074186500001</v>
      </c>
      <c r="L647" s="16">
        <f t="shared" si="793"/>
        <v>0.65982195846000002</v>
      </c>
      <c r="M647" s="17">
        <f t="shared" si="794"/>
        <v>0.13334315281920117</v>
      </c>
      <c r="N647" s="17">
        <f t="shared" si="795"/>
        <v>0.18068096129619826</v>
      </c>
      <c r="O647" s="17">
        <f t="shared" si="796"/>
        <v>8.7982740240396387E-2</v>
      </c>
      <c r="P647" s="17">
        <f t="shared" si="797"/>
        <v>0.11921726573889301</v>
      </c>
      <c r="Q647" s="17">
        <f t="shared" si="798"/>
        <v>0.12241202148258111</v>
      </c>
      <c r="R647" s="17">
        <f t="shared" si="799"/>
        <v>2.9026471988047895E-2</v>
      </c>
      <c r="S647" s="17">
        <f t="shared" si="800"/>
        <v>2.6646955898681924E-2</v>
      </c>
      <c r="T647" s="17">
        <f t="shared" si="801"/>
        <v>8.0770139753684272E-2</v>
      </c>
      <c r="U647" s="17">
        <f t="shared" si="802"/>
        <v>3.9331084881041319E-2</v>
      </c>
      <c r="V647" s="17">
        <f t="shared" si="803"/>
        <v>2.6471194019514212E-3</v>
      </c>
      <c r="W647" s="17">
        <f t="shared" si="804"/>
        <v>5.5289732413613547E-2</v>
      </c>
      <c r="X647" s="17">
        <f t="shared" si="805"/>
        <v>3.6481379523879837E-2</v>
      </c>
      <c r="Y647" s="17">
        <f t="shared" si="806"/>
        <v>1.2035607642384467E-2</v>
      </c>
      <c r="Z647" s="17">
        <f t="shared" si="807"/>
        <v>6.3841011981126987E-3</v>
      </c>
      <c r="AA647" s="17">
        <f t="shared" si="808"/>
        <v>8.6505044848550604E-3</v>
      </c>
      <c r="AB647" s="17">
        <f t="shared" si="809"/>
        <v>5.860748876021853E-3</v>
      </c>
      <c r="AC647" s="17">
        <f t="shared" si="810"/>
        <v>1.4791832694107166E-4</v>
      </c>
      <c r="AD647" s="17">
        <f t="shared" si="811"/>
        <v>1.8729499398904934E-2</v>
      </c>
      <c r="AE647" s="17">
        <f t="shared" si="812"/>
        <v>1.2358134974360847E-2</v>
      </c>
      <c r="AF647" s="17">
        <f t="shared" si="813"/>
        <v>4.0770844108478973E-3</v>
      </c>
      <c r="AG647" s="17">
        <f t="shared" si="814"/>
        <v>8.9671660692413181E-4</v>
      </c>
      <c r="AH647" s="17">
        <f t="shared" si="815"/>
        <v>1.0530925388863883E-3</v>
      </c>
      <c r="AI647" s="17">
        <f t="shared" si="816"/>
        <v>1.4269482027160199E-3</v>
      </c>
      <c r="AJ647" s="17">
        <f t="shared" si="817"/>
        <v>9.6676270035474569E-4</v>
      </c>
      <c r="AK647" s="17">
        <f t="shared" si="818"/>
        <v>4.3665687701826265E-4</v>
      </c>
      <c r="AL647" s="17">
        <f t="shared" si="819"/>
        <v>5.2899359637900692E-6</v>
      </c>
      <c r="AM647" s="17">
        <f t="shared" si="820"/>
        <v>5.0757221266233754E-3</v>
      </c>
      <c r="AN647" s="17">
        <f t="shared" si="821"/>
        <v>3.3490729141873918E-3</v>
      </c>
      <c r="AO647" s="17">
        <f t="shared" si="822"/>
        <v>1.1048959246322322E-3</v>
      </c>
      <c r="AP647" s="17">
        <f t="shared" si="823"/>
        <v>2.4301153096177068E-4</v>
      </c>
      <c r="AQ647" s="17">
        <f t="shared" si="824"/>
        <v>4.0086086071889615E-5</v>
      </c>
      <c r="AR647" s="17">
        <f t="shared" si="825"/>
        <v>1.3897071628952615E-4</v>
      </c>
      <c r="AS647" s="17">
        <f t="shared" si="826"/>
        <v>1.8830635154741234E-4</v>
      </c>
      <c r="AT647" s="17">
        <f t="shared" si="827"/>
        <v>1.2757825166282935E-4</v>
      </c>
      <c r="AU647" s="17">
        <f t="shared" si="828"/>
        <v>5.7623159153843513E-5</v>
      </c>
      <c r="AV647" s="17">
        <f t="shared" si="829"/>
        <v>1.9519952034876905E-5</v>
      </c>
      <c r="AW647" s="17">
        <f t="shared" si="830"/>
        <v>1.313760958106469E-7</v>
      </c>
      <c r="AX647" s="17">
        <f t="shared" si="831"/>
        <v>1.1462735227634386E-3</v>
      </c>
      <c r="AY647" s="17">
        <f t="shared" si="832"/>
        <v>7.5633644072061563E-4</v>
      </c>
      <c r="AZ647" s="17">
        <f t="shared" si="833"/>
        <v>2.495236957854711E-4</v>
      </c>
      <c r="BA647" s="17">
        <f t="shared" si="834"/>
        <v>5.488040454511561E-5</v>
      </c>
      <c r="BB647" s="17">
        <f t="shared" si="835"/>
        <v>9.0528240020088163E-6</v>
      </c>
      <c r="BC647" s="17">
        <f t="shared" si="836"/>
        <v>1.194650412519831E-6</v>
      </c>
      <c r="BD647" s="17">
        <f t="shared" si="837"/>
        <v>1.5282655031790687E-5</v>
      </c>
      <c r="BE647" s="17">
        <f t="shared" si="838"/>
        <v>2.0708110944745133E-5</v>
      </c>
      <c r="BF647" s="17">
        <f t="shared" si="839"/>
        <v>1.4029821978178462E-5</v>
      </c>
      <c r="BG647" s="17">
        <f t="shared" si="840"/>
        <v>6.3368376209235468E-6</v>
      </c>
      <c r="BH647" s="17">
        <f t="shared" si="841"/>
        <v>2.146615496782956E-6</v>
      </c>
      <c r="BI647" s="17">
        <f t="shared" si="842"/>
        <v>5.817359846259915E-7</v>
      </c>
      <c r="BJ647" s="18">
        <f t="shared" si="843"/>
        <v>0.53576132762408513</v>
      </c>
      <c r="BK647" s="18">
        <f t="shared" si="844"/>
        <v>0.28276403856235299</v>
      </c>
      <c r="BL647" s="18">
        <f t="shared" si="845"/>
        <v>0.1753260949970834</v>
      </c>
      <c r="BM647" s="18">
        <f t="shared" si="846"/>
        <v>0.32681674375169167</v>
      </c>
      <c r="BN647" s="18">
        <f t="shared" si="847"/>
        <v>0.67266261356531776</v>
      </c>
    </row>
    <row r="648" spans="1:66" x14ac:dyDescent="0.25">
      <c r="A648" t="s">
        <v>122</v>
      </c>
      <c r="B648" t="s">
        <v>127</v>
      </c>
      <c r="C648" t="s">
        <v>138</v>
      </c>
      <c r="D648" t="s">
        <v>500</v>
      </c>
      <c r="E648" s="14">
        <f>VLOOKUP(A648,home!$A$2:$E$405,3,FALSE)</f>
        <v>1.3392857140000001</v>
      </c>
      <c r="F648" s="14">
        <f>VLOOKUP(B648,home!$B$2:$E$405,3,FALSE)</f>
        <v>0.8</v>
      </c>
      <c r="G648" s="14">
        <f>VLOOKUP(C648,away!$B$2:$E$405,4,FALSE)</f>
        <v>1.17</v>
      </c>
      <c r="H648" s="14">
        <f>VLOOKUP(A648,away!$A$2:$E$405,3,FALSE)</f>
        <v>1.1726190480000001</v>
      </c>
      <c r="I648" s="14">
        <f>VLOOKUP(C648,away!$B$2:$E$405,3,FALSE)</f>
        <v>1.03</v>
      </c>
      <c r="J648" s="14">
        <f>VLOOKUP(B648,home!$B$2:$E$405,4,FALSE)</f>
        <v>0.85</v>
      </c>
      <c r="K648" s="16">
        <f t="shared" si="792"/>
        <v>1.253571428304</v>
      </c>
      <c r="L648" s="16">
        <f t="shared" si="793"/>
        <v>1.0266279765240001</v>
      </c>
      <c r="M648" s="17">
        <f t="shared" si="794"/>
        <v>0.10226381278428198</v>
      </c>
      <c r="N648" s="17">
        <f t="shared" si="795"/>
        <v>0.12819499385580521</v>
      </c>
      <c r="O648" s="17">
        <f t="shared" si="796"/>
        <v>0.10498689119035658</v>
      </c>
      <c r="P648" s="17">
        <f t="shared" si="797"/>
        <v>0.13160856714269192</v>
      </c>
      <c r="Q648" s="17">
        <f t="shared" si="798"/>
        <v>8.0350790774622149E-2</v>
      </c>
      <c r="R648" s="17">
        <f t="shared" si="799"/>
        <v>5.3891239832150564E-2</v>
      </c>
      <c r="S648" s="17">
        <f t="shared" si="800"/>
        <v>4.23434606870405E-2</v>
      </c>
      <c r="T648" s="17">
        <f t="shared" si="801"/>
        <v>8.2490369745053624E-2</v>
      </c>
      <c r="U648" s="17">
        <f t="shared" si="802"/>
        <v>6.7556518489462397E-2</v>
      </c>
      <c r="V648" s="17">
        <f t="shared" si="803"/>
        <v>6.0548866887162791E-3</v>
      </c>
      <c r="W648" s="17">
        <f t="shared" si="804"/>
        <v>3.3575151852232976E-2</v>
      </c>
      <c r="X648" s="17">
        <f t="shared" si="805"/>
        <v>3.4469190207543965E-2</v>
      </c>
      <c r="Y648" s="17">
        <f t="shared" si="806"/>
        <v>1.769351749759587E-2</v>
      </c>
      <c r="Z648" s="17">
        <f t="shared" si="807"/>
        <v>1.8442084833750112E-2</v>
      </c>
      <c r="AA648" s="17">
        <f t="shared" si="808"/>
        <v>2.311847062594766E-2</v>
      </c>
      <c r="AB648" s="17">
        <f t="shared" si="809"/>
        <v>1.4490327121386645E-2</v>
      </c>
      <c r="AC648" s="17">
        <f t="shared" si="810"/>
        <v>4.8702159371997094E-4</v>
      </c>
      <c r="AD648" s="17">
        <f t="shared" si="811"/>
        <v>1.0522212765731846E-2</v>
      </c>
      <c r="AE648" s="17">
        <f t="shared" si="812"/>
        <v>1.0802398000238286E-2</v>
      </c>
      <c r="AF648" s="17">
        <f t="shared" si="813"/>
        <v>5.5450220002957688E-3</v>
      </c>
      <c r="AG648" s="17">
        <f t="shared" si="814"/>
        <v>1.8975582386482361E-3</v>
      </c>
      <c r="AH648" s="17">
        <f t="shared" si="815"/>
        <v>4.7332900589392053E-3</v>
      </c>
      <c r="AI648" s="17">
        <f t="shared" si="816"/>
        <v>5.9335171797615435E-3</v>
      </c>
      <c r="AJ648" s="17">
        <f t="shared" si="817"/>
        <v>3.7190438029500016E-3</v>
      </c>
      <c r="AK648" s="17">
        <f t="shared" si="818"/>
        <v>1.554029017329724E-3</v>
      </c>
      <c r="AL648" s="17">
        <f t="shared" si="819"/>
        <v>2.5070926800760654E-5</v>
      </c>
      <c r="AM648" s="17">
        <f t="shared" si="820"/>
        <v>2.6380690571314092E-3</v>
      </c>
      <c r="AN648" s="17">
        <f t="shared" si="821"/>
        <v>2.7083154980533952E-3</v>
      </c>
      <c r="AO648" s="17">
        <f t="shared" si="822"/>
        <v>1.3902162297775732E-3</v>
      </c>
      <c r="AP648" s="17">
        <f t="shared" si="823"/>
        <v>4.7574495830245812E-4</v>
      </c>
      <c r="AQ648" s="17">
        <f t="shared" si="824"/>
        <v>1.2210327097088682E-4</v>
      </c>
      <c r="AR648" s="17">
        <f t="shared" si="825"/>
        <v>9.7186559910198474E-4</v>
      </c>
      <c r="AS648" s="17">
        <f t="shared" si="826"/>
        <v>1.2183029471857976E-3</v>
      </c>
      <c r="AT648" s="17">
        <f t="shared" si="827"/>
        <v>7.6361488280533678E-4</v>
      </c>
      <c r="AU648" s="17">
        <f t="shared" si="828"/>
        <v>3.1908193310415907E-4</v>
      </c>
      <c r="AV648" s="17">
        <f t="shared" si="829"/>
        <v>9.9997998656845531E-5</v>
      </c>
      <c r="AW648" s="17">
        <f t="shared" si="830"/>
        <v>8.9625185622915815E-7</v>
      </c>
      <c r="AX648" s="17">
        <f t="shared" si="831"/>
        <v>5.5116799931880065E-4</v>
      </c>
      <c r="AY648" s="17">
        <f t="shared" si="832"/>
        <v>5.6584448786544165E-4</v>
      </c>
      <c r="AZ648" s="17">
        <f t="shared" si="833"/>
        <v>2.9045589080227874E-4</v>
      </c>
      <c r="BA648" s="17">
        <f t="shared" si="834"/>
        <v>9.9396714481273118E-5</v>
      </c>
      <c r="BB648" s="17">
        <f t="shared" si="835"/>
        <v>2.5510861965260796E-5</v>
      </c>
      <c r="BC648" s="17">
        <f t="shared" si="836"/>
        <v>5.2380329197557551E-6</v>
      </c>
      <c r="BD648" s="17">
        <f t="shared" si="837"/>
        <v>1.6629073557655923E-4</v>
      </c>
      <c r="BE648" s="17">
        <f t="shared" si="838"/>
        <v>2.0845731491043009E-4</v>
      </c>
      <c r="BF648" s="17">
        <f t="shared" si="839"/>
        <v>1.3065806699634233E-4</v>
      </c>
      <c r="BG648" s="17">
        <f t="shared" si="840"/>
        <v>5.4596406554681512E-5</v>
      </c>
      <c r="BH648" s="17">
        <f t="shared" si="841"/>
        <v>1.7110123836254494E-5</v>
      </c>
      <c r="BI648" s="17">
        <f t="shared" si="842"/>
        <v>4.2897524751743707E-6</v>
      </c>
      <c r="BJ648" s="18">
        <f t="shared" si="843"/>
        <v>0.41441326793935651</v>
      </c>
      <c r="BK648" s="18">
        <f t="shared" si="844"/>
        <v>0.28334866431111688</v>
      </c>
      <c r="BL648" s="18">
        <f t="shared" si="845"/>
        <v>0.2839375930794879</v>
      </c>
      <c r="BM648" s="18">
        <f t="shared" si="846"/>
        <v>0.39828036634779385</v>
      </c>
      <c r="BN648" s="18">
        <f t="shared" si="847"/>
        <v>0.60129629557990849</v>
      </c>
    </row>
    <row r="649" spans="1:66" x14ac:dyDescent="0.25">
      <c r="A649" t="s">
        <v>122</v>
      </c>
      <c r="B649" t="s">
        <v>128</v>
      </c>
      <c r="C649" t="s">
        <v>141</v>
      </c>
      <c r="D649" t="s">
        <v>500</v>
      </c>
      <c r="E649" s="14">
        <f>VLOOKUP(A649,home!$A$2:$E$405,3,FALSE)</f>
        <v>1.3392857140000001</v>
      </c>
      <c r="F649" s="14">
        <f>VLOOKUP(B649,home!$B$2:$E$405,3,FALSE)</f>
        <v>1.1200000000000001</v>
      </c>
      <c r="G649" s="14">
        <f>VLOOKUP(C649,away!$B$2:$E$405,4,FALSE)</f>
        <v>0.95</v>
      </c>
      <c r="H649" s="14">
        <f>VLOOKUP(A649,away!$A$2:$E$405,3,FALSE)</f>
        <v>1.1726190480000001</v>
      </c>
      <c r="I649" s="14">
        <f>VLOOKUP(C649,away!$B$2:$E$405,3,FALSE)</f>
        <v>0.55000000000000004</v>
      </c>
      <c r="J649" s="14">
        <f>VLOOKUP(B649,home!$B$2:$E$405,4,FALSE)</f>
        <v>0.91</v>
      </c>
      <c r="K649" s="16">
        <f t="shared" si="792"/>
        <v>1.4249999996960001</v>
      </c>
      <c r="L649" s="16">
        <f t="shared" si="793"/>
        <v>0.5868958335240001</v>
      </c>
      <c r="M649" s="17">
        <f t="shared" si="794"/>
        <v>0.13373489512611866</v>
      </c>
      <c r="N649" s="17">
        <f t="shared" si="795"/>
        <v>0.19057222551406375</v>
      </c>
      <c r="O649" s="17">
        <f t="shared" si="796"/>
        <v>7.8488452746288156E-2</v>
      </c>
      <c r="P649" s="17">
        <f t="shared" si="797"/>
        <v>0.11184604513960017</v>
      </c>
      <c r="Q649" s="17">
        <f t="shared" si="798"/>
        <v>0.13578271064980346</v>
      </c>
      <c r="R649" s="17">
        <f t="shared" si="799"/>
        <v>2.303227294827094E-2</v>
      </c>
      <c r="S649" s="17">
        <f t="shared" si="800"/>
        <v>2.3384954617813765E-2</v>
      </c>
      <c r="T649" s="17">
        <f t="shared" si="801"/>
        <v>7.9690307144964528E-2</v>
      </c>
      <c r="U649" s="17">
        <f t="shared" si="802"/>
        <v>3.2820988944284285E-2</v>
      </c>
      <c r="V649" s="17">
        <f t="shared" si="803"/>
        <v>2.1730509679906804E-3</v>
      </c>
      <c r="W649" s="17">
        <f t="shared" si="804"/>
        <v>6.4496787544897308E-2</v>
      </c>
      <c r="X649" s="17">
        <f t="shared" si="805"/>
        <v>3.7852895885782854E-2</v>
      </c>
      <c r="Y649" s="17">
        <f t="shared" si="806"/>
        <v>1.110785344109186E-2</v>
      </c>
      <c r="Z649" s="17">
        <f t="shared" si="807"/>
        <v>4.5058483433092515E-3</v>
      </c>
      <c r="AA649" s="17">
        <f t="shared" si="808"/>
        <v>6.420833887845907E-3</v>
      </c>
      <c r="AB649" s="17">
        <f t="shared" si="809"/>
        <v>4.574844144114242E-3</v>
      </c>
      <c r="AC649" s="17">
        <f t="shared" si="810"/>
        <v>1.1358626539997841E-4</v>
      </c>
      <c r="AD649" s="17">
        <f t="shared" si="811"/>
        <v>2.297698055796793E-2</v>
      </c>
      <c r="AE649" s="17">
        <f t="shared" si="812"/>
        <v>1.3485094156433333E-2</v>
      </c>
      <c r="AF649" s="17">
        <f t="shared" si="813"/>
        <v>3.9571727875447812E-3</v>
      </c>
      <c r="AG649" s="17">
        <f t="shared" si="814"/>
        <v>7.7414940718152864E-4</v>
      </c>
      <c r="AH649" s="17">
        <f t="shared" si="815"/>
        <v>6.6111590479480428E-4</v>
      </c>
      <c r="AI649" s="17">
        <f t="shared" si="816"/>
        <v>9.4209016413161707E-4</v>
      </c>
      <c r="AJ649" s="17">
        <f t="shared" si="817"/>
        <v>6.7123924180057957E-4</v>
      </c>
      <c r="AK649" s="17">
        <f t="shared" si="818"/>
        <v>3.1883863978725632E-4</v>
      </c>
      <c r="AL649" s="17">
        <f t="shared" si="819"/>
        <v>3.7998084359908941E-6</v>
      </c>
      <c r="AM649" s="17">
        <f t="shared" si="820"/>
        <v>6.5484394576238551E-3</v>
      </c>
      <c r="AN649" s="17">
        <f t="shared" si="821"/>
        <v>3.843251833763604E-3</v>
      </c>
      <c r="AO649" s="17">
        <f t="shared" si="822"/>
        <v>1.127794244209666E-3</v>
      </c>
      <c r="AP649" s="17">
        <f t="shared" si="823"/>
        <v>2.2063258099966725E-4</v>
      </c>
      <c r="AQ649" s="17">
        <f t="shared" si="824"/>
        <v>3.237208563208778E-5</v>
      </c>
      <c r="AR649" s="17">
        <f t="shared" si="825"/>
        <v>7.7601234000104047E-5</v>
      </c>
      <c r="AS649" s="17">
        <f t="shared" si="826"/>
        <v>1.1058175842655752E-4</v>
      </c>
      <c r="AT649" s="17">
        <f t="shared" si="827"/>
        <v>7.8789502862113814E-5</v>
      </c>
      <c r="AU649" s="17">
        <f t="shared" si="828"/>
        <v>3.7425013851520051E-5</v>
      </c>
      <c r="AV649" s="17">
        <f t="shared" si="829"/>
        <v>1.3332661181759727E-5</v>
      </c>
      <c r="AW649" s="17">
        <f t="shared" si="830"/>
        <v>8.8274464660700591E-8</v>
      </c>
      <c r="AX649" s="17">
        <f t="shared" si="831"/>
        <v>1.5552543708538757E-3</v>
      </c>
      <c r="AY649" s="17">
        <f t="shared" si="832"/>
        <v>9.1277231032412985E-4</v>
      </c>
      <c r="AZ649" s="17">
        <f t="shared" si="833"/>
        <v>2.6785113294265368E-4</v>
      </c>
      <c r="BA649" s="17">
        <f t="shared" si="834"/>
        <v>5.2400237976242173E-5</v>
      </c>
      <c r="BB649" s="17">
        <f t="shared" si="835"/>
        <v>7.688370335980652E-6</v>
      </c>
      <c r="BC649" s="17">
        <f t="shared" si="836"/>
        <v>9.0245450335531239E-7</v>
      </c>
      <c r="BD649" s="17">
        <f t="shared" si="837"/>
        <v>7.5906401518303391E-6</v>
      </c>
      <c r="BE649" s="17">
        <f t="shared" si="838"/>
        <v>1.0816662214050681E-5</v>
      </c>
      <c r="BF649" s="17">
        <f t="shared" si="839"/>
        <v>7.7068718258669793E-6</v>
      </c>
      <c r="BG649" s="17">
        <f t="shared" si="840"/>
        <v>3.6607641165058511E-6</v>
      </c>
      <c r="BH649" s="17">
        <f t="shared" si="841"/>
        <v>1.3041472162269924E-6</v>
      </c>
      <c r="BI649" s="17">
        <f t="shared" si="842"/>
        <v>3.7168195654540044E-7</v>
      </c>
      <c r="BJ649" s="18">
        <f t="shared" si="843"/>
        <v>0.57526553616889653</v>
      </c>
      <c r="BK649" s="18">
        <f t="shared" si="844"/>
        <v>0.27216910423568341</v>
      </c>
      <c r="BL649" s="18">
        <f t="shared" si="845"/>
        <v>0.14827985755912082</v>
      </c>
      <c r="BM649" s="18">
        <f t="shared" si="846"/>
        <v>0.32585106014700527</v>
      </c>
      <c r="BN649" s="18">
        <f t="shared" si="847"/>
        <v>0.67345660212414515</v>
      </c>
    </row>
    <row r="650" spans="1:66" x14ac:dyDescent="0.25">
      <c r="A650" t="s">
        <v>122</v>
      </c>
      <c r="B650" t="s">
        <v>135</v>
      </c>
      <c r="C650" t="s">
        <v>362</v>
      </c>
      <c r="D650" t="s">
        <v>500</v>
      </c>
      <c r="E650" s="14">
        <f>VLOOKUP(A650,home!$A$2:$E$405,3,FALSE)</f>
        <v>1.3392857140000001</v>
      </c>
      <c r="F650" s="14">
        <f>VLOOKUP(B650,home!$B$2:$E$405,3,FALSE)</f>
        <v>0.56999999999999995</v>
      </c>
      <c r="G650" s="14">
        <f>VLOOKUP(C650,away!$B$2:$E$405,4,FALSE)</f>
        <v>0.63</v>
      </c>
      <c r="H650" s="14">
        <f>VLOOKUP(A650,away!$A$2:$E$405,3,FALSE)</f>
        <v>1.1726190480000001</v>
      </c>
      <c r="I650" s="14">
        <f>VLOOKUP(C650,away!$B$2:$E$405,3,FALSE)</f>
        <v>0.56999999999999995</v>
      </c>
      <c r="J650" s="14">
        <f>VLOOKUP(B650,home!$B$2:$E$405,4,FALSE)</f>
        <v>0.98</v>
      </c>
      <c r="K650" s="16">
        <f t="shared" si="792"/>
        <v>0.48093749989739998</v>
      </c>
      <c r="L650" s="16">
        <f t="shared" si="793"/>
        <v>0.65502500021279997</v>
      </c>
      <c r="M650" s="17">
        <f t="shared" si="794"/>
        <v>0.32111290134319609</v>
      </c>
      <c r="N650" s="17">
        <f t="shared" si="795"/>
        <v>0.15443523595679717</v>
      </c>
      <c r="O650" s="17">
        <f t="shared" si="796"/>
        <v>0.21033697827065978</v>
      </c>
      <c r="P650" s="17">
        <f t="shared" si="797"/>
        <v>0.10115894046546486</v>
      </c>
      <c r="Q650" s="17">
        <f t="shared" si="798"/>
        <v>3.7136848138563536E-2</v>
      </c>
      <c r="R650" s="17">
        <f t="shared" si="799"/>
        <v>6.888798961824931E-2</v>
      </c>
      <c r="S650" s="17">
        <f t="shared" si="800"/>
        <v>7.9669262689936217E-3</v>
      </c>
      <c r="T650" s="17">
        <f t="shared" si="801"/>
        <v>2.4325563959865296E-2</v>
      </c>
      <c r="U650" s="17">
        <f t="shared" si="802"/>
        <v>3.3130817499958873E-2</v>
      </c>
      <c r="V650" s="17">
        <f t="shared" si="803"/>
        <v>2.7886551108373913E-4</v>
      </c>
      <c r="W650" s="17">
        <f t="shared" si="804"/>
        <v>5.9535009659433856E-3</v>
      </c>
      <c r="X650" s="17">
        <f t="shared" si="805"/>
        <v>3.8996919714839704E-3</v>
      </c>
      <c r="Y650" s="17">
        <f t="shared" si="806"/>
        <v>1.277197867225571E-3</v>
      </c>
      <c r="Z650" s="17">
        <f t="shared" si="807"/>
        <v>1.5041118471451041E-2</v>
      </c>
      <c r="AA650" s="17">
        <f t="shared" si="808"/>
        <v>7.2338379133202657E-3</v>
      </c>
      <c r="AB650" s="17">
        <f t="shared" si="809"/>
        <v>1.7395119603476365E-3</v>
      </c>
      <c r="AC650" s="17">
        <f t="shared" si="810"/>
        <v>5.4906194043418507E-6</v>
      </c>
      <c r="AD650" s="17">
        <f t="shared" si="811"/>
        <v>7.1581546754939185E-4</v>
      </c>
      <c r="AE650" s="17">
        <f t="shared" si="812"/>
        <v>4.688770267838659E-4</v>
      </c>
      <c r="AF650" s="17">
        <f t="shared" si="813"/>
        <v>1.5356308728443937E-4</v>
      </c>
      <c r="AG650" s="17">
        <f t="shared" si="814"/>
        <v>3.3529220427056047E-5</v>
      </c>
      <c r="AH650" s="17">
        <f t="shared" si="815"/>
        <v>2.463077157490742E-3</v>
      </c>
      <c r="AI650" s="17">
        <f t="shared" si="816"/>
        <v>1.184586170177992E-3</v>
      </c>
      <c r="AJ650" s="17">
        <f t="shared" si="817"/>
        <v>2.8485595554921965E-4</v>
      </c>
      <c r="AK650" s="17">
        <f t="shared" si="818"/>
        <v>4.5665970364242196E-5</v>
      </c>
      <c r="AL650" s="17">
        <f t="shared" si="819"/>
        <v>6.9187533620609245E-8</v>
      </c>
      <c r="AM650" s="17">
        <f t="shared" si="820"/>
        <v>6.8852500270218627E-5</v>
      </c>
      <c r="AN650" s="17">
        <f t="shared" si="821"/>
        <v>4.5100109004151759E-5</v>
      </c>
      <c r="AO650" s="17">
        <f t="shared" si="822"/>
        <v>1.4770849455020904E-5</v>
      </c>
      <c r="AP650" s="17">
        <f t="shared" si="823"/>
        <v>3.2250918891394347E-6</v>
      </c>
      <c r="AQ650" s="17">
        <f t="shared" si="824"/>
        <v>5.2812895384246444E-7</v>
      </c>
      <c r="AR650" s="17">
        <f t="shared" si="825"/>
        <v>3.2267542312190331E-4</v>
      </c>
      <c r="AS650" s="17">
        <f t="shared" si="826"/>
        <v>1.5518671127458386E-4</v>
      </c>
      <c r="AT650" s="17">
        <f t="shared" si="827"/>
        <v>3.7317554468849004E-5</v>
      </c>
      <c r="AU650" s="17">
        <f t="shared" si="828"/>
        <v>5.9824704495110943E-6</v>
      </c>
      <c r="AV650" s="17">
        <f t="shared" si="829"/>
        <v>7.1929859529948504E-7</v>
      </c>
      <c r="AW650" s="17">
        <f t="shared" si="830"/>
        <v>6.0544105318335543E-10</v>
      </c>
      <c r="AX650" s="17">
        <f t="shared" si="831"/>
        <v>5.5189582236073292E-6</v>
      </c>
      <c r="AY650" s="17">
        <f t="shared" si="832"/>
        <v>3.6150556115928243E-6</v>
      </c>
      <c r="AZ650" s="17">
        <f t="shared" si="833"/>
        <v>1.1839759013764366E-6</v>
      </c>
      <c r="BA650" s="17">
        <f t="shared" si="834"/>
        <v>2.585112716836835E-7</v>
      </c>
      <c r="BB650" s="17">
        <f t="shared" si="835"/>
        <v>4.2332836447403994E-8</v>
      </c>
      <c r="BC650" s="17">
        <f t="shared" si="836"/>
        <v>5.5458132405938477E-9</v>
      </c>
      <c r="BD650" s="17">
        <f t="shared" si="837"/>
        <v>3.5226744849848329E-5</v>
      </c>
      <c r="BE650" s="17">
        <f t="shared" si="838"/>
        <v>1.6941862597609663E-5</v>
      </c>
      <c r="BF650" s="17">
        <f t="shared" si="839"/>
        <v>4.0739885206498303E-6</v>
      </c>
      <c r="BG650" s="17">
        <f t="shared" si="840"/>
        <v>6.5311128457734549E-7</v>
      </c>
      <c r="BH650" s="17">
        <f t="shared" si="841"/>
        <v>7.8526427089851956E-8</v>
      </c>
      <c r="BI650" s="17">
        <f t="shared" si="842"/>
        <v>7.5532607040937767E-9</v>
      </c>
      <c r="BJ650" s="18">
        <f t="shared" si="843"/>
        <v>0.22854292472115403</v>
      </c>
      <c r="BK650" s="18">
        <f t="shared" si="844"/>
        <v>0.43052680845128793</v>
      </c>
      <c r="BL650" s="18">
        <f t="shared" si="845"/>
        <v>0.32588618376096867</v>
      </c>
      <c r="BM650" s="18">
        <f t="shared" si="846"/>
        <v>0.10692452716176032</v>
      </c>
      <c r="BN650" s="18">
        <f t="shared" si="847"/>
        <v>0.89306889379293064</v>
      </c>
    </row>
    <row r="651" spans="1:66" x14ac:dyDescent="0.25">
      <c r="A651" t="s">
        <v>122</v>
      </c>
      <c r="B651" t="s">
        <v>139</v>
      </c>
      <c r="C651" t="s">
        <v>136</v>
      </c>
      <c r="D651" t="s">
        <v>500</v>
      </c>
      <c r="E651" s="14">
        <f>VLOOKUP(A651,home!$A$2:$E$405,3,FALSE)</f>
        <v>1.3392857140000001</v>
      </c>
      <c r="F651" s="14">
        <f>VLOOKUP(B651,home!$B$2:$E$405,3,FALSE)</f>
        <v>0.91</v>
      </c>
      <c r="G651" s="14">
        <f>VLOOKUP(C651,away!$B$2:$E$405,4,FALSE)</f>
        <v>1.03</v>
      </c>
      <c r="H651" s="14">
        <f>VLOOKUP(A651,away!$A$2:$E$405,3,FALSE)</f>
        <v>1.1726190480000001</v>
      </c>
      <c r="I651" s="14">
        <f>VLOOKUP(C651,away!$B$2:$E$405,3,FALSE)</f>
        <v>1.1499999999999999</v>
      </c>
      <c r="J651" s="14">
        <f>VLOOKUP(B651,home!$B$2:$E$405,4,FALSE)</f>
        <v>0.85</v>
      </c>
      <c r="K651" s="16">
        <f t="shared" si="792"/>
        <v>1.2553124997322003</v>
      </c>
      <c r="L651" s="16">
        <f t="shared" si="793"/>
        <v>1.1462351194199998</v>
      </c>
      <c r="M651" s="17">
        <f t="shared" si="794"/>
        <v>9.057766503185119E-2</v>
      </c>
      <c r="N651" s="17">
        <f t="shared" si="795"/>
        <v>0.11370327511103903</v>
      </c>
      <c r="O651" s="17">
        <f t="shared" si="796"/>
        <v>0.10382330069456869</v>
      </c>
      <c r="P651" s="17">
        <f t="shared" si="797"/>
        <v>0.1303306871253469</v>
      </c>
      <c r="Q651" s="17">
        <f t="shared" si="798"/>
        <v>7.1366571253688241E-2</v>
      </c>
      <c r="R651" s="17">
        <f t="shared" si="799"/>
        <v>5.9502956735108761E-2</v>
      </c>
      <c r="S651" s="17">
        <f t="shared" si="800"/>
        <v>4.6882661417116452E-2</v>
      </c>
      <c r="T651" s="17">
        <f t="shared" si="801"/>
        <v>8.1802870323567256E-2</v>
      </c>
      <c r="U651" s="17">
        <f t="shared" si="802"/>
        <v>7.4694805360606339E-2</v>
      </c>
      <c r="V651" s="17">
        <f t="shared" si="803"/>
        <v>7.4954085898538483E-3</v>
      </c>
      <c r="W651" s="17">
        <f t="shared" si="804"/>
        <v>2.986244965259453E-2</v>
      </c>
      <c r="X651" s="17">
        <f t="shared" si="805"/>
        <v>3.4229388543715419E-2</v>
      </c>
      <c r="Y651" s="17">
        <f t="shared" si="806"/>
        <v>1.9617463632539616E-2</v>
      </c>
      <c r="Z651" s="17">
        <f t="shared" si="807"/>
        <v>2.2734792906370153E-2</v>
      </c>
      <c r="AA651" s="17">
        <f t="shared" si="808"/>
        <v>2.8539269714189412E-2</v>
      </c>
      <c r="AB651" s="17">
        <f t="shared" si="809"/>
        <v>1.7912851002725296E-2</v>
      </c>
      <c r="AC651" s="17">
        <f t="shared" si="810"/>
        <v>6.7406362778379427E-4</v>
      </c>
      <c r="AD651" s="17">
        <f t="shared" si="811"/>
        <v>9.3716765803813513E-3</v>
      </c>
      <c r="AE651" s="17">
        <f t="shared" si="812"/>
        <v>1.0742144824279033E-2</v>
      </c>
      <c r="AF651" s="17">
        <f t="shared" si="813"/>
        <v>6.1565118277422072E-3</v>
      </c>
      <c r="AG651" s="17">
        <f t="shared" si="814"/>
        <v>2.3522700233609096E-3</v>
      </c>
      <c r="AH651" s="17">
        <f t="shared" si="815"/>
        <v>6.514854515505538E-3</v>
      </c>
      <c r="AI651" s="17">
        <f t="shared" si="816"/>
        <v>8.1781783072508701E-3</v>
      </c>
      <c r="AJ651" s="17">
        <f t="shared" si="817"/>
        <v>5.1330847270653719E-3</v>
      </c>
      <c r="AK651" s="17">
        <f t="shared" si="818"/>
        <v>2.147875140023204E-3</v>
      </c>
      <c r="AL651" s="17">
        <f t="shared" si="819"/>
        <v>3.8795955159309336E-5</v>
      </c>
      <c r="AM651" s="17">
        <f t="shared" si="820"/>
        <v>2.3528765509600474E-3</v>
      </c>
      <c r="AN651" s="17">
        <f t="shared" si="821"/>
        <v>2.6969497343702067E-3</v>
      </c>
      <c r="AO651" s="17">
        <f t="shared" si="822"/>
        <v>1.5456692504227858E-3</v>
      </c>
      <c r="AP651" s="17">
        <f t="shared" si="823"/>
        <v>5.9056679261406102E-4</v>
      </c>
      <c r="AQ651" s="17">
        <f t="shared" si="824"/>
        <v>1.692320995143661E-4</v>
      </c>
      <c r="AR651" s="17">
        <f t="shared" si="825"/>
        <v>1.4935110087168828E-3</v>
      </c>
      <c r="AS651" s="17">
        <f t="shared" si="826"/>
        <v>1.8748230377299501E-3</v>
      </c>
      <c r="AT651" s="17">
        <f t="shared" si="827"/>
        <v>1.1767443970241505E-3</v>
      </c>
      <c r="AU651" s="17">
        <f t="shared" si="828"/>
        <v>4.923939835247491E-4</v>
      </c>
      <c r="AV651" s="17">
        <f t="shared" si="829"/>
        <v>1.5452708057788712E-4</v>
      </c>
      <c r="AW651" s="17">
        <f t="shared" si="830"/>
        <v>1.5506347483427318E-6</v>
      </c>
      <c r="AX651" s="17">
        <f t="shared" si="831"/>
        <v>4.9226589079115512E-4</v>
      </c>
      <c r="AY651" s="17">
        <f t="shared" si="832"/>
        <v>5.6425245211739214E-4</v>
      </c>
      <c r="AZ651" s="17">
        <f t="shared" si="833"/>
        <v>3.2338298841790345E-4</v>
      </c>
      <c r="BA651" s="17">
        <f t="shared" si="834"/>
        <v>1.2355764611586399E-4</v>
      </c>
      <c r="BB651" s="17">
        <f t="shared" si="835"/>
        <v>3.5406528312717846E-5</v>
      </c>
      <c r="BC651" s="17">
        <f t="shared" si="836"/>
        <v>8.1168412417551484E-6</v>
      </c>
      <c r="BD651" s="17">
        <f t="shared" si="837"/>
        <v>2.8531912823861338E-4</v>
      </c>
      <c r="BE651" s="17">
        <f t="shared" si="838"/>
        <v>3.5816466809062602E-4</v>
      </c>
      <c r="BF651" s="17">
        <f t="shared" si="839"/>
        <v>2.248042924082988E-4</v>
      </c>
      <c r="BG651" s="17">
        <f t="shared" si="840"/>
        <v>9.406654608453003E-5</v>
      </c>
      <c r="BH651" s="17">
        <f t="shared" si="841"/>
        <v>2.9520727776636395E-5</v>
      </c>
      <c r="BI651" s="17">
        <f t="shared" si="842"/>
        <v>7.4115477158406485E-6</v>
      </c>
      <c r="BJ651" s="18">
        <f t="shared" si="843"/>
        <v>0.38810689854778585</v>
      </c>
      <c r="BK651" s="18">
        <f t="shared" si="844"/>
        <v>0.27656353419922891</v>
      </c>
      <c r="BL651" s="18">
        <f t="shared" si="845"/>
        <v>0.3126384626149315</v>
      </c>
      <c r="BM651" s="18">
        <f t="shared" si="846"/>
        <v>0.43017653049934446</v>
      </c>
      <c r="BN651" s="18">
        <f t="shared" si="847"/>
        <v>0.56930445595160284</v>
      </c>
    </row>
    <row r="652" spans="1:66" x14ac:dyDescent="0.25">
      <c r="A652" t="s">
        <v>122</v>
      </c>
      <c r="B652" t="s">
        <v>140</v>
      </c>
      <c r="C652" t="s">
        <v>123</v>
      </c>
      <c r="D652" t="s">
        <v>500</v>
      </c>
      <c r="E652" s="14">
        <f>VLOOKUP(A652,home!$A$2:$E$405,3,FALSE)</f>
        <v>1.3392857140000001</v>
      </c>
      <c r="F652" s="14">
        <f>VLOOKUP(B652,home!$B$2:$E$405,3,FALSE)</f>
        <v>1.29</v>
      </c>
      <c r="G652" s="14">
        <f>VLOOKUP(C652,away!$B$2:$E$405,4,FALSE)</f>
        <v>1.0900000000000001</v>
      </c>
      <c r="H652" s="14">
        <f>VLOOKUP(A652,away!$A$2:$E$405,3,FALSE)</f>
        <v>1.1726190480000001</v>
      </c>
      <c r="I652" s="14">
        <f>VLOOKUP(C652,away!$B$2:$E$405,3,FALSE)</f>
        <v>0.69</v>
      </c>
      <c r="J652" s="14">
        <f>VLOOKUP(B652,home!$B$2:$E$405,4,FALSE)</f>
        <v>0.63</v>
      </c>
      <c r="K652" s="16">
        <f t="shared" si="792"/>
        <v>1.8831696424554003</v>
      </c>
      <c r="L652" s="16">
        <f t="shared" si="793"/>
        <v>0.50973750016560004</v>
      </c>
      <c r="M652" s="17">
        <f t="shared" si="794"/>
        <v>9.1363690146348805E-2</v>
      </c>
      <c r="N652" s="17">
        <f t="shared" si="795"/>
        <v>0.17205332770630569</v>
      </c>
      <c r="O652" s="17">
        <f t="shared" si="796"/>
        <v>4.6571499021104301E-2</v>
      </c>
      <c r="P652" s="17">
        <f t="shared" si="797"/>
        <v>8.7702033160185017E-2</v>
      </c>
      <c r="Q652" s="17">
        <f t="shared" si="798"/>
        <v>0.16200280180997276</v>
      </c>
      <c r="R652" s="17">
        <f t="shared" si="799"/>
        <v>1.1869619744991195E-2</v>
      </c>
      <c r="S652" s="17">
        <f t="shared" si="800"/>
        <v>2.1046781845472491E-2</v>
      </c>
      <c r="T652" s="17">
        <f t="shared" si="801"/>
        <v>8.2578903214438643E-2</v>
      </c>
      <c r="U652" s="17">
        <f t="shared" si="802"/>
        <v>2.2352507571256633E-2</v>
      </c>
      <c r="V652" s="17">
        <f t="shared" si="803"/>
        <v>2.2448080928844615E-3</v>
      </c>
      <c r="W652" s="17">
        <f t="shared" si="804"/>
        <v>0.10169291945375314</v>
      </c>
      <c r="X652" s="17">
        <f t="shared" si="805"/>
        <v>5.1836694546897835E-2</v>
      </c>
      <c r="Y652" s="17">
        <f t="shared" si="806"/>
        <v>1.3211553547591745E-2</v>
      </c>
      <c r="Z652" s="17">
        <f t="shared" si="807"/>
        <v>2.0167967655760209E-3</v>
      </c>
      <c r="AA652" s="17">
        <f t="shared" si="808"/>
        <v>3.7979704439350032E-3</v>
      </c>
      <c r="AB652" s="17">
        <f t="shared" si="809"/>
        <v>3.5761113214806293E-3</v>
      </c>
      <c r="AC652" s="17">
        <f t="shared" si="810"/>
        <v>1.346775682201035E-4</v>
      </c>
      <c r="AD652" s="17">
        <f t="shared" si="811"/>
        <v>4.7876254691992519E-2</v>
      </c>
      <c r="AE652" s="17">
        <f t="shared" si="812"/>
        <v>2.4404322383987844E-2</v>
      </c>
      <c r="AF652" s="17">
        <f t="shared" si="813"/>
        <v>6.2198991426246795E-3</v>
      </c>
      <c r="AG652" s="17">
        <f t="shared" si="814"/>
        <v>1.0568386134145549E-3</v>
      </c>
      <c r="AH652" s="17">
        <f t="shared" si="815"/>
        <v>2.57009235406697E-4</v>
      </c>
      <c r="AI652" s="17">
        <f t="shared" si="816"/>
        <v>4.8399198994856553E-4</v>
      </c>
      <c r="AJ652" s="17">
        <f t="shared" si="817"/>
        <v>4.5571951133135892E-4</v>
      </c>
      <c r="AK652" s="17">
        <f t="shared" si="818"/>
        <v>2.8606571640460828E-4</v>
      </c>
      <c r="AL652" s="17">
        <f t="shared" si="819"/>
        <v>5.1711994272790976E-6</v>
      </c>
      <c r="AM652" s="17">
        <f t="shared" si="820"/>
        <v>1.8031821886084647E-2</v>
      </c>
      <c r="AN652" s="17">
        <f t="shared" si="821"/>
        <v>9.1914958116441434E-3</v>
      </c>
      <c r="AO652" s="17">
        <f t="shared" si="822"/>
        <v>2.3426250489050338E-3</v>
      </c>
      <c r="AP652" s="17">
        <f t="shared" si="823"/>
        <v>3.9804127875138972E-4</v>
      </c>
      <c r="AQ652" s="17">
        <f t="shared" si="824"/>
        <v>5.0724141598363017E-5</v>
      </c>
      <c r="AR652" s="17">
        <f t="shared" si="825"/>
        <v>2.6201449035136391E-5</v>
      </c>
      <c r="AS652" s="17">
        <f t="shared" si="826"/>
        <v>4.9341773411311198E-5</v>
      </c>
      <c r="AT652" s="17">
        <f t="shared" si="827"/>
        <v>4.6459464896547139E-5</v>
      </c>
      <c r="AU652" s="17">
        <f t="shared" si="828"/>
        <v>2.9163684632633295E-5</v>
      </c>
      <c r="AV652" s="17">
        <f t="shared" si="829"/>
        <v>1.3730041390579522E-5</v>
      </c>
      <c r="AW652" s="17">
        <f t="shared" si="830"/>
        <v>1.3788747383691749E-7</v>
      </c>
      <c r="AX652" s="17">
        <f t="shared" si="831"/>
        <v>5.6594965956729068E-3</v>
      </c>
      <c r="AY652" s="17">
        <f t="shared" si="832"/>
        <v>2.8848576468740307E-3</v>
      </c>
      <c r="AZ652" s="17">
        <f t="shared" si="833"/>
        <v>7.3526006262559184E-4</v>
      </c>
      <c r="BA652" s="17">
        <f t="shared" si="834"/>
        <v>1.249298754314573E-4</v>
      </c>
      <c r="BB652" s="17">
        <f t="shared" si="835"/>
        <v>1.5920360599607706E-5</v>
      </c>
      <c r="BC652" s="17">
        <f t="shared" si="836"/>
        <v>1.6230409627557892E-6</v>
      </c>
      <c r="BD652" s="17">
        <f t="shared" si="837"/>
        <v>2.2259768553144669E-6</v>
      </c>
      <c r="BE652" s="17">
        <f t="shared" si="838"/>
        <v>4.1918920387365415E-6</v>
      </c>
      <c r="BF652" s="17">
        <f t="shared" si="839"/>
        <v>3.9470219158995656E-6</v>
      </c>
      <c r="BG652" s="17">
        <f t="shared" si="840"/>
        <v>2.4776372833760708E-6</v>
      </c>
      <c r="BH652" s="17">
        <f t="shared" si="841"/>
        <v>1.1664528292673711E-6</v>
      </c>
      <c r="BI652" s="17">
        <f t="shared" si="842"/>
        <v>4.3932571148650508E-7</v>
      </c>
      <c r="BJ652" s="18">
        <f t="shared" si="843"/>
        <v>0.70237031086012935</v>
      </c>
      <c r="BK652" s="18">
        <f t="shared" si="844"/>
        <v>0.20538201965941216</v>
      </c>
      <c r="BL652" s="18">
        <f t="shared" si="845"/>
        <v>8.9829839275859275E-2</v>
      </c>
      <c r="BM652" s="18">
        <f t="shared" si="846"/>
        <v>0.42515127521266882</v>
      </c>
      <c r="BN652" s="18">
        <f t="shared" si="847"/>
        <v>0.57156297158890779</v>
      </c>
    </row>
    <row r="653" spans="1:66" x14ac:dyDescent="0.25">
      <c r="A653" t="s">
        <v>122</v>
      </c>
      <c r="B653" t="s">
        <v>143</v>
      </c>
      <c r="C653" t="s">
        <v>126</v>
      </c>
      <c r="D653" t="s">
        <v>500</v>
      </c>
      <c r="E653" s="14">
        <f>VLOOKUP(A653,home!$A$2:$E$405,3,FALSE)</f>
        <v>1.3392857140000001</v>
      </c>
      <c r="F653" s="14">
        <f>VLOOKUP(B653,home!$B$2:$E$405,3,FALSE)</f>
        <v>0.8</v>
      </c>
      <c r="G653" s="14">
        <f>VLOOKUP(C653,away!$B$2:$E$405,4,FALSE)</f>
        <v>0.59</v>
      </c>
      <c r="H653" s="14">
        <f>VLOOKUP(A653,away!$A$2:$E$405,3,FALSE)</f>
        <v>1.1726190480000001</v>
      </c>
      <c r="I653" s="14">
        <f>VLOOKUP(C653,away!$B$2:$E$405,3,FALSE)</f>
        <v>0.91</v>
      </c>
      <c r="J653" s="14">
        <f>VLOOKUP(B653,home!$B$2:$E$405,4,FALSE)</f>
        <v>1.02</v>
      </c>
      <c r="K653" s="16">
        <f t="shared" si="792"/>
        <v>0.63214285700799999</v>
      </c>
      <c r="L653" s="16">
        <f t="shared" si="793"/>
        <v>1.0884250003536</v>
      </c>
      <c r="M653" s="17">
        <f t="shared" si="794"/>
        <v>0.17896449274673679</v>
      </c>
      <c r="N653" s="17">
        <f t="shared" si="795"/>
        <v>0.11313112574790968</v>
      </c>
      <c r="O653" s="17">
        <f t="shared" si="796"/>
        <v>0.19478942808114885</v>
      </c>
      <c r="P653" s="17">
        <f t="shared" si="797"/>
        <v>0.12313474558217177</v>
      </c>
      <c r="Q653" s="17">
        <f t="shared" si="798"/>
        <v>3.5757516523407466E-2</v>
      </c>
      <c r="R653" s="17">
        <f t="shared" si="799"/>
        <v>0.10600684166405097</v>
      </c>
      <c r="S653" s="17">
        <f t="shared" si="800"/>
        <v>2.1180410338495249E-2</v>
      </c>
      <c r="T653" s="17">
        <f t="shared" si="801"/>
        <v>3.8919374934633634E-2</v>
      </c>
      <c r="U653" s="17">
        <f t="shared" si="802"/>
        <v>6.7011467751907861E-2</v>
      </c>
      <c r="V653" s="17">
        <f t="shared" si="803"/>
        <v>1.619219046892423E-3</v>
      </c>
      <c r="W653" s="17">
        <f t="shared" si="804"/>
        <v>7.5346195515391895E-3</v>
      </c>
      <c r="X653" s="17">
        <f t="shared" si="805"/>
        <v>8.2008682880482849E-3</v>
      </c>
      <c r="Y653" s="17">
        <f t="shared" si="806"/>
        <v>4.4630150346593898E-3</v>
      </c>
      <c r="Z653" s="17">
        <f t="shared" si="807"/>
        <v>3.8460165558559571E-2</v>
      </c>
      <c r="AA653" s="17">
        <f t="shared" si="808"/>
        <v>2.4312318937188531E-2</v>
      </c>
      <c r="AB653" s="17">
        <f t="shared" si="809"/>
        <v>7.6844293767220299E-3</v>
      </c>
      <c r="AC653" s="17">
        <f t="shared" si="810"/>
        <v>6.9630476107578529E-5</v>
      </c>
      <c r="AD653" s="17">
        <f t="shared" si="811"/>
        <v>1.1907389824445795E-3</v>
      </c>
      <c r="AE653" s="17">
        <f t="shared" si="812"/>
        <v>1.2960300773882868E-3</v>
      </c>
      <c r="AF653" s="17">
        <f t="shared" si="813"/>
        <v>7.0531576871981098E-4</v>
      </c>
      <c r="AG653" s="17">
        <f t="shared" si="814"/>
        <v>2.5589443860608667E-4</v>
      </c>
      <c r="AH653" s="17">
        <f t="shared" si="815"/>
        <v>1.0465251427918678E-2</v>
      </c>
      <c r="AI653" s="17">
        <f t="shared" si="816"/>
        <v>6.6155339369515639E-3</v>
      </c>
      <c r="AJ653" s="17">
        <f t="shared" si="817"/>
        <v>2.090981261768972E-3</v>
      </c>
      <c r="AK653" s="17">
        <f t="shared" si="818"/>
        <v>4.4059962292161025E-4</v>
      </c>
      <c r="AL653" s="17">
        <f t="shared" si="819"/>
        <v>1.9163423601363551E-6</v>
      </c>
      <c r="AM653" s="17">
        <f t="shared" si="820"/>
        <v>1.5054342846266311E-4</v>
      </c>
      <c r="AN653" s="17">
        <f t="shared" si="821"/>
        <v>1.6385523117770626E-4</v>
      </c>
      <c r="AO653" s="17">
        <f t="shared" si="822"/>
        <v>8.9172065026267051E-5</v>
      </c>
      <c r="AP653" s="17">
        <f t="shared" si="823"/>
        <v>3.2352368302581993E-5</v>
      </c>
      <c r="AQ653" s="17">
        <f t="shared" si="824"/>
        <v>8.803281620294398E-6</v>
      </c>
      <c r="AR653" s="17">
        <f t="shared" si="825"/>
        <v>2.2781282578265812E-3</v>
      </c>
      <c r="AS653" s="17">
        <f t="shared" si="826"/>
        <v>1.4401025055331526E-3</v>
      </c>
      <c r="AT653" s="17">
        <f t="shared" si="827"/>
        <v>4.5517525611605311E-4</v>
      </c>
      <c r="AU653" s="17">
        <f t="shared" si="828"/>
        <v>9.5911928946849982E-5</v>
      </c>
      <c r="AV653" s="17">
        <f t="shared" si="829"/>
        <v>1.5157510196402508E-5</v>
      </c>
      <c r="AW653" s="17">
        <f t="shared" si="830"/>
        <v>3.6625565797702242E-8</v>
      </c>
      <c r="AX653" s="17">
        <f t="shared" si="831"/>
        <v>1.5860825495361213E-5</v>
      </c>
      <c r="AY653" s="17">
        <f t="shared" si="832"/>
        <v>1.7263318995396918E-5</v>
      </c>
      <c r="AZ653" s="17">
        <f t="shared" si="833"/>
        <v>9.3949139918345977E-6</v>
      </c>
      <c r="BA653" s="17">
        <f t="shared" si="834"/>
        <v>3.408553088294872E-6</v>
      </c>
      <c r="BB653" s="17">
        <f t="shared" si="835"/>
        <v>9.2748859908315243E-7</v>
      </c>
      <c r="BC653" s="17">
        <f t="shared" si="836"/>
        <v>2.0190035575700813E-7</v>
      </c>
      <c r="BD653" s="17">
        <f t="shared" si="837"/>
        <v>4.1326195830507359E-4</v>
      </c>
      <c r="BE653" s="17">
        <f t="shared" si="838"/>
        <v>2.6124059501569019E-4</v>
      </c>
      <c r="BF653" s="17">
        <f t="shared" si="839"/>
        <v>8.2570688049844141E-5</v>
      </c>
      <c r="BG653" s="17">
        <f t="shared" si="840"/>
        <v>1.7398823549648268E-5</v>
      </c>
      <c r="BH653" s="17">
        <f t="shared" si="841"/>
        <v>2.7496355068131814E-6</v>
      </c>
      <c r="BI653" s="17">
        <f t="shared" si="842"/>
        <v>3.4763248900150504E-7</v>
      </c>
      <c r="BJ653" s="18">
        <f t="shared" si="843"/>
        <v>0.21194628272247165</v>
      </c>
      <c r="BK653" s="18">
        <f t="shared" si="844"/>
        <v>0.32498767785175936</v>
      </c>
      <c r="BL653" s="18">
        <f t="shared" si="845"/>
        <v>0.42447889685211432</v>
      </c>
      <c r="BM653" s="18">
        <f t="shared" si="846"/>
        <v>0.24807164594604955</v>
      </c>
      <c r="BN653" s="18">
        <f t="shared" si="847"/>
        <v>0.75178415034542545</v>
      </c>
    </row>
    <row r="654" spans="1:66" x14ac:dyDescent="0.25">
      <c r="A654" t="s">
        <v>145</v>
      </c>
      <c r="B654" t="s">
        <v>347</v>
      </c>
      <c r="C654" t="s">
        <v>419</v>
      </c>
      <c r="D654" t="s">
        <v>500</v>
      </c>
      <c r="E654" s="14">
        <f>VLOOKUP(A654,home!$A$2:$E$405,3,FALSE)</f>
        <v>1.4398340249999999</v>
      </c>
      <c r="F654" s="14">
        <f>VLOOKUP(B654,home!$B$2:$E$405,3,FALSE)</f>
        <v>0.95</v>
      </c>
      <c r="G654" s="14">
        <f>VLOOKUP(C654,away!$B$2:$E$405,4,FALSE)</f>
        <v>0.93</v>
      </c>
      <c r="H654" s="14">
        <f>VLOOKUP(A654,away!$A$2:$E$405,3,FALSE)</f>
        <v>1.2406638999999999</v>
      </c>
      <c r="I654" s="14">
        <f>VLOOKUP(C654,away!$B$2:$E$405,3,FALSE)</f>
        <v>0.64</v>
      </c>
      <c r="J654" s="14">
        <f>VLOOKUP(B654,home!$B$2:$E$405,4,FALSE)</f>
        <v>1.17</v>
      </c>
      <c r="K654" s="16">
        <f t="shared" si="792"/>
        <v>1.2720933610875</v>
      </c>
      <c r="L654" s="16">
        <f t="shared" si="793"/>
        <v>0.92900912831999982</v>
      </c>
      <c r="M654" s="17">
        <f t="shared" si="794"/>
        <v>0.11068106636885339</v>
      </c>
      <c r="N654" s="17">
        <f t="shared" si="795"/>
        <v>0.14079664972590336</v>
      </c>
      <c r="O654" s="17">
        <f t="shared" si="796"/>
        <v>0.10282372098885655</v>
      </c>
      <c r="P654" s="17">
        <f t="shared" si="797"/>
        <v>0.13080137283223783</v>
      </c>
      <c r="Q654" s="17">
        <f t="shared" si="798"/>
        <v>8.9553241689841939E-2</v>
      </c>
      <c r="R654" s="17">
        <f t="shared" si="799"/>
        <v>4.7762087703238233E-2</v>
      </c>
      <c r="S654" s="17">
        <f t="shared" si="800"/>
        <v>3.8644819064583717E-2</v>
      </c>
      <c r="T654" s="17">
        <f t="shared" si="801"/>
        <v>8.3195779000510339E-2</v>
      </c>
      <c r="U654" s="17">
        <f t="shared" si="802"/>
        <v>6.0757834678968274E-2</v>
      </c>
      <c r="V654" s="17">
        <f t="shared" si="803"/>
        <v>5.0744354952428827E-3</v>
      </c>
      <c r="W654" s="17">
        <f t="shared" si="804"/>
        <v>3.7973361405837409E-2</v>
      </c>
      <c r="X654" s="17">
        <f t="shared" si="805"/>
        <v>3.5277599379017345E-2</v>
      </c>
      <c r="Y654" s="17">
        <f t="shared" si="806"/>
        <v>1.6386605924161531E-2</v>
      </c>
      <c r="Z654" s="17">
        <f t="shared" si="807"/>
        <v>1.4790471821309579E-2</v>
      </c>
      <c r="AA654" s="17">
        <f t="shared" si="808"/>
        <v>1.8814861011239657E-2</v>
      </c>
      <c r="AB654" s="17">
        <f t="shared" si="809"/>
        <v>1.196712989109101E-2</v>
      </c>
      <c r="AC654" s="17">
        <f t="shared" si="810"/>
        <v>3.7480616090336386E-4</v>
      </c>
      <c r="AD654" s="17">
        <f t="shared" si="811"/>
        <v>1.2076415235635518E-2</v>
      </c>
      <c r="AE654" s="17">
        <f t="shared" si="812"/>
        <v>1.1219099991288119E-2</v>
      </c>
      <c r="AF654" s="17">
        <f t="shared" si="813"/>
        <v>5.2113231517207457E-3</v>
      </c>
      <c r="AG654" s="17">
        <f t="shared" si="814"/>
        <v>1.613788926191308E-3</v>
      </c>
      <c r="AH654" s="17">
        <f t="shared" si="815"/>
        <v>3.4351208335390826E-3</v>
      </c>
      <c r="AI654" s="17">
        <f t="shared" si="816"/>
        <v>4.3697944068784257E-3</v>
      </c>
      <c r="AJ654" s="17">
        <f t="shared" si="817"/>
        <v>2.7793932271536681E-3</v>
      </c>
      <c r="AK654" s="17">
        <f t="shared" si="818"/>
        <v>1.1785492240379142E-3</v>
      </c>
      <c r="AL654" s="17">
        <f t="shared" si="819"/>
        <v>1.7717632111985767E-5</v>
      </c>
      <c r="AM654" s="17">
        <f t="shared" si="820"/>
        <v>3.0724655293975747E-3</v>
      </c>
      <c r="AN654" s="17">
        <f t="shared" si="821"/>
        <v>2.8543485232588881E-3</v>
      </c>
      <c r="AO654" s="17">
        <f t="shared" si="822"/>
        <v>1.3258579167571088E-3</v>
      </c>
      <c r="AP654" s="17">
        <f t="shared" si="823"/>
        <v>4.1057803584089756E-4</v>
      </c>
      <c r="AQ654" s="17">
        <f t="shared" si="824"/>
        <v>9.5357685795972462E-5</v>
      </c>
      <c r="AR654" s="17">
        <f t="shared" si="825"/>
        <v>6.382517222480031E-4</v>
      </c>
      <c r="AS654" s="17">
        <f t="shared" si="826"/>
        <v>8.1191577857434765E-4</v>
      </c>
      <c r="AT654" s="17">
        <f t="shared" si="827"/>
        <v>5.1641633584330825E-4</v>
      </c>
      <c r="AU654" s="17">
        <f t="shared" si="828"/>
        <v>2.1897659746113505E-4</v>
      </c>
      <c r="AV654" s="17">
        <f t="shared" si="829"/>
        <v>6.9639668965959953E-5</v>
      </c>
      <c r="AW654" s="17">
        <f t="shared" si="830"/>
        <v>5.8162376909089701E-7</v>
      </c>
      <c r="AX654" s="17">
        <f t="shared" si="831"/>
        <v>6.5141050035280807E-4</v>
      </c>
      <c r="AY654" s="17">
        <f t="shared" si="832"/>
        <v>6.0516630111125732E-4</v>
      </c>
      <c r="AZ654" s="17">
        <f t="shared" si="833"/>
        <v>2.8110250894200375E-4</v>
      </c>
      <c r="BA654" s="17">
        <f t="shared" si="834"/>
        <v>8.704893226692529E-5</v>
      </c>
      <c r="BB654" s="17">
        <f t="shared" si="835"/>
        <v>2.0217313171620743E-5</v>
      </c>
      <c r="BC654" s="17">
        <f t="shared" si="836"/>
        <v>3.7564136973079682E-6</v>
      </c>
      <c r="BD654" s="17">
        <f t="shared" si="837"/>
        <v>9.882361268905929E-5</v>
      </c>
      <c r="BE654" s="17">
        <f t="shared" si="838"/>
        <v>1.2571286162043474E-4</v>
      </c>
      <c r="BF654" s="17">
        <f t="shared" si="839"/>
        <v>7.995924833533332E-5</v>
      </c>
      <c r="BG654" s="17">
        <f t="shared" si="840"/>
        <v>3.3905209654974745E-5</v>
      </c>
      <c r="BH654" s="17">
        <f t="shared" si="841"/>
        <v>1.0782648027093296E-5</v>
      </c>
      <c r="BI654" s="17">
        <f t="shared" si="842"/>
        <v>2.7433069940417213E-6</v>
      </c>
      <c r="BJ654" s="18">
        <f t="shared" si="843"/>
        <v>0.44271117409069993</v>
      </c>
      <c r="BK654" s="18">
        <f t="shared" si="844"/>
        <v>0.2861993838550444</v>
      </c>
      <c r="BL654" s="18">
        <f t="shared" si="845"/>
        <v>0.25649561895541656</v>
      </c>
      <c r="BM654" s="18">
        <f t="shared" si="846"/>
        <v>0.37717392473619699</v>
      </c>
      <c r="BN654" s="18">
        <f t="shared" si="847"/>
        <v>0.62241813930893131</v>
      </c>
    </row>
    <row r="655" spans="1:66" x14ac:dyDescent="0.25">
      <c r="A655" t="s">
        <v>145</v>
      </c>
      <c r="B655" t="s">
        <v>355</v>
      </c>
      <c r="C655" t="s">
        <v>388</v>
      </c>
      <c r="D655" t="s">
        <v>500</v>
      </c>
      <c r="E655" s="14">
        <f>VLOOKUP(A655,home!$A$2:$E$405,3,FALSE)</f>
        <v>1.4398340249999999</v>
      </c>
      <c r="F655" s="14">
        <f>VLOOKUP(B655,home!$B$2:$E$405,3,FALSE)</f>
        <v>0.41</v>
      </c>
      <c r="G655" s="14">
        <f>VLOOKUP(C655,away!$B$2:$E$405,4,FALSE)</f>
        <v>0.85</v>
      </c>
      <c r="H655" s="14">
        <f>VLOOKUP(A655,away!$A$2:$E$405,3,FALSE)</f>
        <v>1.2406638999999999</v>
      </c>
      <c r="I655" s="14">
        <f>VLOOKUP(C655,away!$B$2:$E$405,3,FALSE)</f>
        <v>0.96</v>
      </c>
      <c r="J655" s="14">
        <f>VLOOKUP(B655,home!$B$2:$E$405,4,FALSE)</f>
        <v>1.48</v>
      </c>
      <c r="K655" s="16">
        <f t="shared" si="792"/>
        <v>0.5017821577124999</v>
      </c>
      <c r="L655" s="16">
        <f t="shared" si="793"/>
        <v>1.76273526912</v>
      </c>
      <c r="M655" s="17">
        <f t="shared" si="794"/>
        <v>0.10388015222119822</v>
      </c>
      <c r="N655" s="17">
        <f t="shared" si="795"/>
        <v>5.2125206925055782E-2</v>
      </c>
      <c r="O655" s="17">
        <f t="shared" si="796"/>
        <v>0.18311320808186038</v>
      </c>
      <c r="P655" s="17">
        <f t="shared" si="797"/>
        <v>9.1882940656973888E-2</v>
      </c>
      <c r="Q655" s="17">
        <f t="shared" si="798"/>
        <v>1.3077749401032518E-2</v>
      </c>
      <c r="R655" s="17">
        <f t="shared" si="799"/>
        <v>0.16139005506380244</v>
      </c>
      <c r="S655" s="17">
        <f t="shared" si="800"/>
        <v>2.0317824443007945E-2</v>
      </c>
      <c r="T655" s="17">
        <f t="shared" si="801"/>
        <v>2.3052610109912969E-2</v>
      </c>
      <c r="U655" s="17">
        <f t="shared" si="802"/>
        <v>8.0982650063253961E-2</v>
      </c>
      <c r="V655" s="17">
        <f t="shared" si="803"/>
        <v>1.9968111945008965E-3</v>
      </c>
      <c r="W655" s="17">
        <f t="shared" si="804"/>
        <v>2.187393770824483E-3</v>
      </c>
      <c r="X655" s="17">
        <f t="shared" si="805"/>
        <v>3.8557961472857056E-3</v>
      </c>
      <c r="Y655" s="17">
        <f t="shared" si="806"/>
        <v>3.3983739296787651E-3</v>
      </c>
      <c r="Z655" s="17">
        <f t="shared" si="807"/>
        <v>9.4829314048727784E-2</v>
      </c>
      <c r="AA655" s="17">
        <f t="shared" si="808"/>
        <v>4.7583657817766911E-2</v>
      </c>
      <c r="AB655" s="17">
        <f t="shared" si="809"/>
        <v>1.1938315245826173E-2</v>
      </c>
      <c r="AC655" s="17">
        <f t="shared" si="810"/>
        <v>1.1038735538288108E-4</v>
      </c>
      <c r="AD655" s="17">
        <f t="shared" si="811"/>
        <v>2.7439879152279769E-4</v>
      </c>
      <c r="AE655" s="17">
        <f t="shared" si="812"/>
        <v>4.8369242762114149E-4</v>
      </c>
      <c r="AF655" s="17">
        <f t="shared" si="813"/>
        <v>4.2631085078702964E-4</v>
      </c>
      <c r="AG655" s="17">
        <f t="shared" si="814"/>
        <v>2.504910574302836E-4</v>
      </c>
      <c r="AH655" s="17">
        <f t="shared" si="815"/>
        <v>4.1789744105037295E-2</v>
      </c>
      <c r="AI655" s="17">
        <f t="shared" si="816"/>
        <v>2.0969347967278836E-2</v>
      </c>
      <c r="AJ655" s="17">
        <f t="shared" si="817"/>
        <v>5.2610223344226993E-3</v>
      </c>
      <c r="AK655" s="17">
        <f t="shared" si="818"/>
        <v>8.7996237958009162E-4</v>
      </c>
      <c r="AL655" s="17">
        <f t="shared" si="819"/>
        <v>3.9055448445351001E-6</v>
      </c>
      <c r="AM655" s="17">
        <f t="shared" si="820"/>
        <v>2.7537683536802383E-5</v>
      </c>
      <c r="AN655" s="17">
        <f t="shared" si="821"/>
        <v>4.8541646000186736E-5</v>
      </c>
      <c r="AO655" s="17">
        <f t="shared" si="822"/>
        <v>4.2783035712833488E-5</v>
      </c>
      <c r="AP655" s="17">
        <f t="shared" si="823"/>
        <v>2.5138388657010701E-5</v>
      </c>
      <c r="AQ655" s="17">
        <f t="shared" si="824"/>
        <v>1.1078081073639728E-5</v>
      </c>
      <c r="AR655" s="17">
        <f t="shared" si="825"/>
        <v>1.4732851164289767E-2</v>
      </c>
      <c r="AS655" s="17">
        <f t="shared" si="826"/>
        <v>7.3926818464744356E-3</v>
      </c>
      <c r="AT655" s="17">
        <f t="shared" si="827"/>
        <v>1.8547579241029852E-3</v>
      </c>
      <c r="AU655" s="17">
        <f t="shared" si="828"/>
        <v>3.1022814439691761E-4</v>
      </c>
      <c r="AV655" s="17">
        <f t="shared" si="829"/>
        <v>3.8916736919657584E-5</v>
      </c>
      <c r="AW655" s="17">
        <f t="shared" si="830"/>
        <v>9.595805505737496E-8</v>
      </c>
      <c r="AX655" s="17">
        <f t="shared" si="831"/>
        <v>2.3029863772501117E-6</v>
      </c>
      <c r="AY655" s="17">
        <f t="shared" si="832"/>
        <v>4.0595553114816689E-6</v>
      </c>
      <c r="AZ655" s="17">
        <f t="shared" si="833"/>
        <v>3.5779606622460844E-6</v>
      </c>
      <c r="BA655" s="17">
        <f t="shared" si="834"/>
        <v>2.1023324836217082E-6</v>
      </c>
      <c r="BB655" s="17">
        <f t="shared" si="835"/>
        <v>9.2646390407415739E-7</v>
      </c>
      <c r="BC655" s="17">
        <f t="shared" si="836"/>
        <v>3.266221198556251E-7</v>
      </c>
      <c r="BD655" s="17">
        <f t="shared" si="837"/>
        <v>4.3283527269982018E-3</v>
      </c>
      <c r="BE655" s="17">
        <f t="shared" si="838"/>
        <v>2.1718901706939409E-3</v>
      </c>
      <c r="BF655" s="17">
        <f t="shared" si="839"/>
        <v>5.4490786808268773E-4</v>
      </c>
      <c r="BG655" s="17">
        <f t="shared" si="840"/>
        <v>9.1141681933683079E-5</v>
      </c>
      <c r="BH655" s="17">
        <f t="shared" si="841"/>
        <v>1.1433317454557469E-5</v>
      </c>
      <c r="BI655" s="17">
        <f t="shared" si="842"/>
        <v>1.1474069404319673E-6</v>
      </c>
      <c r="BJ655" s="18">
        <f t="shared" si="843"/>
        <v>9.9300398166990503E-2</v>
      </c>
      <c r="BK655" s="18">
        <f t="shared" si="844"/>
        <v>0.21819608097121987</v>
      </c>
      <c r="BL655" s="18">
        <f t="shared" si="845"/>
        <v>0.58538627204711613</v>
      </c>
      <c r="BM655" s="18">
        <f t="shared" si="846"/>
        <v>0.39223878928687456</v>
      </c>
      <c r="BN655" s="18">
        <f t="shared" si="847"/>
        <v>0.60546931234992329</v>
      </c>
    </row>
    <row r="656" spans="1:66" x14ac:dyDescent="0.25">
      <c r="A656" t="s">
        <v>145</v>
      </c>
      <c r="B656" t="s">
        <v>371</v>
      </c>
      <c r="C656" t="s">
        <v>360</v>
      </c>
      <c r="D656" t="s">
        <v>500</v>
      </c>
      <c r="E656" s="14">
        <f>VLOOKUP(A656,home!$A$2:$E$405,3,FALSE)</f>
        <v>1.4398340249999999</v>
      </c>
      <c r="F656" s="14">
        <f>VLOOKUP(B656,home!$B$2:$E$405,3,FALSE)</f>
        <v>0.62</v>
      </c>
      <c r="G656" s="14">
        <f>VLOOKUP(C656,away!$B$2:$E$405,4,FALSE)</f>
        <v>0.61</v>
      </c>
      <c r="H656" s="14">
        <f>VLOOKUP(A656,away!$A$2:$E$405,3,FALSE)</f>
        <v>1.2406638999999999</v>
      </c>
      <c r="I656" s="14">
        <f>VLOOKUP(C656,away!$B$2:$E$405,3,FALSE)</f>
        <v>1.04</v>
      </c>
      <c r="J656" s="14">
        <f>VLOOKUP(B656,home!$B$2:$E$405,4,FALSE)</f>
        <v>0.81</v>
      </c>
      <c r="K656" s="16">
        <f t="shared" si="792"/>
        <v>0.54454522825499996</v>
      </c>
      <c r="L656" s="16">
        <f t="shared" si="793"/>
        <v>1.04513526936</v>
      </c>
      <c r="M656" s="17">
        <f t="shared" si="794"/>
        <v>0.20399077686317782</v>
      </c>
      <c r="N656" s="17">
        <f t="shared" si="795"/>
        <v>0.11108220414887392</v>
      </c>
      <c r="O656" s="17">
        <f t="shared" si="796"/>
        <v>0.21319795552385298</v>
      </c>
      <c r="P656" s="17">
        <f t="shared" si="797"/>
        <v>0.11609592935423584</v>
      </c>
      <c r="Q656" s="17">
        <f t="shared" si="798"/>
        <v>3.0244642106658524E-2</v>
      </c>
      <c r="R656" s="17">
        <f t="shared" si="799"/>
        <v>0.11141035133671169</v>
      </c>
      <c r="S656" s="17">
        <f t="shared" si="800"/>
        <v>1.6518228201150439E-2</v>
      </c>
      <c r="T656" s="17">
        <f t="shared" si="801"/>
        <v>3.1609742174839348E-2</v>
      </c>
      <c r="U656" s="17">
        <f t="shared" si="802"/>
        <v>6.0667975198619405E-2</v>
      </c>
      <c r="V656" s="17">
        <f t="shared" si="803"/>
        <v>1.0445456210144474E-3</v>
      </c>
      <c r="W656" s="17">
        <f t="shared" si="804"/>
        <v>5.4898585131537177E-3</v>
      </c>
      <c r="X656" s="17">
        <f t="shared" si="805"/>
        <v>5.7376447558931988E-3</v>
      </c>
      <c r="Y656" s="17">
        <f t="shared" si="806"/>
        <v>2.9983074487212151E-3</v>
      </c>
      <c r="Z656" s="17">
        <f t="shared" si="807"/>
        <v>3.881296251792881E-2</v>
      </c>
      <c r="AA656" s="17">
        <f t="shared" si="808"/>
        <v>2.1135413533578302E-2</v>
      </c>
      <c r="AB656" s="17">
        <f t="shared" si="809"/>
        <v>5.7545942934531056E-3</v>
      </c>
      <c r="AC656" s="17">
        <f t="shared" si="810"/>
        <v>3.7154711259907562E-5</v>
      </c>
      <c r="AD656" s="17">
        <f t="shared" si="811"/>
        <v>7.4736906428323629E-4</v>
      </c>
      <c r="AE656" s="17">
        <f t="shared" si="812"/>
        <v>7.8110176831099119E-4</v>
      </c>
      <c r="AF656" s="17">
        <f t="shared" si="813"/>
        <v>4.0817850351064006E-4</v>
      </c>
      <c r="AG656" s="17">
        <f t="shared" si="814"/>
        <v>1.4220058340451818E-4</v>
      </c>
      <c r="AH656" s="17">
        <f t="shared" si="815"/>
        <v>1.0141199008958778E-2</v>
      </c>
      <c r="AI656" s="17">
        <f t="shared" si="816"/>
        <v>5.5223415291128361E-3</v>
      </c>
      <c r="AJ656" s="17">
        <f t="shared" si="817"/>
        <v>1.5035823642364074E-3</v>
      </c>
      <c r="AK656" s="17">
        <f t="shared" si="818"/>
        <v>2.729228672444357E-4</v>
      </c>
      <c r="AL656" s="17">
        <f t="shared" si="819"/>
        <v>8.4582465931789676E-7</v>
      </c>
      <c r="AM656" s="17">
        <f t="shared" si="820"/>
        <v>8.1395251540168146E-5</v>
      </c>
      <c r="AN656" s="17">
        <f t="shared" si="821"/>
        <v>8.5069048143058572E-5</v>
      </c>
      <c r="AO656" s="17">
        <f t="shared" si="822"/>
        <v>4.4454331272597168E-5</v>
      </c>
      <c r="AP656" s="17">
        <f t="shared" si="823"/>
        <v>1.5486929829601506E-5</v>
      </c>
      <c r="AQ656" s="17">
        <f t="shared" si="824"/>
        <v>4.0464841447549971E-6</v>
      </c>
      <c r="AR656" s="17">
        <f t="shared" si="825"/>
        <v>2.1197849515722997E-3</v>
      </c>
      <c r="AS656" s="17">
        <f t="shared" si="826"/>
        <v>1.1543187803054519E-3</v>
      </c>
      <c r="AT656" s="17">
        <f t="shared" si="827"/>
        <v>3.1428939185023269E-4</v>
      </c>
      <c r="AU656" s="17">
        <f t="shared" si="828"/>
        <v>5.7048262874403377E-5</v>
      </c>
      <c r="AV656" s="17">
        <f t="shared" si="829"/>
        <v>7.7663398321233044E-6</v>
      </c>
      <c r="AW656" s="17">
        <f t="shared" si="830"/>
        <v>1.3371628501521306E-8</v>
      </c>
      <c r="AX656" s="17">
        <f t="shared" si="831"/>
        <v>7.3872326381356644E-6</v>
      </c>
      <c r="AY656" s="17">
        <f t="shared" si="832"/>
        <v>7.7206573730828999E-6</v>
      </c>
      <c r="AZ656" s="17">
        <f t="shared" si="833"/>
        <v>4.0345656616266334E-6</v>
      </c>
      <c r="BA656" s="17">
        <f t="shared" si="834"/>
        <v>1.4055556231715864E-6</v>
      </c>
      <c r="BB656" s="17">
        <f t="shared" si="835"/>
        <v>3.6724893870597461E-7</v>
      </c>
      <c r="BC656" s="17">
        <f t="shared" si="836"/>
        <v>7.676496369532859E-8</v>
      </c>
      <c r="BD656" s="17">
        <f t="shared" si="837"/>
        <v>3.692436693911315E-4</v>
      </c>
      <c r="BE656" s="17">
        <f t="shared" si="838"/>
        <v>2.0106987823030742E-4</v>
      </c>
      <c r="BF656" s="17">
        <f t="shared" si="839"/>
        <v>5.4745821368063901E-5</v>
      </c>
      <c r="BG656" s="17">
        <f t="shared" si="840"/>
        <v>9.9371919309599387E-6</v>
      </c>
      <c r="BH656" s="17">
        <f t="shared" si="841"/>
        <v>1.3528126120645805E-6</v>
      </c>
      <c r="BI656" s="17">
        <f t="shared" si="842"/>
        <v>1.4733353052458998E-7</v>
      </c>
      <c r="BJ656" s="18">
        <f t="shared" si="843"/>
        <v>0.18949269313777792</v>
      </c>
      <c r="BK656" s="18">
        <f t="shared" si="844"/>
        <v>0.33769520123287089</v>
      </c>
      <c r="BL656" s="18">
        <f t="shared" si="845"/>
        <v>0.43389604008926552</v>
      </c>
      <c r="BM656" s="18">
        <f t="shared" si="846"/>
        <v>0.21386733035858768</v>
      </c>
      <c r="BN656" s="18">
        <f t="shared" si="847"/>
        <v>0.78602185933351087</v>
      </c>
    </row>
    <row r="657" spans="1:66" x14ac:dyDescent="0.25">
      <c r="A657" t="s">
        <v>145</v>
      </c>
      <c r="B657" t="s">
        <v>148</v>
      </c>
      <c r="C657" t="s">
        <v>434</v>
      </c>
      <c r="D657" t="s">
        <v>500</v>
      </c>
      <c r="E657" s="14">
        <f>VLOOKUP(A657,home!$A$2:$E$405,3,FALSE)</f>
        <v>1.4398340249999999</v>
      </c>
      <c r="F657" s="14">
        <f>VLOOKUP(B657,home!$B$2:$E$405,3,FALSE)</f>
        <v>0.97</v>
      </c>
      <c r="G657" s="14">
        <f>VLOOKUP(C657,away!$B$2:$E$405,4,FALSE)</f>
        <v>1.18</v>
      </c>
      <c r="H657" s="14">
        <f>VLOOKUP(A657,away!$A$2:$E$405,3,FALSE)</f>
        <v>1.2406638999999999</v>
      </c>
      <c r="I657" s="14">
        <f>VLOOKUP(C657,away!$B$2:$E$405,3,FALSE)</f>
        <v>0.83</v>
      </c>
      <c r="J657" s="14">
        <f>VLOOKUP(B657,home!$B$2:$E$405,4,FALSE)</f>
        <v>0.48</v>
      </c>
      <c r="K657" s="16">
        <f t="shared" si="792"/>
        <v>1.6480340250149998</v>
      </c>
      <c r="L657" s="16">
        <f t="shared" si="793"/>
        <v>0.49428049775999988</v>
      </c>
      <c r="M657" s="17">
        <f t="shared" si="794"/>
        <v>0.11738284310444365</v>
      </c>
      <c r="N657" s="17">
        <f t="shared" si="795"/>
        <v>0.19345091938912048</v>
      </c>
      <c r="O657" s="17">
        <f t="shared" si="796"/>
        <v>5.802005011814837E-2</v>
      </c>
      <c r="P657" s="17">
        <f t="shared" si="797"/>
        <v>9.5619016727784084E-2</v>
      </c>
      <c r="Q657" s="17">
        <f t="shared" si="798"/>
        <v>0.15940684866185231</v>
      </c>
      <c r="R657" s="17">
        <f t="shared" si="799"/>
        <v>1.4339089626229259E-2</v>
      </c>
      <c r="S657" s="17">
        <f t="shared" si="800"/>
        <v>1.9472599483412362E-2</v>
      </c>
      <c r="T657" s="17">
        <f t="shared" si="801"/>
        <v>7.8791696502933314E-2</v>
      </c>
      <c r="U657" s="17">
        <f t="shared" si="802"/>
        <v>2.3631307591765436E-2</v>
      </c>
      <c r="V657" s="17">
        <f t="shared" si="803"/>
        <v>1.7624673120823391E-3</v>
      </c>
      <c r="W657" s="17">
        <f t="shared" si="804"/>
        <v>8.7569303471716431E-2</v>
      </c>
      <c r="X657" s="17">
        <f t="shared" si="805"/>
        <v>4.3283798908496478E-2</v>
      </c>
      <c r="Y657" s="17">
        <f t="shared" si="806"/>
        <v>1.0697168834717689E-2</v>
      </c>
      <c r="Z657" s="17">
        <f t="shared" si="807"/>
        <v>2.3625107859592824E-3</v>
      </c>
      <c r="AA657" s="17">
        <f t="shared" si="808"/>
        <v>3.8934981597258272E-3</v>
      </c>
      <c r="AB657" s="17">
        <f t="shared" si="809"/>
        <v>3.2083087217807259E-3</v>
      </c>
      <c r="AC657" s="17">
        <f t="shared" si="810"/>
        <v>8.9730634253670902E-5</v>
      </c>
      <c r="AD657" s="17">
        <f t="shared" si="811"/>
        <v>3.6079297917063213E-2</v>
      </c>
      <c r="AE657" s="17">
        <f t="shared" si="812"/>
        <v>1.7833293333277333E-2</v>
      </c>
      <c r="AF657" s="17">
        <f t="shared" si="813"/>
        <v>4.407324552736203E-3</v>
      </c>
      <c r="AG657" s="17">
        <f t="shared" si="814"/>
        <v>7.2615152457210642E-4</v>
      </c>
      <c r="AH657" s="17">
        <f t="shared" si="815"/>
        <v>2.9193575181183073E-4</v>
      </c>
      <c r="AI657" s="17">
        <f t="shared" si="816"/>
        <v>4.8112005210423144E-4</v>
      </c>
      <c r="AJ657" s="17">
        <f t="shared" si="817"/>
        <v>3.9645110799238156E-4</v>
      </c>
      <c r="AK657" s="17">
        <f t="shared" si="818"/>
        <v>2.1778830507544693E-4</v>
      </c>
      <c r="AL657" s="17">
        <f t="shared" si="819"/>
        <v>2.9237509642059894E-6</v>
      </c>
      <c r="AM657" s="17">
        <f t="shared" si="820"/>
        <v>1.1891982113194597E-2</v>
      </c>
      <c r="AN657" s="17">
        <f t="shared" si="821"/>
        <v>5.8779748382628396E-3</v>
      </c>
      <c r="AO657" s="17">
        <f t="shared" si="822"/>
        <v>1.4526841644386555E-3</v>
      </c>
      <c r="AP657" s="17">
        <f t="shared" si="823"/>
        <v>2.3934448396226938E-4</v>
      </c>
      <c r="AQ657" s="17">
        <f t="shared" si="824"/>
        <v>2.9575827667245206E-5</v>
      </c>
      <c r="AR657" s="17">
        <f t="shared" si="825"/>
        <v>2.885962974389831E-5</v>
      </c>
      <c r="AS657" s="17">
        <f t="shared" si="826"/>
        <v>4.7561651767279349E-5</v>
      </c>
      <c r="AT657" s="17">
        <f t="shared" si="827"/>
        <v>3.9191610199195593E-5</v>
      </c>
      <c r="AU657" s="17">
        <f t="shared" si="828"/>
        <v>2.1529702367799734E-5</v>
      </c>
      <c r="AV657" s="17">
        <f t="shared" si="829"/>
        <v>8.8704205126449941E-6</v>
      </c>
      <c r="AW657" s="17">
        <f t="shared" si="830"/>
        <v>6.6157262509710717E-8</v>
      </c>
      <c r="AX657" s="17">
        <f t="shared" si="831"/>
        <v>3.2663985245690798E-3</v>
      </c>
      <c r="AY657" s="17">
        <f t="shared" si="832"/>
        <v>1.6145170886065338E-3</v>
      </c>
      <c r="AZ657" s="17">
        <f t="shared" si="833"/>
        <v>3.9901215509923166E-4</v>
      </c>
      <c r="BA657" s="17">
        <f t="shared" si="834"/>
        <v>6.5741308878246161E-5</v>
      </c>
      <c r="BB657" s="17">
        <f t="shared" si="835"/>
        <v>8.1236617189333542E-6</v>
      </c>
      <c r="BC657" s="17">
        <f t="shared" si="836"/>
        <v>8.0307351161364745E-7</v>
      </c>
      <c r="BD657" s="17">
        <f t="shared" si="837"/>
        <v>2.3774586924972238E-6</v>
      </c>
      <c r="BE657" s="17">
        <f t="shared" si="838"/>
        <v>3.9181328183030981E-6</v>
      </c>
      <c r="BF657" s="17">
        <f t="shared" si="839"/>
        <v>3.2286080995457109E-6</v>
      </c>
      <c r="BG657" s="17">
        <f t="shared" si="840"/>
        <v>1.7736186671634485E-6</v>
      </c>
      <c r="BH657" s="17">
        <f t="shared" si="841"/>
        <v>7.3074597772177951E-7</v>
      </c>
      <c r="BI657" s="17">
        <f t="shared" si="842"/>
        <v>2.408588469856691E-7</v>
      </c>
      <c r="BJ657" s="18">
        <f t="shared" si="843"/>
        <v>0.65709196033639483</v>
      </c>
      <c r="BK657" s="18">
        <f t="shared" si="844"/>
        <v>0.23594409810154685</v>
      </c>
      <c r="BL657" s="18">
        <f t="shared" si="845"/>
        <v>0.10463783187232656</v>
      </c>
      <c r="BM657" s="18">
        <f t="shared" si="846"/>
        <v>0.36020318253730532</v>
      </c>
      <c r="BN657" s="18">
        <f t="shared" si="847"/>
        <v>0.63821876762757812</v>
      </c>
    </row>
    <row r="658" spans="1:66" x14ac:dyDescent="0.25">
      <c r="A658" t="s">
        <v>145</v>
      </c>
      <c r="B658" t="s">
        <v>357</v>
      </c>
      <c r="C658" t="s">
        <v>147</v>
      </c>
      <c r="D658" t="s">
        <v>500</v>
      </c>
      <c r="E658" s="14">
        <f>VLOOKUP(A658,home!$A$2:$E$405,3,FALSE)</f>
        <v>1.4398340249999999</v>
      </c>
      <c r="F658" s="14">
        <f>VLOOKUP(B658,home!$B$2:$E$405,3,FALSE)</f>
        <v>0.62</v>
      </c>
      <c r="G658" s="14">
        <f>VLOOKUP(C658,away!$B$2:$E$405,4,FALSE)</f>
        <v>1.22</v>
      </c>
      <c r="H658" s="14">
        <f>VLOOKUP(A658,away!$A$2:$E$405,3,FALSE)</f>
        <v>1.2406638999999999</v>
      </c>
      <c r="I658" s="14">
        <f>VLOOKUP(C658,away!$B$2:$E$405,3,FALSE)</f>
        <v>0.93</v>
      </c>
      <c r="J658" s="14">
        <f>VLOOKUP(B658,home!$B$2:$E$405,4,FALSE)</f>
        <v>0.81</v>
      </c>
      <c r="K658" s="16">
        <f t="shared" si="792"/>
        <v>1.0890904565099999</v>
      </c>
      <c r="L658" s="16">
        <f t="shared" si="793"/>
        <v>0.93459211587000002</v>
      </c>
      <c r="M658" s="17">
        <f t="shared" si="794"/>
        <v>0.13216785011811641</v>
      </c>
      <c r="N658" s="17">
        <f t="shared" si="795"/>
        <v>0.14394274422108463</v>
      </c>
      <c r="O658" s="17">
        <f t="shared" si="796"/>
        <v>0.12352303069187943</v>
      </c>
      <c r="P658" s="17">
        <f t="shared" si="797"/>
        <v>0.13452775388571769</v>
      </c>
      <c r="Q658" s="17">
        <f t="shared" si="798"/>
        <v>7.8383334507521593E-2</v>
      </c>
      <c r="R658" s="17">
        <f t="shared" si="799"/>
        <v>5.7721825306499268E-2</v>
      </c>
      <c r="S658" s="17">
        <f t="shared" si="800"/>
        <v>3.4232448642696721E-2</v>
      </c>
      <c r="T658" s="17">
        <f t="shared" si="801"/>
        <v>7.32564464463306E-2</v>
      </c>
      <c r="U658" s="17">
        <f t="shared" si="802"/>
        <v>6.2864289073645746E-2</v>
      </c>
      <c r="V658" s="17">
        <f t="shared" si="803"/>
        <v>3.8715201261918649E-3</v>
      </c>
      <c r="W658" s="17">
        <f t="shared" si="804"/>
        <v>2.8455513853857584E-2</v>
      </c>
      <c r="X658" s="17">
        <f t="shared" si="805"/>
        <v>2.6594298900844856E-2</v>
      </c>
      <c r="Y658" s="17">
        <f t="shared" si="806"/>
        <v>1.2427411039909903E-2</v>
      </c>
      <c r="Z658" s="17">
        <f t="shared" si="807"/>
        <v>1.7982120948359891E-2</v>
      </c>
      <c r="AA658" s="17">
        <f t="shared" si="808"/>
        <v>1.9584156312667304E-2</v>
      </c>
      <c r="AB658" s="17">
        <f t="shared" si="809"/>
        <v>1.0664458869463014E-2</v>
      </c>
      <c r="AC658" s="17">
        <f t="shared" si="810"/>
        <v>2.4629046806508103E-4</v>
      </c>
      <c r="AD658" s="17">
        <f t="shared" si="811"/>
        <v>7.7476571433310933E-3</v>
      </c>
      <c r="AE658" s="17">
        <f t="shared" si="812"/>
        <v>7.2408992826211264E-3</v>
      </c>
      <c r="AF658" s="17">
        <f t="shared" si="813"/>
        <v>3.3836436906732213E-3</v>
      </c>
      <c r="AG658" s="17">
        <f t="shared" si="814"/>
        <v>1.0541089054054873E-3</v>
      </c>
      <c r="AH658" s="17">
        <f t="shared" si="815"/>
        <v>4.2014871162394801E-3</v>
      </c>
      <c r="AI658" s="17">
        <f t="shared" si="816"/>
        <v>4.5757995214461382E-3</v>
      </c>
      <c r="AJ658" s="17">
        <f t="shared" si="817"/>
        <v>2.4917297948550067E-3</v>
      </c>
      <c r="AK658" s="17">
        <f t="shared" si="818"/>
        <v>9.0457304659273606E-4</v>
      </c>
      <c r="AL658" s="17">
        <f t="shared" si="819"/>
        <v>1.0027522863585081E-5</v>
      </c>
      <c r="AM658" s="17">
        <f t="shared" si="820"/>
        <v>1.6875798910226851E-3</v>
      </c>
      <c r="AN658" s="17">
        <f t="shared" si="821"/>
        <v>1.5771988610505552E-3</v>
      </c>
      <c r="AO658" s="17">
        <f t="shared" si="822"/>
        <v>7.3701881034849619E-4</v>
      </c>
      <c r="AP658" s="17">
        <f t="shared" si="823"/>
        <v>2.2960398979986381E-4</v>
      </c>
      <c r="AQ658" s="17">
        <f t="shared" si="824"/>
        <v>5.3646519659812151E-5</v>
      </c>
      <c r="AR658" s="17">
        <f t="shared" si="825"/>
        <v>7.8533534675336025E-4</v>
      </c>
      <c r="AS658" s="17">
        <f t="shared" si="826"/>
        <v>8.5530123130905615E-4</v>
      </c>
      <c r="AT658" s="17">
        <f t="shared" si="827"/>
        <v>4.6575020422997242E-4</v>
      </c>
      <c r="AU658" s="17">
        <f t="shared" si="828"/>
        <v>1.690813675148155E-4</v>
      </c>
      <c r="AV658" s="17">
        <f t="shared" si="829"/>
        <v>4.6036225933511359E-5</v>
      </c>
      <c r="AW658" s="17">
        <f t="shared" si="830"/>
        <v>2.8351577320266466E-7</v>
      </c>
      <c r="AX658" s="17">
        <f t="shared" si="831"/>
        <v>3.0632119231849855E-4</v>
      </c>
      <c r="AY658" s="17">
        <f t="shared" si="832"/>
        <v>2.8628537126476676E-4</v>
      </c>
      <c r="AZ658" s="17">
        <f t="shared" si="833"/>
        <v>1.3378002543648341E-4</v>
      </c>
      <c r="BA658" s="17">
        <f t="shared" si="834"/>
        <v>4.1676585677941826E-5</v>
      </c>
      <c r="BB658" s="17">
        <f t="shared" si="835"/>
        <v>9.7376520977462472E-6</v>
      </c>
      <c r="BC658" s="17">
        <f t="shared" si="836"/>
        <v>1.8201465755277223E-6</v>
      </c>
      <c r="BD658" s="17">
        <f t="shared" si="837"/>
        <v>1.2232803723162045E-4</v>
      </c>
      <c r="BE658" s="17">
        <f t="shared" si="838"/>
        <v>1.3322629791255778E-4</v>
      </c>
      <c r="BF658" s="17">
        <f t="shared" si="839"/>
        <v>7.25477448063624E-5</v>
      </c>
      <c r="BG658" s="17">
        <f t="shared" si="840"/>
        <v>2.6337018836644073E-5</v>
      </c>
      <c r="BH658" s="17">
        <f t="shared" si="841"/>
        <v>7.1708489669782883E-6</v>
      </c>
      <c r="BI658" s="17">
        <f t="shared" si="842"/>
        <v>1.5619406350021296E-6</v>
      </c>
      <c r="BJ658" s="18">
        <f t="shared" si="843"/>
        <v>0.38755072703683247</v>
      </c>
      <c r="BK658" s="18">
        <f t="shared" si="844"/>
        <v>0.3053421761349161</v>
      </c>
      <c r="BL658" s="18">
        <f t="shared" si="845"/>
        <v>0.28921602599741797</v>
      </c>
      <c r="BM658" s="18">
        <f t="shared" si="846"/>
        <v>0.32953850953121583</v>
      </c>
      <c r="BN658" s="18">
        <f t="shared" si="847"/>
        <v>0.67026653873081898</v>
      </c>
    </row>
    <row r="659" spans="1:66" x14ac:dyDescent="0.25">
      <c r="A659" t="s">
        <v>145</v>
      </c>
      <c r="B659" t="s">
        <v>391</v>
      </c>
      <c r="C659" t="s">
        <v>404</v>
      </c>
      <c r="D659" t="s">
        <v>500</v>
      </c>
      <c r="E659" s="14">
        <f>VLOOKUP(A659,home!$A$2:$E$405,3,FALSE)</f>
        <v>1.4398340249999999</v>
      </c>
      <c r="F659" s="14">
        <f>VLOOKUP(B659,home!$B$2:$E$405,3,FALSE)</f>
        <v>0.76</v>
      </c>
      <c r="G659" s="14">
        <f>VLOOKUP(C659,away!$B$2:$E$405,4,FALSE)</f>
        <v>0.43</v>
      </c>
      <c r="H659" s="14">
        <f>VLOOKUP(A659,away!$A$2:$E$405,3,FALSE)</f>
        <v>1.2406638999999999</v>
      </c>
      <c r="I659" s="14">
        <f>VLOOKUP(C659,away!$B$2:$E$405,3,FALSE)</f>
        <v>0.61</v>
      </c>
      <c r="J659" s="14">
        <f>VLOOKUP(B659,home!$B$2:$E$405,4,FALSE)</f>
        <v>1.45</v>
      </c>
      <c r="K659" s="16">
        <f t="shared" si="792"/>
        <v>0.47053775936999992</v>
      </c>
      <c r="L659" s="16">
        <f t="shared" si="793"/>
        <v>1.0973672195499999</v>
      </c>
      <c r="M659" s="17">
        <f t="shared" si="794"/>
        <v>0.20848149828559817</v>
      </c>
      <c r="N659" s="17">
        <f t="shared" si="795"/>
        <v>9.8098417073405858E-2</v>
      </c>
      <c r="O659" s="17">
        <f t="shared" si="796"/>
        <v>0.22878076210128495</v>
      </c>
      <c r="P659" s="17">
        <f t="shared" si="797"/>
        <v>0.10764998718609964</v>
      </c>
      <c r="Q659" s="17">
        <f t="shared" si="798"/>
        <v>2.3079504683732068E-2</v>
      </c>
      <c r="R659" s="17">
        <f t="shared" si="799"/>
        <v>0.12552825439680854</v>
      </c>
      <c r="S659" s="17">
        <f t="shared" si="800"/>
        <v>1.3896340726231176E-2</v>
      </c>
      <c r="T659" s="17">
        <f t="shared" si="801"/>
        <v>2.5326691883378261E-2</v>
      </c>
      <c r="U659" s="17">
        <f t="shared" si="802"/>
        <v>5.9065783561501634E-2</v>
      </c>
      <c r="V659" s="17">
        <f t="shared" si="803"/>
        <v>7.9726813672196433E-4</v>
      </c>
      <c r="W659" s="17">
        <f t="shared" si="804"/>
        <v>3.6199261404175681E-3</v>
      </c>
      <c r="X659" s="17">
        <f t="shared" si="805"/>
        <v>3.9723882836863889E-3</v>
      </c>
      <c r="Y659" s="17">
        <f t="shared" si="806"/>
        <v>2.1795843429209647E-3</v>
      </c>
      <c r="Z659" s="17">
        <f t="shared" si="807"/>
        <v>4.5916863834130288E-2</v>
      </c>
      <c r="AA659" s="17">
        <f t="shared" si="808"/>
        <v>2.1605618225809052E-2</v>
      </c>
      <c r="AB659" s="17">
        <f t="shared" si="809"/>
        <v>5.083129594887912E-3</v>
      </c>
      <c r="AC659" s="17">
        <f t="shared" si="810"/>
        <v>2.5729472821262151E-5</v>
      </c>
      <c r="AD659" s="17">
        <f t="shared" si="811"/>
        <v>4.2582798379924361E-4</v>
      </c>
      <c r="AE659" s="17">
        <f t="shared" si="812"/>
        <v>4.6728967058835835E-4</v>
      </c>
      <c r="AF659" s="17">
        <f t="shared" si="813"/>
        <v>2.5639418326899109E-4</v>
      </c>
      <c r="AG659" s="17">
        <f t="shared" si="814"/>
        <v>9.3786190667561979E-5</v>
      </c>
      <c r="AH659" s="17">
        <f t="shared" si="815"/>
        <v>1.2596915299028871E-2</v>
      </c>
      <c r="AI659" s="17">
        <f t="shared" si="816"/>
        <v>5.9273242997787186E-3</v>
      </c>
      <c r="AJ659" s="17">
        <f t="shared" si="817"/>
        <v>1.3945149475386161E-3</v>
      </c>
      <c r="AK659" s="17">
        <f t="shared" si="818"/>
        <v>2.1872397960759774E-4</v>
      </c>
      <c r="AL659" s="17">
        <f t="shared" si="819"/>
        <v>5.3141932349692946E-7</v>
      </c>
      <c r="AM659" s="17">
        <f t="shared" si="820"/>
        <v>4.0073629074788166E-5</v>
      </c>
      <c r="AN659" s="17">
        <f t="shared" si="821"/>
        <v>4.3975486915078324E-5</v>
      </c>
      <c r="AO659" s="17">
        <f t="shared" si="822"/>
        <v>2.4128628902178449E-5</v>
      </c>
      <c r="AP659" s="17">
        <f t="shared" si="823"/>
        <v>8.8259888033124459E-6</v>
      </c>
      <c r="AQ659" s="17">
        <f t="shared" si="824"/>
        <v>2.4213376982176021E-6</v>
      </c>
      <c r="AR659" s="17">
        <f t="shared" si="825"/>
        <v>2.7646883833204344E-3</v>
      </c>
      <c r="AS659" s="17">
        <f t="shared" si="826"/>
        <v>1.3008902772438649E-3</v>
      </c>
      <c r="AT659" s="17">
        <f t="shared" si="827"/>
        <v>3.0605899812027307E-4</v>
      </c>
      <c r="AU659" s="17">
        <f t="shared" si="828"/>
        <v>4.8004105070180092E-5</v>
      </c>
      <c r="AV659" s="17">
        <f t="shared" si="829"/>
        <v>5.6469360100711491E-6</v>
      </c>
      <c r="AW659" s="17">
        <f t="shared" si="830"/>
        <v>7.6222169240331802E-9</v>
      </c>
      <c r="AX659" s="17">
        <f t="shared" si="831"/>
        <v>3.1426926057792146E-6</v>
      </c>
      <c r="AY659" s="17">
        <f t="shared" si="832"/>
        <v>3.4486878467042807E-6</v>
      </c>
      <c r="AZ659" s="17">
        <f t="shared" si="833"/>
        <v>1.8922384967168763E-6</v>
      </c>
      <c r="BA659" s="17">
        <f t="shared" si="834"/>
        <v>6.9216016595589017E-7</v>
      </c>
      <c r="BB659" s="17">
        <f t="shared" si="835"/>
        <v>1.8988846919957041E-7</v>
      </c>
      <c r="BC659" s="17">
        <f t="shared" si="836"/>
        <v>4.1675476294027682E-8</v>
      </c>
      <c r="BD659" s="17">
        <f t="shared" si="837"/>
        <v>5.0564640068775479E-4</v>
      </c>
      <c r="BE659" s="17">
        <f t="shared" si="838"/>
        <v>2.3792572441312139E-4</v>
      </c>
      <c r="BF659" s="17">
        <f t="shared" si="839"/>
        <v>5.597651863091711E-5</v>
      </c>
      <c r="BG659" s="17">
        <f t="shared" si="840"/>
        <v>8.779688551308262E-6</v>
      </c>
      <c r="BH659" s="17">
        <f t="shared" si="841"/>
        <v>1.0327937447247577E-6</v>
      </c>
      <c r="BI659" s="17">
        <f t="shared" si="842"/>
        <v>9.7193690906827892E-8</v>
      </c>
      <c r="BJ659" s="18">
        <f t="shared" si="843"/>
        <v>0.15764864285031951</v>
      </c>
      <c r="BK659" s="18">
        <f t="shared" si="844"/>
        <v>0.33085480391464239</v>
      </c>
      <c r="BL659" s="18">
        <f t="shared" si="845"/>
        <v>0.46543577342572939</v>
      </c>
      <c r="BM659" s="18">
        <f t="shared" si="846"/>
        <v>0.20823421923226262</v>
      </c>
      <c r="BN659" s="18">
        <f t="shared" si="847"/>
        <v>0.79161842372692925</v>
      </c>
    </row>
    <row r="660" spans="1:66" x14ac:dyDescent="0.25">
      <c r="A660" t="s">
        <v>145</v>
      </c>
      <c r="B660" t="s">
        <v>146</v>
      </c>
      <c r="C660" t="s">
        <v>423</v>
      </c>
      <c r="D660" t="s">
        <v>500</v>
      </c>
      <c r="E660" s="14">
        <f>VLOOKUP(A660,home!$A$2:$E$405,3,FALSE)</f>
        <v>1.4398340249999999</v>
      </c>
      <c r="F660" s="14">
        <f>VLOOKUP(B660,home!$B$2:$E$405,3,FALSE)</f>
        <v>1.31</v>
      </c>
      <c r="G660" s="14">
        <f>VLOOKUP(C660,away!$B$2:$E$405,4,FALSE)</f>
        <v>0.75</v>
      </c>
      <c r="H660" s="14">
        <f>VLOOKUP(A660,away!$A$2:$E$405,3,FALSE)</f>
        <v>1.2406638999999999</v>
      </c>
      <c r="I660" s="14">
        <f>VLOOKUP(C660,away!$B$2:$E$405,3,FALSE)</f>
        <v>1.04</v>
      </c>
      <c r="J660" s="14">
        <f>VLOOKUP(B660,home!$B$2:$E$405,4,FALSE)</f>
        <v>1.25</v>
      </c>
      <c r="K660" s="16">
        <f t="shared" si="792"/>
        <v>1.4146369295624999</v>
      </c>
      <c r="L660" s="16">
        <f t="shared" si="793"/>
        <v>1.61286307</v>
      </c>
      <c r="M660" s="17">
        <f t="shared" si="794"/>
        <v>4.8436578354843753E-2</v>
      </c>
      <c r="N660" s="17">
        <f t="shared" si="795"/>
        <v>6.8520172482409603E-2</v>
      </c>
      <c r="O660" s="17">
        <f t="shared" si="796"/>
        <v>7.8121568465688837E-2</v>
      </c>
      <c r="P660" s="17">
        <f t="shared" si="797"/>
        <v>0.11051365574690866</v>
      </c>
      <c r="Q660" s="17">
        <f t="shared" si="798"/>
        <v>4.846558320680442E-2</v>
      </c>
      <c r="R660" s="17">
        <f t="shared" si="799"/>
        <v>6.2999696374393052E-2</v>
      </c>
      <c r="S660" s="17">
        <f t="shared" si="800"/>
        <v>6.3037421930759147E-2</v>
      </c>
      <c r="T660" s="17">
        <f t="shared" si="801"/>
        <v>7.8168349320267019E-2</v>
      </c>
      <c r="U660" s="17">
        <f t="shared" si="802"/>
        <v>8.9121697042441148E-2</v>
      </c>
      <c r="V660" s="17">
        <f t="shared" si="803"/>
        <v>1.5980796568412444E-2</v>
      </c>
      <c r="W660" s="17">
        <f t="shared" si="804"/>
        <v>2.2853734605709886E-2</v>
      </c>
      <c r="X660" s="17">
        <f t="shared" si="805"/>
        <v>3.6859944557130486E-2</v>
      </c>
      <c r="Y660" s="17">
        <f t="shared" si="806"/>
        <v>2.9725021669221637E-2</v>
      </c>
      <c r="Z660" s="17">
        <f t="shared" si="807"/>
        <v>3.386996123449048E-2</v>
      </c>
      <c r="AA660" s="17">
        <f t="shared" si="808"/>
        <v>4.7913697965160512E-2</v>
      </c>
      <c r="AB660" s="17">
        <f t="shared" si="809"/>
        <v>3.3890243286709844E-2</v>
      </c>
      <c r="AC660" s="17">
        <f t="shared" si="810"/>
        <v>2.278877233008425E-3</v>
      </c>
      <c r="AD660" s="17">
        <f t="shared" si="811"/>
        <v>8.0824342379144255E-3</v>
      </c>
      <c r="AE660" s="17">
        <f t="shared" si="812"/>
        <v>1.3035859698035768E-2</v>
      </c>
      <c r="AF660" s="17">
        <f t="shared" si="813"/>
        <v>1.0512528346331623E-2</v>
      </c>
      <c r="AG660" s="17">
        <f t="shared" si="814"/>
        <v>5.651756247375482E-3</v>
      </c>
      <c r="AH660" s="17">
        <f t="shared" si="815"/>
        <v>1.3656902414360329E-2</v>
      </c>
      <c r="AI660" s="17">
        <f t="shared" si="816"/>
        <v>1.9319558498785385E-2</v>
      </c>
      <c r="AJ660" s="17">
        <f t="shared" si="817"/>
        <v>1.3665080457612434E-2</v>
      </c>
      <c r="AK660" s="17">
        <f t="shared" si="818"/>
        <v>6.4437091535937911E-3</v>
      </c>
      <c r="AL660" s="17">
        <f t="shared" si="819"/>
        <v>2.0798087938676661E-4</v>
      </c>
      <c r="AM660" s="17">
        <f t="shared" si="820"/>
        <v>2.2867419907428165E-3</v>
      </c>
      <c r="AN660" s="17">
        <f t="shared" si="821"/>
        <v>3.6882017074873702E-3</v>
      </c>
      <c r="AO660" s="17">
        <f t="shared" si="822"/>
        <v>2.9742821643586616E-3</v>
      </c>
      <c r="AP660" s="17">
        <f t="shared" si="823"/>
        <v>1.5990366208845851E-3</v>
      </c>
      <c r="AQ660" s="17">
        <f t="shared" si="824"/>
        <v>6.4475677835058452E-4</v>
      </c>
      <c r="AR660" s="17">
        <f t="shared" si="825"/>
        <v>4.4053427109431208E-3</v>
      </c>
      <c r="AS660" s="17">
        <f t="shared" si="826"/>
        <v>6.2319604862791159E-3</v>
      </c>
      <c r="AT660" s="17">
        <f t="shared" si="827"/>
        <v>4.4079807237323576E-3</v>
      </c>
      <c r="AU660" s="17">
        <f t="shared" si="828"/>
        <v>2.078564105530476E-3</v>
      </c>
      <c r="AV660" s="17">
        <f t="shared" si="829"/>
        <v>7.3510338603661454E-4</v>
      </c>
      <c r="AW660" s="17">
        <f t="shared" si="830"/>
        <v>1.3181456434125067E-5</v>
      </c>
      <c r="AX660" s="17">
        <f t="shared" si="831"/>
        <v>5.3915161141434307E-4</v>
      </c>
      <c r="AY660" s="17">
        <f t="shared" si="832"/>
        <v>8.6957772318118427E-4</v>
      </c>
      <c r="AZ660" s="17">
        <f t="shared" si="833"/>
        <v>7.0125489810680768E-4</v>
      </c>
      <c r="BA660" s="17">
        <f t="shared" si="834"/>
        <v>3.7700937593769431E-4</v>
      </c>
      <c r="BB660" s="17">
        <f t="shared" si="835"/>
        <v>1.5201612487341347E-4</v>
      </c>
      <c r="BC660" s="17">
        <f t="shared" si="836"/>
        <v>4.903623877056738E-5</v>
      </c>
      <c r="BD660" s="17">
        <f t="shared" si="837"/>
        <v>1.1842024281956418E-3</v>
      </c>
      <c r="BE660" s="17">
        <f t="shared" si="838"/>
        <v>1.6752164870031394E-3</v>
      </c>
      <c r="BF660" s="17">
        <f t="shared" si="839"/>
        <v>1.1849115537632996E-3</v>
      </c>
      <c r="BG660" s="17">
        <f t="shared" si="840"/>
        <v>5.5873988073961507E-4</v>
      </c>
      <c r="BH660" s="17">
        <f t="shared" si="841"/>
        <v>1.9760351732840171E-4</v>
      </c>
      <c r="BI660" s="17">
        <f t="shared" si="842"/>
        <v>5.5907446604840063E-5</v>
      </c>
      <c r="BJ660" s="18">
        <f t="shared" si="843"/>
        <v>0.33575644960530832</v>
      </c>
      <c r="BK660" s="18">
        <f t="shared" si="844"/>
        <v>0.24132488843650038</v>
      </c>
      <c r="BL660" s="18">
        <f t="shared" si="845"/>
        <v>0.38784768638490197</v>
      </c>
      <c r="BM660" s="18">
        <f t="shared" si="846"/>
        <v>0.5808853347634062</v>
      </c>
      <c r="BN660" s="18">
        <f t="shared" si="847"/>
        <v>0.41705725463104831</v>
      </c>
    </row>
    <row r="661" spans="1:66" x14ac:dyDescent="0.25">
      <c r="A661" t="s">
        <v>32</v>
      </c>
      <c r="B661" t="s">
        <v>211</v>
      </c>
      <c r="C661" t="s">
        <v>313</v>
      </c>
      <c r="D661" t="s">
        <v>500</v>
      </c>
      <c r="E661" s="14">
        <f>VLOOKUP(A661,home!$A$2:$E$405,3,FALSE)</f>
        <v>1.25</v>
      </c>
      <c r="F661" s="14">
        <f>VLOOKUP(B661,home!$B$2:$E$405,3,FALSE)</f>
        <v>0.96</v>
      </c>
      <c r="G661" s="14">
        <f>VLOOKUP(C661,away!$B$2:$E$405,4,FALSE)</f>
        <v>1.28</v>
      </c>
      <c r="H661" s="14">
        <f>VLOOKUP(A661,away!$A$2:$E$405,3,FALSE)</f>
        <v>1.127777778</v>
      </c>
      <c r="I661" s="14">
        <f>VLOOKUP(C661,away!$B$2:$E$405,3,FALSE)</f>
        <v>0.96</v>
      </c>
      <c r="J661" s="14">
        <f>VLOOKUP(B661,home!$B$2:$E$405,4,FALSE)</f>
        <v>0.8</v>
      </c>
      <c r="K661" s="16">
        <f t="shared" si="792"/>
        <v>1.536</v>
      </c>
      <c r="L661" s="16">
        <f t="shared" si="793"/>
        <v>0.86613333350400001</v>
      </c>
      <c r="M661" s="17">
        <f t="shared" si="794"/>
        <v>9.0524627927302398E-2</v>
      </c>
      <c r="N661" s="17">
        <f t="shared" si="795"/>
        <v>0.13904582849633651</v>
      </c>
      <c r="O661" s="17">
        <f t="shared" si="796"/>
        <v>7.8406397750883719E-2</v>
      </c>
      <c r="P661" s="17">
        <f t="shared" si="797"/>
        <v>0.12043222694535741</v>
      </c>
      <c r="Q661" s="17">
        <f t="shared" si="798"/>
        <v>0.10678719628518646</v>
      </c>
      <c r="R661" s="17">
        <f t="shared" si="799"/>
        <v>3.3955197326006721E-2</v>
      </c>
      <c r="S661" s="17">
        <f t="shared" si="800"/>
        <v>4.005518061522919E-2</v>
      </c>
      <c r="T661" s="17">
        <f t="shared" si="801"/>
        <v>9.2491950294034522E-2</v>
      </c>
      <c r="U661" s="17">
        <f t="shared" si="802"/>
        <v>5.2155183092746325E-2</v>
      </c>
      <c r="V661" s="17">
        <f t="shared" si="803"/>
        <v>5.9209603601703712E-3</v>
      </c>
      <c r="W661" s="17">
        <f t="shared" si="804"/>
        <v>5.4675044498015461E-2</v>
      </c>
      <c r="X661" s="17">
        <f t="shared" si="805"/>
        <v>4.7355878550545662E-2</v>
      </c>
      <c r="Y661" s="17">
        <f t="shared" si="806"/>
        <v>2.0508252474997341E-2</v>
      </c>
      <c r="Z661" s="17">
        <f t="shared" si="807"/>
        <v>9.8032427499201071E-3</v>
      </c>
      <c r="AA661" s="17">
        <f t="shared" si="808"/>
        <v>1.5057780863877284E-2</v>
      </c>
      <c r="AB661" s="17">
        <f t="shared" si="809"/>
        <v>1.1564375703457757E-2</v>
      </c>
      <c r="AC661" s="17">
        <f t="shared" si="810"/>
        <v>4.9232074889274315E-4</v>
      </c>
      <c r="AD661" s="17">
        <f t="shared" si="811"/>
        <v>2.0995217087237943E-2</v>
      </c>
      <c r="AE661" s="17">
        <f t="shared" si="812"/>
        <v>1.8184657363409538E-2</v>
      </c>
      <c r="AF661" s="17">
        <f t="shared" si="813"/>
        <v>7.8751689503989801E-3</v>
      </c>
      <c r="AG661" s="17">
        <f t="shared" si="814"/>
        <v>2.2736487783054228E-3</v>
      </c>
      <c r="AH661" s="17">
        <f t="shared" si="815"/>
        <v>2.1227288305343049E-3</v>
      </c>
      <c r="AI661" s="17">
        <f t="shared" si="816"/>
        <v>3.2605114837006926E-3</v>
      </c>
      <c r="AJ661" s="17">
        <f t="shared" si="817"/>
        <v>2.5040728194821327E-3</v>
      </c>
      <c r="AK661" s="17">
        <f t="shared" si="818"/>
        <v>1.2820852835748518E-3</v>
      </c>
      <c r="AL661" s="17">
        <f t="shared" si="819"/>
        <v>2.6198962875903395E-5</v>
      </c>
      <c r="AM661" s="17">
        <f t="shared" si="820"/>
        <v>6.4497306891994864E-3</v>
      </c>
      <c r="AN661" s="17">
        <f t="shared" si="821"/>
        <v>5.5863267420394021E-3</v>
      </c>
      <c r="AO661" s="17">
        <f t="shared" si="822"/>
        <v>2.4192519015625632E-3</v>
      </c>
      <c r="AP661" s="17">
        <f t="shared" si="823"/>
        <v>6.984649046954249E-4</v>
      </c>
      <c r="AQ661" s="17">
        <f t="shared" si="824"/>
        <v>1.5124093405985048E-4</v>
      </c>
      <c r="AR661" s="17">
        <f t="shared" si="825"/>
        <v>3.6771323962314509E-4</v>
      </c>
      <c r="AS661" s="17">
        <f t="shared" si="826"/>
        <v>5.6480753606115094E-4</v>
      </c>
      <c r="AT661" s="17">
        <f t="shared" si="827"/>
        <v>4.3377218769496403E-4</v>
      </c>
      <c r="AU661" s="17">
        <f t="shared" si="828"/>
        <v>2.2209136009982154E-4</v>
      </c>
      <c r="AV661" s="17">
        <f t="shared" si="829"/>
        <v>8.528308227833149E-5</v>
      </c>
      <c r="AW661" s="17">
        <f t="shared" si="830"/>
        <v>9.6818325546896131E-7</v>
      </c>
      <c r="AX661" s="17">
        <f t="shared" si="831"/>
        <v>1.6511310564350716E-3</v>
      </c>
      <c r="AY661" s="17">
        <f t="shared" si="832"/>
        <v>1.4300996459620896E-3</v>
      </c>
      <c r="AZ661" s="17">
        <f t="shared" si="833"/>
        <v>6.1932848680001733E-4</v>
      </c>
      <c r="BA661" s="17">
        <f t="shared" si="834"/>
        <v>1.7880701560202912E-4</v>
      </c>
      <c r="BB661" s="17">
        <f t="shared" si="835"/>
        <v>3.8717679119321795E-5</v>
      </c>
      <c r="BC661" s="17">
        <f t="shared" si="836"/>
        <v>6.7069344962312822E-6</v>
      </c>
      <c r="BD661" s="17">
        <f t="shared" si="837"/>
        <v>5.3081449001391604E-5</v>
      </c>
      <c r="BE661" s="17">
        <f t="shared" si="838"/>
        <v>8.1533105666137509E-5</v>
      </c>
      <c r="BF661" s="17">
        <f t="shared" si="839"/>
        <v>6.2617425151593618E-5</v>
      </c>
      <c r="BG661" s="17">
        <f t="shared" si="840"/>
        <v>3.2060121677615928E-5</v>
      </c>
      <c r="BH661" s="17">
        <f t="shared" si="841"/>
        <v>1.231108672420452E-5</v>
      </c>
      <c r="BI661" s="17">
        <f t="shared" si="842"/>
        <v>3.7819658416756227E-6</v>
      </c>
      <c r="BJ661" s="18">
        <f t="shared" si="843"/>
        <v>0.52942264876843925</v>
      </c>
      <c r="BK661" s="18">
        <f t="shared" si="844"/>
        <v>0.25888161520579006</v>
      </c>
      <c r="BL661" s="18">
        <f t="shared" si="845"/>
        <v>0.20222738571408383</v>
      </c>
      <c r="BM661" s="18">
        <f t="shared" si="846"/>
        <v>0.4297542862444535</v>
      </c>
      <c r="BN661" s="18">
        <f t="shared" si="847"/>
        <v>0.56915147473107319</v>
      </c>
    </row>
    <row r="662" spans="1:66" x14ac:dyDescent="0.25">
      <c r="A662" t="s">
        <v>10</v>
      </c>
      <c r="B662" t="s">
        <v>47</v>
      </c>
      <c r="C662" t="s">
        <v>11</v>
      </c>
      <c r="D662" t="s">
        <v>501</v>
      </c>
      <c r="E662" s="14">
        <f>VLOOKUP(A662,home!$A$2:$E$405,3,FALSE)</f>
        <v>1.498007968</v>
      </c>
      <c r="F662" s="14">
        <f>VLOOKUP(B662,home!$B$2:$E$405,3,FALSE)</f>
        <v>0.72</v>
      </c>
      <c r="G662" s="14">
        <f>VLOOKUP(C662,away!$B$2:$E$405,4,FALSE)</f>
        <v>1</v>
      </c>
      <c r="H662" s="14">
        <f>VLOOKUP(A662,away!$A$2:$E$405,3,FALSE)</f>
        <v>1.398406375</v>
      </c>
      <c r="I662" s="14">
        <f>VLOOKUP(C662,away!$B$2:$E$405,3,FALSE)</f>
        <v>0.67</v>
      </c>
      <c r="J662" s="14">
        <f>VLOOKUP(B662,home!$B$2:$E$405,4,FALSE)</f>
        <v>1.53</v>
      </c>
      <c r="K662" s="16">
        <f t="shared" si="792"/>
        <v>1.0785657369599999</v>
      </c>
      <c r="L662" s="16">
        <f t="shared" si="793"/>
        <v>1.4335063750125001</v>
      </c>
      <c r="M662" s="17">
        <f t="shared" si="794"/>
        <v>8.1100016697540397E-2</v>
      </c>
      <c r="N662" s="17">
        <f t="shared" si="795"/>
        <v>8.7471699276850945E-2</v>
      </c>
      <c r="O662" s="17">
        <f t="shared" si="796"/>
        <v>0.11625739094954436</v>
      </c>
      <c r="P662" s="17">
        <f t="shared" si="797"/>
        <v>0.12539123854654213</v>
      </c>
      <c r="Q662" s="17">
        <f t="shared" si="798"/>
        <v>4.7171988896840114E-2</v>
      </c>
      <c r="R662" s="17">
        <f t="shared" si="799"/>
        <v>8.3327855534246209E-2</v>
      </c>
      <c r="S662" s="17">
        <f t="shared" si="800"/>
        <v>4.8467815866407471E-2</v>
      </c>
      <c r="T662" s="17">
        <f t="shared" si="801"/>
        <v>6.7621346805639165E-2</v>
      </c>
      <c r="U662" s="17">
        <f t="shared" si="802"/>
        <v>8.9874569913590663E-2</v>
      </c>
      <c r="V662" s="17">
        <f t="shared" si="803"/>
        <v>8.326398424251558E-3</v>
      </c>
      <c r="W662" s="17">
        <f t="shared" si="804"/>
        <v>1.6959363656129763E-2</v>
      </c>
      <c r="X662" s="17">
        <f t="shared" si="805"/>
        <v>2.4311355917217316E-2</v>
      </c>
      <c r="Y662" s="17">
        <f t="shared" si="806"/>
        <v>1.7425241846264448E-2</v>
      </c>
      <c r="Z662" s="17">
        <f t="shared" si="807"/>
        <v>3.9817004041487525E-2</v>
      </c>
      <c r="AA662" s="17">
        <f t="shared" si="808"/>
        <v>4.2945256307546281E-2</v>
      </c>
      <c r="AB662" s="17">
        <f t="shared" si="809"/>
        <v>2.3159641009142369E-2</v>
      </c>
      <c r="AC662" s="17">
        <f t="shared" si="810"/>
        <v>8.0460634717149199E-4</v>
      </c>
      <c r="AD662" s="17">
        <f t="shared" si="811"/>
        <v>4.5729471400365596E-3</v>
      </c>
      <c r="AE662" s="17">
        <f t="shared" si="812"/>
        <v>6.5553488778375881E-3</v>
      </c>
      <c r="AF662" s="17">
        <f t="shared" si="813"/>
        <v>4.6985672034056116E-3</v>
      </c>
      <c r="AG662" s="17">
        <f t="shared" si="814"/>
        <v>2.2451420131688665E-3</v>
      </c>
      <c r="AH662" s="17">
        <f t="shared" si="815"/>
        <v>1.4269482281842711E-2</v>
      </c>
      <c r="AI662" s="17">
        <f t="shared" si="816"/>
        <v>1.5390574673353344E-2</v>
      </c>
      <c r="AJ662" s="17">
        <f t="shared" si="817"/>
        <v>8.2998732574016288E-3</v>
      </c>
      <c r="AK662" s="17">
        <f t="shared" si="818"/>
        <v>2.983986305514661E-3</v>
      </c>
      <c r="AL662" s="17">
        <f t="shared" si="819"/>
        <v>4.976106813418313E-5</v>
      </c>
      <c r="AM662" s="17">
        <f t="shared" si="820"/>
        <v>9.8644482043453146E-4</v>
      </c>
      <c r="AN662" s="17">
        <f t="shared" si="821"/>
        <v>1.4140749386909615E-3</v>
      </c>
      <c r="AO662" s="17">
        <f t="shared" si="822"/>
        <v>1.0135427196794522E-3</v>
      </c>
      <c r="AP662" s="17">
        <f t="shared" si="823"/>
        <v>4.843066500026673E-4</v>
      </c>
      <c r="AQ662" s="17">
        <f t="shared" si="824"/>
        <v>1.735641675599428E-4</v>
      </c>
      <c r="AR662" s="17">
        <f t="shared" si="825"/>
        <v>4.0910787638298862E-3</v>
      </c>
      <c r="AS662" s="17">
        <f t="shared" si="826"/>
        <v>4.4124973818715869E-3</v>
      </c>
      <c r="AT662" s="17">
        <f t="shared" si="827"/>
        <v>2.3795842452561987E-3</v>
      </c>
      <c r="AU662" s="17">
        <f t="shared" si="828"/>
        <v>8.555126783810524E-4</v>
      </c>
      <c r="AV662" s="17">
        <f t="shared" si="829"/>
        <v>2.3068166560917083E-4</v>
      </c>
      <c r="AW662" s="17">
        <f t="shared" si="830"/>
        <v>2.1371423071939173E-6</v>
      </c>
      <c r="AX662" s="17">
        <f t="shared" si="831"/>
        <v>1.7732426412039079E-4</v>
      </c>
      <c r="AY662" s="17">
        <f t="shared" si="832"/>
        <v>2.5419546306098054E-4</v>
      </c>
      <c r="AZ662" s="17">
        <f t="shared" si="833"/>
        <v>1.8219540839858509E-4</v>
      </c>
      <c r="BA662" s="17">
        <f t="shared" si="834"/>
        <v>8.7059426479125908E-5</v>
      </c>
      <c r="BB662" s="17">
        <f t="shared" si="835"/>
        <v>3.1200060715689759E-5</v>
      </c>
      <c r="BC662" s="17">
        <f t="shared" si="836"/>
        <v>8.9450971873436626E-6</v>
      </c>
      <c r="BD662" s="17">
        <f t="shared" si="837"/>
        <v>9.7743124810473181E-4</v>
      </c>
      <c r="BE662" s="17">
        <f t="shared" si="838"/>
        <v>1.0542238544398125E-3</v>
      </c>
      <c r="BF662" s="17">
        <f t="shared" si="839"/>
        <v>5.6852486424234397E-4</v>
      </c>
      <c r="BG662" s="17">
        <f t="shared" si="840"/>
        <v>2.0439714639387588E-4</v>
      </c>
      <c r="BH662" s="17">
        <f t="shared" si="841"/>
        <v>5.5113939708207941E-5</v>
      </c>
      <c r="BI662" s="17">
        <f t="shared" si="842"/>
        <v>1.1888801399630463E-5</v>
      </c>
      <c r="BJ662" s="18">
        <f t="shared" si="843"/>
        <v>0.28384585464972001</v>
      </c>
      <c r="BK662" s="18">
        <f t="shared" si="844"/>
        <v>0.26439403241310822</v>
      </c>
      <c r="BL662" s="18">
        <f t="shared" si="845"/>
        <v>0.41134956482141871</v>
      </c>
      <c r="BM662" s="18">
        <f t="shared" si="846"/>
        <v>0.45843420770341659</v>
      </c>
      <c r="BN662" s="18">
        <f t="shared" si="847"/>
        <v>0.54072018990156412</v>
      </c>
    </row>
    <row r="663" spans="1:66" x14ac:dyDescent="0.25">
      <c r="A663" t="s">
        <v>10</v>
      </c>
      <c r="B663" t="s">
        <v>43</v>
      </c>
      <c r="C663" t="s">
        <v>46</v>
      </c>
      <c r="D663" t="s">
        <v>501</v>
      </c>
      <c r="E663" s="14">
        <f>VLOOKUP(A663,home!$A$2:$E$405,3,FALSE)</f>
        <v>1.498007968</v>
      </c>
      <c r="F663" s="14">
        <f>VLOOKUP(B663,home!$B$2:$E$405,3,FALSE)</f>
        <v>1.43</v>
      </c>
      <c r="G663" s="14">
        <f>VLOOKUP(C663,away!$B$2:$E$405,4,FALSE)</f>
        <v>1.05</v>
      </c>
      <c r="H663" s="14">
        <f>VLOOKUP(A663,away!$A$2:$E$405,3,FALSE)</f>
        <v>1.398406375</v>
      </c>
      <c r="I663" s="14">
        <f>VLOOKUP(C663,away!$B$2:$E$405,3,FALSE)</f>
        <v>1.05</v>
      </c>
      <c r="J663" s="14">
        <f>VLOOKUP(B663,home!$B$2:$E$405,4,FALSE)</f>
        <v>0.92</v>
      </c>
      <c r="K663" s="16">
        <f t="shared" si="792"/>
        <v>2.2492589639520002</v>
      </c>
      <c r="L663" s="16">
        <f t="shared" si="793"/>
        <v>1.3508605582500002</v>
      </c>
      <c r="M663" s="17">
        <f t="shared" si="794"/>
        <v>2.7320456850978336E-2</v>
      </c>
      <c r="N663" s="17">
        <f t="shared" si="795"/>
        <v>6.1450782471326855E-2</v>
      </c>
      <c r="O663" s="17">
        <f t="shared" si="796"/>
        <v>3.6906127593357631E-2</v>
      </c>
      <c r="P663" s="17">
        <f t="shared" si="797"/>
        <v>8.3011438314115907E-2</v>
      </c>
      <c r="Q663" s="17">
        <f t="shared" si="798"/>
        <v>6.9109361657748197E-2</v>
      </c>
      <c r="R663" s="17">
        <f t="shared" si="799"/>
        <v>2.4927516061804416E-2</v>
      </c>
      <c r="S663" s="17">
        <f t="shared" si="800"/>
        <v>6.3056219452746018E-2</v>
      </c>
      <c r="T663" s="17">
        <f t="shared" si="801"/>
        <v>9.3357110869286872E-2</v>
      </c>
      <c r="U663" s="17">
        <f t="shared" si="802"/>
        <v>5.606843895107104E-2</v>
      </c>
      <c r="V663" s="17">
        <f t="shared" si="803"/>
        <v>2.1288026445101711E-2</v>
      </c>
      <c r="W663" s="17">
        <f t="shared" si="804"/>
        <v>5.1814950400563595E-2</v>
      </c>
      <c r="X663" s="17">
        <f t="shared" si="805"/>
        <v>6.9994772823801399E-2</v>
      </c>
      <c r="Y663" s="17">
        <f t="shared" si="806"/>
        <v>4.7276588945671154E-2</v>
      </c>
      <c r="Z663" s="17">
        <f t="shared" si="807"/>
        <v>1.1224532754344988E-2</v>
      </c>
      <c r="AA663" s="17">
        <f t="shared" si="808"/>
        <v>2.5246880913883298E-2</v>
      </c>
      <c r="AB663" s="17">
        <f t="shared" si="809"/>
        <v>2.839338660369034E-2</v>
      </c>
      <c r="AC663" s="17">
        <f t="shared" si="810"/>
        <v>4.0426430817845872E-3</v>
      </c>
      <c r="AD663" s="17">
        <f t="shared" si="811"/>
        <v>2.9136310413798994E-2</v>
      </c>
      <c r="AE663" s="17">
        <f t="shared" si="812"/>
        <v>3.93590925509298E-2</v>
      </c>
      <c r="AF663" s="17">
        <f t="shared" si="813"/>
        <v>2.6584322867781229E-2</v>
      </c>
      <c r="AG663" s="17">
        <f t="shared" si="814"/>
        <v>1.1970571076623068E-2</v>
      </c>
      <c r="AH663" s="17">
        <f t="shared" si="815"/>
        <v>3.7906946456574722E-3</v>
      </c>
      <c r="AI663" s="17">
        <f t="shared" si="816"/>
        <v>8.5262539113499201E-3</v>
      </c>
      <c r="AJ663" s="17">
        <f t="shared" si="817"/>
        <v>9.5888765195173073E-3</v>
      </c>
      <c r="AK663" s="17">
        <f t="shared" si="818"/>
        <v>7.1892888219177191E-3</v>
      </c>
      <c r="AL663" s="17">
        <f t="shared" si="819"/>
        <v>4.9133236481370402E-4</v>
      </c>
      <c r="AM663" s="17">
        <f t="shared" si="820"/>
        <v>1.310702147494508E-2</v>
      </c>
      <c r="AN663" s="17">
        <f t="shared" si="821"/>
        <v>1.7705758346639049E-2</v>
      </c>
      <c r="AO663" s="17">
        <f t="shared" si="822"/>
        <v>1.1959005302190214E-2</v>
      </c>
      <c r="AP663" s="17">
        <f t="shared" si="823"/>
        <v>5.3849828595437955E-3</v>
      </c>
      <c r="AQ663" s="17">
        <f t="shared" si="824"/>
        <v>1.8185902379525042E-3</v>
      </c>
      <c r="AR663" s="17">
        <f t="shared" si="825"/>
        <v>1.0241399770376278E-3</v>
      </c>
      <c r="AS663" s="17">
        <f t="shared" si="826"/>
        <v>2.3035560236934799E-3</v>
      </c>
      <c r="AT663" s="17">
        <f t="shared" si="827"/>
        <v>2.5906470176290932E-3</v>
      </c>
      <c r="AU663" s="17">
        <f t="shared" si="828"/>
        <v>1.9423453422792508E-3</v>
      </c>
      <c r="AV663" s="17">
        <f t="shared" si="829"/>
        <v>1.0922094180530056E-3</v>
      </c>
      <c r="AW663" s="17">
        <f t="shared" si="830"/>
        <v>4.1468932272917098E-5</v>
      </c>
      <c r="AX663" s="17">
        <f t="shared" si="831"/>
        <v>4.9135142572052631E-3</v>
      </c>
      <c r="AY663" s="17">
        <f t="shared" si="832"/>
        <v>6.6374726124576351E-3</v>
      </c>
      <c r="AZ663" s="17">
        <f t="shared" si="833"/>
        <v>4.4831499793168044E-3</v>
      </c>
      <c r="BA663" s="17">
        <f t="shared" si="834"/>
        <v>2.0187034945927922E-3</v>
      </c>
      <c r="BB663" s="17">
        <f t="shared" si="835"/>
        <v>6.8174673241171168E-4</v>
      </c>
      <c r="BC663" s="17">
        <f t="shared" si="836"/>
        <v>1.8418895430615963E-4</v>
      </c>
      <c r="BD663" s="17">
        <f t="shared" si="837"/>
        <v>2.3057838351786536E-4</v>
      </c>
      <c r="BE663" s="17">
        <f t="shared" si="838"/>
        <v>5.1863049602112084E-4</v>
      </c>
      <c r="BF663" s="17">
        <f t="shared" si="839"/>
        <v>5.8326714607718913E-4</v>
      </c>
      <c r="BG663" s="17">
        <f t="shared" si="840"/>
        <v>4.3730628556427274E-4</v>
      </c>
      <c r="BH663" s="17">
        <f t="shared" si="841"/>
        <v>2.4590377069949848E-4</v>
      </c>
      <c r="BI663" s="17">
        <f t="shared" si="842"/>
        <v>1.1062025210308883E-4</v>
      </c>
      <c r="BJ663" s="18">
        <f t="shared" si="843"/>
        <v>0.56894799832909204</v>
      </c>
      <c r="BK663" s="18">
        <f t="shared" si="844"/>
        <v>0.20584758912199791</v>
      </c>
      <c r="BL663" s="18">
        <f t="shared" si="845"/>
        <v>0.21171666813492462</v>
      </c>
      <c r="BM663" s="18">
        <f t="shared" si="846"/>
        <v>0.6884151017108433</v>
      </c>
      <c r="BN663" s="18">
        <f t="shared" si="847"/>
        <v>0.30272568294933133</v>
      </c>
    </row>
    <row r="664" spans="1:66" x14ac:dyDescent="0.25">
      <c r="A664" t="s">
        <v>69</v>
      </c>
      <c r="B664" t="s">
        <v>75</v>
      </c>
      <c r="C664" t="s">
        <v>76</v>
      </c>
      <c r="D664" t="s">
        <v>501</v>
      </c>
      <c r="E664" s="14">
        <f>VLOOKUP(A664,home!$A$2:$E$405,3,FALSE)</f>
        <v>1.3441295550000001</v>
      </c>
      <c r="F664" s="14">
        <f>VLOOKUP(B664,home!$B$2:$E$405,3,FALSE)</f>
        <v>0.56999999999999995</v>
      </c>
      <c r="G664" s="14">
        <f>VLOOKUP(C664,away!$B$2:$E$405,4,FALSE)</f>
        <v>0.93</v>
      </c>
      <c r="H664" s="14">
        <f>VLOOKUP(A664,away!$A$2:$E$405,3,FALSE)</f>
        <v>1.348178138</v>
      </c>
      <c r="I664" s="14">
        <f>VLOOKUP(C664,away!$B$2:$E$405,3,FALSE)</f>
        <v>0.81</v>
      </c>
      <c r="J664" s="14">
        <f>VLOOKUP(B664,home!$B$2:$E$405,4,FALSE)</f>
        <v>0.8</v>
      </c>
      <c r="K664" s="16">
        <f t="shared" si="792"/>
        <v>0.7125230771055</v>
      </c>
      <c r="L664" s="16">
        <f t="shared" si="793"/>
        <v>0.87361943342400006</v>
      </c>
      <c r="M664" s="17">
        <f t="shared" si="794"/>
        <v>0.20471377181651967</v>
      </c>
      <c r="N664" s="17">
        <f t="shared" si="795"/>
        <v>0.14586328662057979</v>
      </c>
      <c r="O664" s="17">
        <f t="shared" si="796"/>
        <v>0.1788419293484379</v>
      </c>
      <c r="P664" s="17">
        <f t="shared" si="797"/>
        <v>0.12742900181483344</v>
      </c>
      <c r="Q664" s="17">
        <f t="shared" si="798"/>
        <v>5.1965478909808502E-2</v>
      </c>
      <c r="R664" s="17">
        <f t="shared" si="799"/>
        <v>7.8119892494918686E-2</v>
      </c>
      <c r="S664" s="17">
        <f t="shared" si="800"/>
        <v>1.9830310339451301E-2</v>
      </c>
      <c r="T664" s="17">
        <f t="shared" si="801"/>
        <v>4.5398052242793717E-2</v>
      </c>
      <c r="U664" s="17">
        <f t="shared" si="802"/>
        <v>5.5662226183630328E-2</v>
      </c>
      <c r="V664" s="17">
        <f t="shared" si="803"/>
        <v>1.3715391928348433E-3</v>
      </c>
      <c r="W664" s="17">
        <f t="shared" si="804"/>
        <v>1.2342200978692574E-2</v>
      </c>
      <c r="X664" s="17">
        <f t="shared" si="805"/>
        <v>1.0782386626210545E-2</v>
      </c>
      <c r="Y664" s="17">
        <f t="shared" si="806"/>
        <v>4.7098512476742849E-3</v>
      </c>
      <c r="Z664" s="17">
        <f t="shared" si="807"/>
        <v>2.2749018740184888E-2</v>
      </c>
      <c r="AA664" s="17">
        <f t="shared" si="808"/>
        <v>1.6209200833887227E-2</v>
      </c>
      <c r="AB664" s="17">
        <f t="shared" si="809"/>
        <v>5.7747148277911796E-3</v>
      </c>
      <c r="AC664" s="17">
        <f t="shared" si="810"/>
        <v>5.3359218563441422E-5</v>
      </c>
      <c r="AD664" s="17">
        <f t="shared" si="811"/>
        <v>2.1985257548981364E-3</v>
      </c>
      <c r="AE664" s="17">
        <f t="shared" si="812"/>
        <v>1.9206748243621816E-3</v>
      </c>
      <c r="AF664" s="17">
        <f t="shared" si="813"/>
        <v>8.3896942592551497E-4</v>
      </c>
      <c r="AG664" s="17">
        <f t="shared" si="814"/>
        <v>2.4431333151236906E-4</v>
      </c>
      <c r="AH664" s="17">
        <f t="shared" si="815"/>
        <v>4.9684962156880692E-3</v>
      </c>
      <c r="AI664" s="17">
        <f t="shared" si="816"/>
        <v>3.5401682121890959E-3</v>
      </c>
      <c r="AJ664" s="17">
        <f t="shared" si="817"/>
        <v>1.2612257740100253E-3</v>
      </c>
      <c r="AK664" s="17">
        <f t="shared" si="818"/>
        <v>2.9955082314079645E-4</v>
      </c>
      <c r="AL664" s="17">
        <f t="shared" si="819"/>
        <v>1.3285890634174091E-6</v>
      </c>
      <c r="AM664" s="17">
        <f t="shared" si="820"/>
        <v>3.1330006719514265E-4</v>
      </c>
      <c r="AN664" s="17">
        <f t="shared" si="821"/>
        <v>2.7370502719472164E-4</v>
      </c>
      <c r="AO664" s="17">
        <f t="shared" si="822"/>
        <v>1.195570153915766E-4</v>
      </c>
      <c r="AP664" s="17">
        <f t="shared" si="823"/>
        <v>3.4815777349417879E-5</v>
      </c>
      <c r="AQ664" s="17">
        <f t="shared" si="824"/>
        <v>7.6039349205536434E-6</v>
      </c>
      <c r="AR664" s="17">
        <f t="shared" si="825"/>
        <v>8.681149697837402E-4</v>
      </c>
      <c r="AS664" s="17">
        <f t="shared" si="826"/>
        <v>6.1855194955165883E-4</v>
      </c>
      <c r="AT664" s="17">
        <f t="shared" si="827"/>
        <v>2.2036626922207692E-4</v>
      </c>
      <c r="AU664" s="17">
        <f t="shared" si="828"/>
        <v>5.233868407879111E-5</v>
      </c>
      <c r="AV664" s="17">
        <f t="shared" si="829"/>
        <v>9.3231300578682196E-6</v>
      </c>
      <c r="AW664" s="17">
        <f t="shared" si="830"/>
        <v>2.2972559940520968E-8</v>
      </c>
      <c r="AX664" s="17">
        <f t="shared" si="831"/>
        <v>3.7205587989207136E-5</v>
      </c>
      <c r="AY664" s="17">
        <f t="shared" si="832"/>
        <v>3.2503524699337917E-5</v>
      </c>
      <c r="AZ664" s="17">
        <f t="shared" si="833"/>
        <v>1.4197855416059289E-5</v>
      </c>
      <c r="BA664" s="17">
        <f t="shared" si="834"/>
        <v>4.1345074681378635E-6</v>
      </c>
      <c r="BB664" s="17">
        <f t="shared" si="835"/>
        <v>9.0299651795047403E-7</v>
      </c>
      <c r="BC664" s="17">
        <f t="shared" si="836"/>
        <v>1.5777506127914765E-7</v>
      </c>
      <c r="BD664" s="17">
        <f t="shared" si="837"/>
        <v>1.2640035134156062E-4</v>
      </c>
      <c r="BE664" s="17">
        <f t="shared" si="838"/>
        <v>9.0063167285105115E-5</v>
      </c>
      <c r="BF664" s="17">
        <f t="shared" si="839"/>
        <v>3.2086042543925235E-5</v>
      </c>
      <c r="BG664" s="17">
        <f t="shared" si="840"/>
        <v>7.6206819218452005E-6</v>
      </c>
      <c r="BH664" s="17">
        <f t="shared" si="841"/>
        <v>1.3574779331488493E-6</v>
      </c>
      <c r="BI664" s="17">
        <f t="shared" si="842"/>
        <v>1.9344687080600654E-7</v>
      </c>
      <c r="BJ664" s="18">
        <f t="shared" si="843"/>
        <v>0.27710182403166106</v>
      </c>
      <c r="BK664" s="18">
        <f t="shared" si="844"/>
        <v>0.3534318144959655</v>
      </c>
      <c r="BL664" s="18">
        <f t="shared" si="845"/>
        <v>0.34670382088428375</v>
      </c>
      <c r="BM664" s="18">
        <f t="shared" si="846"/>
        <v>0.21302063659485768</v>
      </c>
      <c r="BN664" s="18">
        <f t="shared" si="847"/>
        <v>0.78693336100509792</v>
      </c>
    </row>
    <row r="665" spans="1:66" x14ac:dyDescent="0.25">
      <c r="A665" t="s">
        <v>69</v>
      </c>
      <c r="B665" t="s">
        <v>381</v>
      </c>
      <c r="C665" t="s">
        <v>262</v>
      </c>
      <c r="D665" t="s">
        <v>501</v>
      </c>
      <c r="E665" s="14">
        <f>VLOOKUP(A665,home!$A$2:$E$405,3,FALSE)</f>
        <v>1.3441295550000001</v>
      </c>
      <c r="F665" s="14">
        <f>VLOOKUP(B665,home!$B$2:$E$405,3,FALSE)</f>
        <v>1.05</v>
      </c>
      <c r="G665" s="14">
        <f>VLOOKUP(C665,away!$B$2:$E$405,4,FALSE)</f>
        <v>0.46</v>
      </c>
      <c r="H665" s="14">
        <f>VLOOKUP(A665,away!$A$2:$E$405,3,FALSE)</f>
        <v>1.348178138</v>
      </c>
      <c r="I665" s="14">
        <f>VLOOKUP(C665,away!$B$2:$E$405,3,FALSE)</f>
        <v>1.43</v>
      </c>
      <c r="J665" s="14">
        <f>VLOOKUP(B665,home!$B$2:$E$405,4,FALSE)</f>
        <v>1.24</v>
      </c>
      <c r="K665" s="16">
        <f t="shared" si="792"/>
        <v>0.64921457506500013</v>
      </c>
      <c r="L665" s="16">
        <f t="shared" si="793"/>
        <v>2.3905894743016001</v>
      </c>
      <c r="M665" s="17">
        <f t="shared" si="794"/>
        <v>4.7844263689503119E-2</v>
      </c>
      <c r="N665" s="17">
        <f t="shared" si="795"/>
        <v>3.1061193320478585E-2</v>
      </c>
      <c r="O665" s="17">
        <f t="shared" si="796"/>
        <v>0.1143759931818364</v>
      </c>
      <c r="P665" s="17">
        <f t="shared" si="797"/>
        <v>7.425456181118327E-2</v>
      </c>
      <c r="Q665" s="17">
        <f t="shared" si="798"/>
        <v>1.0082689711283163E-2</v>
      </c>
      <c r="R665" s="17">
        <f t="shared" si="799"/>
        <v>0.13671302270664484</v>
      </c>
      <c r="S665" s="17">
        <f t="shared" si="800"/>
        <v>2.8810872634353734E-2</v>
      </c>
      <c r="T665" s="17">
        <f t="shared" si="801"/>
        <v>2.4103571896442567E-2</v>
      </c>
      <c r="U665" s="17">
        <f t="shared" si="802"/>
        <v>8.8756086942346157E-2</v>
      </c>
      <c r="V665" s="17">
        <f t="shared" si="803"/>
        <v>4.968292627154502E-3</v>
      </c>
      <c r="W665" s="17">
        <f t="shared" si="804"/>
        <v>2.1819430388076489E-3</v>
      </c>
      <c r="X665" s="17">
        <f t="shared" si="805"/>
        <v>5.2161300620992132E-3</v>
      </c>
      <c r="Y665" s="17">
        <f t="shared" si="806"/>
        <v>6.2348128115212662E-3</v>
      </c>
      <c r="Z665" s="17">
        <f t="shared" si="807"/>
        <v>0.10894157102748694</v>
      </c>
      <c r="AA665" s="17">
        <f t="shared" si="808"/>
        <v>7.0726455741523461E-2</v>
      </c>
      <c r="AB665" s="17">
        <f t="shared" si="809"/>
        <v>2.2958322955043346E-2</v>
      </c>
      <c r="AC665" s="17">
        <f t="shared" si="810"/>
        <v>4.8192610191118596E-4</v>
      </c>
      <c r="AD665" s="17">
        <f t="shared" si="811"/>
        <v>3.5413730568888575E-4</v>
      </c>
      <c r="AE665" s="17">
        <f t="shared" si="812"/>
        <v>8.4659691543737849E-4</v>
      </c>
      <c r="AF665" s="17">
        <f t="shared" si="813"/>
        <v>1.0119328375103995E-3</v>
      </c>
      <c r="AG665" s="17">
        <f t="shared" si="814"/>
        <v>8.063719966841708E-4</v>
      </c>
      <c r="AH665" s="17">
        <f t="shared" si="815"/>
        <v>6.5108643253047618E-2</v>
      </c>
      <c r="AI665" s="17">
        <f t="shared" si="816"/>
        <v>4.2269480162585998E-2</v>
      </c>
      <c r="AJ665" s="17">
        <f t="shared" si="817"/>
        <v>1.3720981300985861E-2</v>
      </c>
      <c r="AK665" s="17">
        <f t="shared" si="818"/>
        <v>2.9692870149314494E-3</v>
      </c>
      <c r="AL665" s="17">
        <f t="shared" si="819"/>
        <v>2.9918079003178742E-5</v>
      </c>
      <c r="AM665" s="17">
        <f t="shared" si="820"/>
        <v>4.5982220085494806E-5</v>
      </c>
      <c r="AN665" s="17">
        <f t="shared" si="821"/>
        <v>1.0992461134140351E-4</v>
      </c>
      <c r="AO665" s="17">
        <f t="shared" si="822"/>
        <v>1.313923094197268E-4</v>
      </c>
      <c r="AP665" s="17">
        <f t="shared" si="823"/>
        <v>1.0470169063432593E-4</v>
      </c>
      <c r="AQ665" s="17">
        <f t="shared" si="824"/>
        <v>6.2574689893000516E-5</v>
      </c>
      <c r="AR665" s="17">
        <f t="shared" si="825"/>
        <v>3.11296074493587E-2</v>
      </c>
      <c r="AS665" s="17">
        <f t="shared" si="826"/>
        <v>2.0209794872175672E-2</v>
      </c>
      <c r="AT665" s="17">
        <f t="shared" si="827"/>
        <v>6.5602466950451738E-3</v>
      </c>
      <c r="AU665" s="17">
        <f t="shared" si="828"/>
        <v>1.4196692568151079E-3</v>
      </c>
      <c r="AV665" s="17">
        <f t="shared" si="829"/>
        <v>2.3041749332401623E-4</v>
      </c>
      <c r="AW665" s="17">
        <f t="shared" si="830"/>
        <v>1.2898062236483607E-6</v>
      </c>
      <c r="AX665" s="17">
        <f t="shared" si="831"/>
        <v>4.9753879122249694E-6</v>
      </c>
      <c r="AY665" s="17">
        <f t="shared" si="832"/>
        <v>1.1894109973532425E-5</v>
      </c>
      <c r="AZ665" s="17">
        <f t="shared" si="833"/>
        <v>1.4216967054456152E-5</v>
      </c>
      <c r="BA665" s="17">
        <f t="shared" si="834"/>
        <v>1.1328977265625165E-5</v>
      </c>
      <c r="BB665" s="17">
        <f t="shared" si="835"/>
        <v>6.7707334514514124E-6</v>
      </c>
      <c r="BC665" s="17">
        <f t="shared" si="836"/>
        <v>3.2372088244682973E-6</v>
      </c>
      <c r="BD665" s="17">
        <f t="shared" si="837"/>
        <v>1.2403018651262927E-2</v>
      </c>
      <c r="BE665" s="17">
        <f t="shared" si="838"/>
        <v>8.0522204832029331E-3</v>
      </c>
      <c r="BF665" s="17">
        <f t="shared" si="839"/>
        <v>2.6138094496661411E-3</v>
      </c>
      <c r="BG665" s="17">
        <f t="shared" si="840"/>
        <v>5.6564106372196182E-4</v>
      </c>
      <c r="BH665" s="17">
        <f t="shared" si="841"/>
        <v>9.1805605705892024E-5</v>
      </c>
      <c r="BI665" s="17">
        <f t="shared" si="842"/>
        <v>1.1920307459387131E-5</v>
      </c>
      <c r="BJ665" s="18">
        <f t="shared" si="843"/>
        <v>8.2406378801808983E-2</v>
      </c>
      <c r="BK665" s="18">
        <f t="shared" si="844"/>
        <v>0.15640172905308256</v>
      </c>
      <c r="BL665" s="18">
        <f t="shared" si="845"/>
        <v>0.64088642458668299</v>
      </c>
      <c r="BM665" s="18">
        <f t="shared" si="846"/>
        <v>0.57429377474438204</v>
      </c>
      <c r="BN665" s="18">
        <f t="shared" si="847"/>
        <v>0.41433172442092936</v>
      </c>
    </row>
    <row r="666" spans="1:66" x14ac:dyDescent="0.25">
      <c r="A666" t="s">
        <v>80</v>
      </c>
      <c r="B666" t="s">
        <v>369</v>
      </c>
      <c r="C666" t="s">
        <v>90</v>
      </c>
      <c r="D666" t="s">
        <v>501</v>
      </c>
      <c r="E666" s="14">
        <f>VLOOKUP(A666,home!$A$2:$E$405,3,FALSE)</f>
        <v>1.2158469949999999</v>
      </c>
      <c r="F666" s="14">
        <f>VLOOKUP(B666,home!$B$2:$E$405,3,FALSE)</f>
        <v>0.87</v>
      </c>
      <c r="G666" s="14">
        <f>VLOOKUP(C666,away!$B$2:$E$405,4,FALSE)</f>
        <v>0.82</v>
      </c>
      <c r="H666" s="14">
        <f>VLOOKUP(A666,away!$A$2:$E$405,3,FALSE)</f>
        <v>1.021857923</v>
      </c>
      <c r="I666" s="14">
        <f>VLOOKUP(C666,away!$B$2:$E$405,3,FALSE)</f>
        <v>1.1000000000000001</v>
      </c>
      <c r="J666" s="14">
        <f>VLOOKUP(B666,home!$B$2:$E$405,4,FALSE)</f>
        <v>1.04</v>
      </c>
      <c r="K666" s="16">
        <f t="shared" si="792"/>
        <v>0.86738524623299984</v>
      </c>
      <c r="L666" s="16">
        <f t="shared" si="793"/>
        <v>1.169005463912</v>
      </c>
      <c r="M666" s="17">
        <f t="shared" si="794"/>
        <v>0.13049887014559888</v>
      </c>
      <c r="N666" s="17">
        <f t="shared" si="795"/>
        <v>0.11319279461436857</v>
      </c>
      <c r="O666" s="17">
        <f t="shared" si="796"/>
        <v>0.15255389223454768</v>
      </c>
      <c r="P666" s="17">
        <f t="shared" si="797"/>
        <v>0.13232299537966566</v>
      </c>
      <c r="Q666" s="17">
        <f t="shared" si="798"/>
        <v>4.9090880014192727E-2</v>
      </c>
      <c r="R666" s="17">
        <f t="shared" si="799"/>
        <v>8.9168166781614364E-2</v>
      </c>
      <c r="S666" s="17">
        <f t="shared" si="800"/>
        <v>3.3543154601092792E-2</v>
      </c>
      <c r="T666" s="17">
        <f t="shared" si="801"/>
        <v>5.7387506964839692E-2</v>
      </c>
      <c r="U666" s="17">
        <f t="shared" si="802"/>
        <v>7.7343152300015774E-2</v>
      </c>
      <c r="V666" s="17">
        <f t="shared" si="803"/>
        <v>3.7791137675050775E-3</v>
      </c>
      <c r="W666" s="17">
        <f t="shared" si="804"/>
        <v>1.4193568349635071E-2</v>
      </c>
      <c r="X666" s="17">
        <f t="shared" si="805"/>
        <v>1.6592358953131825E-2</v>
      </c>
      <c r="Y666" s="17">
        <f t="shared" si="806"/>
        <v>9.6982791377001522E-3</v>
      </c>
      <c r="Z666" s="17">
        <f t="shared" si="807"/>
        <v>3.4746024724907884E-2</v>
      </c>
      <c r="AA666" s="17">
        <f t="shared" si="808"/>
        <v>3.0138189211632124E-2</v>
      </c>
      <c r="AB666" s="17">
        <f t="shared" si="809"/>
        <v>1.3070710335174133E-2</v>
      </c>
      <c r="AC666" s="17">
        <f t="shared" si="810"/>
        <v>2.394961605026156E-4</v>
      </c>
      <c r="AD666" s="17">
        <f t="shared" si="811"/>
        <v>3.0778229444682814E-3</v>
      </c>
      <c r="AE666" s="17">
        <f t="shared" si="812"/>
        <v>3.597991839037141E-3</v>
      </c>
      <c r="AF666" s="17">
        <f t="shared" si="813"/>
        <v>2.1030360594726022E-3</v>
      </c>
      <c r="AG666" s="17">
        <f t="shared" si="814"/>
        <v>8.1948688144247762E-4</v>
      </c>
      <c r="AH666" s="17">
        <f t="shared" si="815"/>
        <v>1.0154573188159698E-2</v>
      </c>
      <c r="AI666" s="17">
        <f t="shared" si="816"/>
        <v>8.8079269652029182E-3</v>
      </c>
      <c r="AJ666" s="17">
        <f t="shared" si="817"/>
        <v>3.8199329497574058E-3</v>
      </c>
      <c r="AK666" s="17">
        <f t="shared" si="818"/>
        <v>1.1044511607396258E-3</v>
      </c>
      <c r="AL666" s="17">
        <f t="shared" si="819"/>
        <v>9.7137543962725322E-6</v>
      </c>
      <c r="AM666" s="17">
        <f t="shared" si="820"/>
        <v>5.3393164250983968E-4</v>
      </c>
      <c r="AN666" s="17">
        <f t="shared" si="821"/>
        <v>6.2416900744951122E-4</v>
      </c>
      <c r="AO666" s="17">
        <f t="shared" si="822"/>
        <v>3.6482849005650431E-4</v>
      </c>
      <c r="AP666" s="17">
        <f t="shared" si="823"/>
        <v>1.4216216608893938E-4</v>
      </c>
      <c r="AQ666" s="17">
        <f t="shared" si="824"/>
        <v>4.154708722988388E-5</v>
      </c>
      <c r="AR666" s="17">
        <f t="shared" si="825"/>
        <v>2.3741503081305933E-3</v>
      </c>
      <c r="AS666" s="17">
        <f t="shared" si="826"/>
        <v>2.0593029496120074E-3</v>
      </c>
      <c r="AT666" s="17">
        <f t="shared" si="827"/>
        <v>8.9310449800877683E-4</v>
      </c>
      <c r="AU666" s="17">
        <f t="shared" si="828"/>
        <v>2.5822188830571424E-4</v>
      </c>
      <c r="AV666" s="17">
        <f t="shared" si="829"/>
        <v>5.5994464042700512E-5</v>
      </c>
      <c r="AW666" s="17">
        <f t="shared" si="830"/>
        <v>2.7359817084646368E-7</v>
      </c>
      <c r="AX666" s="17">
        <f t="shared" si="831"/>
        <v>7.7187404868331181E-5</v>
      </c>
      <c r="AY666" s="17">
        <f t="shared" si="832"/>
        <v>9.0232498036266849E-5</v>
      </c>
      <c r="AZ666" s="17">
        <f t="shared" si="833"/>
        <v>5.2741141613412398E-5</v>
      </c>
      <c r="BA666" s="17">
        <f t="shared" si="834"/>
        <v>2.0551560906345208E-5</v>
      </c>
      <c r="BB666" s="17">
        <f t="shared" si="835"/>
        <v>6.0062217478594559E-6</v>
      </c>
      <c r="BC666" s="17">
        <f t="shared" si="836"/>
        <v>1.4042612081429554E-6</v>
      </c>
      <c r="BD666" s="17">
        <f t="shared" si="837"/>
        <v>4.625657803921706E-4</v>
      </c>
      <c r="BE666" s="17">
        <f t="shared" si="838"/>
        <v>4.0122273332442263E-4</v>
      </c>
      <c r="BF666" s="17">
        <f t="shared" si="839"/>
        <v>1.7400733966944077E-4</v>
      </c>
      <c r="BG666" s="17">
        <f t="shared" si="840"/>
        <v>5.0310466388509048E-5</v>
      </c>
      <c r="BH666" s="17">
        <f t="shared" si="841"/>
        <v>1.0909639069123492E-5</v>
      </c>
      <c r="BI666" s="17">
        <f t="shared" si="842"/>
        <v>1.892571994056968E-6</v>
      </c>
      <c r="BJ666" s="18">
        <f t="shared" si="843"/>
        <v>0.27170848724000352</v>
      </c>
      <c r="BK666" s="18">
        <f t="shared" si="844"/>
        <v>0.30048357630679756</v>
      </c>
      <c r="BL666" s="18">
        <f t="shared" si="845"/>
        <v>0.39290267776578136</v>
      </c>
      <c r="BM666" s="18">
        <f t="shared" si="846"/>
        <v>0.33292320796763702</v>
      </c>
      <c r="BN666" s="18">
        <f t="shared" si="847"/>
        <v>0.66682759916998779</v>
      </c>
    </row>
    <row r="667" spans="1:66" x14ac:dyDescent="0.25">
      <c r="A667" t="s">
        <v>80</v>
      </c>
      <c r="B667" t="s">
        <v>94</v>
      </c>
      <c r="C667" t="s">
        <v>82</v>
      </c>
      <c r="D667" t="s">
        <v>501</v>
      </c>
      <c r="E667" s="14">
        <f>VLOOKUP(A667,home!$A$2:$E$405,3,FALSE)</f>
        <v>1.2158469949999999</v>
      </c>
      <c r="F667" s="14">
        <f>VLOOKUP(B667,home!$B$2:$E$405,3,FALSE)</f>
        <v>0.77</v>
      </c>
      <c r="G667" s="14">
        <f>VLOOKUP(C667,away!$B$2:$E$405,4,FALSE)</f>
        <v>0.67</v>
      </c>
      <c r="H667" s="14">
        <f>VLOOKUP(A667,away!$A$2:$E$405,3,FALSE)</f>
        <v>1.021857923</v>
      </c>
      <c r="I667" s="14">
        <f>VLOOKUP(C667,away!$B$2:$E$405,3,FALSE)</f>
        <v>0.67</v>
      </c>
      <c r="J667" s="14">
        <f>VLOOKUP(B667,home!$B$2:$E$405,4,FALSE)</f>
        <v>0.8</v>
      </c>
      <c r="K667" s="16">
        <f t="shared" si="792"/>
        <v>0.62725546472049998</v>
      </c>
      <c r="L667" s="16">
        <f t="shared" si="793"/>
        <v>0.54771584672800011</v>
      </c>
      <c r="M667" s="17">
        <f t="shared" si="794"/>
        <v>0.30882783938430813</v>
      </c>
      <c r="N667" s="17">
        <f t="shared" si="795"/>
        <v>0.19371394991163213</v>
      </c>
      <c r="O667" s="17">
        <f t="shared" si="796"/>
        <v>0.16914990154155515</v>
      </c>
      <c r="P667" s="17">
        <f t="shared" si="797"/>
        <v>0.106100200098875</v>
      </c>
      <c r="Q667" s="17">
        <f t="shared" si="798"/>
        <v>6.0754066837332206E-2</v>
      </c>
      <c r="R667" s="17">
        <f t="shared" si="799"/>
        <v>4.6323040773395364E-2</v>
      </c>
      <c r="S667" s="17">
        <f t="shared" si="800"/>
        <v>9.1128867166446435E-3</v>
      </c>
      <c r="T667" s="17">
        <f t="shared" si="801"/>
        <v>3.3275965159978924E-2</v>
      </c>
      <c r="U667" s="17">
        <f t="shared" si="802"/>
        <v>2.9056380467582778E-2</v>
      </c>
      <c r="V667" s="17">
        <f t="shared" si="803"/>
        <v>3.478669921158759E-4</v>
      </c>
      <c r="W667" s="17">
        <f t="shared" si="804"/>
        <v>1.2702773475903711E-2</v>
      </c>
      <c r="X667" s="17">
        <f t="shared" si="805"/>
        <v>6.9575103301485839E-3</v>
      </c>
      <c r="Y667" s="17">
        <f t="shared" si="806"/>
        <v>1.9053693307980693E-3</v>
      </c>
      <c r="Z667" s="17">
        <f t="shared" si="807"/>
        <v>8.4572878334053074E-3</v>
      </c>
      <c r="AA667" s="17">
        <f t="shared" si="808"/>
        <v>5.3048800102176762E-3</v>
      </c>
      <c r="AB667" s="17">
        <f t="shared" si="809"/>
        <v>1.6637574880477889E-3</v>
      </c>
      <c r="AC667" s="17">
        <f t="shared" si="810"/>
        <v>7.469525242783935E-6</v>
      </c>
      <c r="AD667" s="17">
        <f t="shared" si="811"/>
        <v>1.9919710199668059E-3</v>
      </c>
      <c r="AE667" s="17">
        <f t="shared" si="812"/>
        <v>1.0910340938587572E-3</v>
      </c>
      <c r="AF667" s="17">
        <f t="shared" si="813"/>
        <v>2.9878833126348276E-4</v>
      </c>
      <c r="AG667" s="17">
        <f t="shared" si="814"/>
        <v>5.4550367950141558E-5</v>
      </c>
      <c r="AH667" s="17">
        <f t="shared" si="815"/>
        <v>1.1580476416740001E-3</v>
      </c>
      <c r="AI667" s="17">
        <f t="shared" si="816"/>
        <v>7.2639171164670397E-4</v>
      </c>
      <c r="AJ667" s="17">
        <f t="shared" si="817"/>
        <v>2.2781658532903629E-4</v>
      </c>
      <c r="AK667" s="17">
        <f t="shared" si="818"/>
        <v>4.7633066033867376E-5</v>
      </c>
      <c r="AL667" s="17">
        <f t="shared" si="819"/>
        <v>1.0264853382168789E-7</v>
      </c>
      <c r="AM667" s="17">
        <f t="shared" si="820"/>
        <v>2.4989494156780947E-4</v>
      </c>
      <c r="AN667" s="17">
        <f t="shared" si="821"/>
        <v>1.3687141951385689E-4</v>
      </c>
      <c r="AO667" s="17">
        <f t="shared" si="822"/>
        <v>3.7483322715947722E-5</v>
      </c>
      <c r="AP667" s="17">
        <f t="shared" si="823"/>
        <v>6.8434032798480631E-6</v>
      </c>
      <c r="AQ667" s="17">
        <f t="shared" si="824"/>
        <v>9.3706010548078872E-7</v>
      </c>
      <c r="AR667" s="17">
        <f t="shared" si="825"/>
        <v>1.2685620892216777E-4</v>
      </c>
      <c r="AS667" s="17">
        <f t="shared" si="826"/>
        <v>7.957125028015519E-5</v>
      </c>
      <c r="AT667" s="17">
        <f t="shared" si="827"/>
        <v>2.4955750786434969E-5</v>
      </c>
      <c r="AU667" s="17">
        <f t="shared" si="828"/>
        <v>5.2178770189980834E-6</v>
      </c>
      <c r="AV667" s="17">
        <f t="shared" si="829"/>
        <v>8.1823546860151502E-7</v>
      </c>
      <c r="AW667" s="17">
        <f t="shared" si="830"/>
        <v>9.7960278164203229E-10</v>
      </c>
      <c r="AX667" s="17">
        <f t="shared" si="831"/>
        <v>2.6124661284069735E-5</v>
      </c>
      <c r="AY667" s="17">
        <f t="shared" si="832"/>
        <v>1.430889097568646E-5</v>
      </c>
      <c r="AZ667" s="17">
        <f t="shared" si="833"/>
        <v>3.9186031682433743E-6</v>
      </c>
      <c r="BA667" s="17">
        <f t="shared" si="834"/>
        <v>7.1542701742848128E-7</v>
      </c>
      <c r="BB667" s="17">
        <f t="shared" si="835"/>
        <v>9.7962678655732077E-8</v>
      </c>
      <c r="BC667" s="17">
        <f t="shared" si="836"/>
        <v>1.0731142297533459E-8</v>
      </c>
      <c r="BD667" s="17">
        <f t="shared" si="837"/>
        <v>1.1580192647084865E-5</v>
      </c>
      <c r="BE667" s="17">
        <f t="shared" si="838"/>
        <v>7.2637391204001333E-6</v>
      </c>
      <c r="BF667" s="17">
        <f t="shared" si="839"/>
        <v>2.2781100287875299E-6</v>
      </c>
      <c r="BG667" s="17">
        <f t="shared" si="840"/>
        <v>4.7631898826385129E-7</v>
      </c>
      <c r="BH667" s="17">
        <f t="shared" si="841"/>
        <v>7.4693422084660097E-8</v>
      </c>
      <c r="BI667" s="17">
        <f t="shared" si="842"/>
        <v>9.3703714362555874E-9</v>
      </c>
      <c r="BJ667" s="18">
        <f t="shared" si="843"/>
        <v>0.31322318528228199</v>
      </c>
      <c r="BK667" s="18">
        <f t="shared" si="844"/>
        <v>0.42441067425669593</v>
      </c>
      <c r="BL667" s="18">
        <f t="shared" si="845"/>
        <v>0.2539169510325367</v>
      </c>
      <c r="BM667" s="18">
        <f t="shared" si="846"/>
        <v>0.11512479194644931</v>
      </c>
      <c r="BN667" s="18">
        <f t="shared" si="847"/>
        <v>0.884868998547098</v>
      </c>
    </row>
    <row r="668" spans="1:66" x14ac:dyDescent="0.25">
      <c r="A668" t="s">
        <v>80</v>
      </c>
      <c r="B668" t="s">
        <v>410</v>
      </c>
      <c r="C668" t="s">
        <v>359</v>
      </c>
      <c r="D668" t="s">
        <v>501</v>
      </c>
      <c r="E668" s="14">
        <f>VLOOKUP(A668,home!$A$2:$E$405,3,FALSE)</f>
        <v>1.2158469949999999</v>
      </c>
      <c r="F668" s="14">
        <f>VLOOKUP(B668,home!$B$2:$E$405,3,FALSE)</f>
        <v>0.88</v>
      </c>
      <c r="G668" s="14">
        <f>VLOOKUP(C668,away!$B$2:$E$405,4,FALSE)</f>
        <v>0.87</v>
      </c>
      <c r="H668" s="14">
        <f>VLOOKUP(A668,away!$A$2:$E$405,3,FALSE)</f>
        <v>1.021857923</v>
      </c>
      <c r="I668" s="14">
        <f>VLOOKUP(C668,away!$B$2:$E$405,3,FALSE)</f>
        <v>1.39</v>
      </c>
      <c r="J668" s="14">
        <f>VLOOKUP(B668,home!$B$2:$E$405,4,FALSE)</f>
        <v>1.04</v>
      </c>
      <c r="K668" s="16">
        <f t="shared" si="792"/>
        <v>0.93085245937200001</v>
      </c>
      <c r="L668" s="16">
        <f t="shared" si="793"/>
        <v>1.4771978134888</v>
      </c>
      <c r="M668" s="17">
        <f t="shared" si="794"/>
        <v>8.9990580714136126E-2</v>
      </c>
      <c r="N668" s="17">
        <f t="shared" si="795"/>
        <v>8.3767953378068083E-2</v>
      </c>
      <c r="O668" s="17">
        <f t="shared" si="796"/>
        <v>0.13293388906550924</v>
      </c>
      <c r="P668" s="17">
        <f t="shared" si="797"/>
        <v>0.12374183757051389</v>
      </c>
      <c r="Q668" s="17">
        <f t="shared" si="798"/>
        <v>3.8987802709266856E-2</v>
      </c>
      <c r="R668" s="17">
        <f t="shared" si="799"/>
        <v>9.8184825133066506E-2</v>
      </c>
      <c r="S668" s="17">
        <f t="shared" si="800"/>
        <v>4.2537902977778444E-2</v>
      </c>
      <c r="T668" s="17">
        <f t="shared" si="801"/>
        <v>5.7592696914861706E-2</v>
      </c>
      <c r="U668" s="17">
        <f t="shared" si="802"/>
        <v>9.1395585948124705E-2</v>
      </c>
      <c r="V668" s="17">
        <f t="shared" si="803"/>
        <v>6.4990978180350465E-3</v>
      </c>
      <c r="W668" s="17">
        <f t="shared" si="804"/>
        <v>1.2097297345810458E-2</v>
      </c>
      <c r="X668" s="17">
        <f t="shared" si="805"/>
        <v>1.7870101188355074E-2</v>
      </c>
      <c r="Y668" s="17">
        <f t="shared" si="806"/>
        <v>1.3198837201130863E-2</v>
      </c>
      <c r="Z668" s="17">
        <f t="shared" si="807"/>
        <v>4.8346136334781992E-2</v>
      </c>
      <c r="AA668" s="17">
        <f t="shared" si="808"/>
        <v>4.5003119908365828E-2</v>
      </c>
      <c r="AB668" s="17">
        <f t="shared" si="809"/>
        <v>2.0945632423057674E-2</v>
      </c>
      <c r="AC668" s="17">
        <f t="shared" si="810"/>
        <v>5.5853783541303813E-4</v>
      </c>
      <c r="AD668" s="17">
        <f t="shared" si="811"/>
        <v>2.8151997465255081E-3</v>
      </c>
      <c r="AE668" s="17">
        <f t="shared" si="812"/>
        <v>4.1586069101017045E-3</v>
      </c>
      <c r="AF668" s="17">
        <f t="shared" si="813"/>
        <v>3.071542517380827E-3</v>
      </c>
      <c r="AG668" s="17">
        <f t="shared" si="814"/>
        <v>1.5124252969042802E-3</v>
      </c>
      <c r="AH668" s="17">
        <f t="shared" si="815"/>
        <v>1.7854201721092852E-2</v>
      </c>
      <c r="AI668" s="17">
        <f t="shared" si="816"/>
        <v>1.6619627582203075E-2</v>
      </c>
      <c r="AJ668" s="17">
        <f t="shared" si="817"/>
        <v>7.7352106043702294E-3</v>
      </c>
      <c r="AK668" s="17">
        <f t="shared" si="818"/>
        <v>2.400113271612801E-3</v>
      </c>
      <c r="AL668" s="17">
        <f t="shared" si="819"/>
        <v>3.0720769910893459E-5</v>
      </c>
      <c r="AM668" s="17">
        <f t="shared" si="820"/>
        <v>5.2410712153534017E-4</v>
      </c>
      <c r="AN668" s="17">
        <f t="shared" si="821"/>
        <v>7.7420989396591322E-4</v>
      </c>
      <c r="AO668" s="17">
        <f t="shared" si="822"/>
        <v>5.7183058127392153E-4</v>
      </c>
      <c r="AP668" s="17">
        <f t="shared" si="823"/>
        <v>2.8156896144795537E-4</v>
      </c>
      <c r="AQ668" s="17">
        <f t="shared" si="824"/>
        <v>1.03983263549308E-4</v>
      </c>
      <c r="AR668" s="17">
        <f t="shared" si="825"/>
        <v>5.2748375487972621E-3</v>
      </c>
      <c r="AS668" s="17">
        <f t="shared" si="826"/>
        <v>4.910095505085703E-3</v>
      </c>
      <c r="AT668" s="17">
        <f t="shared" si="827"/>
        <v>2.2852872383302149E-3</v>
      </c>
      <c r="AU668" s="17">
        <f t="shared" si="828"/>
        <v>7.090884153903755E-4</v>
      </c>
      <c r="AV668" s="17">
        <f t="shared" si="829"/>
        <v>1.6501417384458131E-4</v>
      </c>
      <c r="AW668" s="17">
        <f t="shared" si="830"/>
        <v>1.1734081531977747E-6</v>
      </c>
      <c r="AX668" s="17">
        <f t="shared" si="831"/>
        <v>8.1311067175925163E-5</v>
      </c>
      <c r="AY668" s="17">
        <f t="shared" si="832"/>
        <v>1.2011253064471758E-4</v>
      </c>
      <c r="AZ668" s="17">
        <f t="shared" si="833"/>
        <v>8.8714983820491672E-5</v>
      </c>
      <c r="BA668" s="17">
        <f t="shared" si="834"/>
        <v>4.3683193374441509E-5</v>
      </c>
      <c r="BB668" s="17">
        <f t="shared" si="835"/>
        <v>1.6132179434733362E-5</v>
      </c>
      <c r="BC668" s="17">
        <f t="shared" si="836"/>
        <v>4.7660840375594183E-6</v>
      </c>
      <c r="BD668" s="17">
        <f t="shared" si="837"/>
        <v>1.2986630822653235E-3</v>
      </c>
      <c r="BE668" s="17">
        <f t="shared" si="838"/>
        <v>1.2088637240222982E-3</v>
      </c>
      <c r="BF668" s="17">
        <f t="shared" si="839"/>
        <v>5.6263688527587554E-4</v>
      </c>
      <c r="BG668" s="17">
        <f t="shared" si="840"/>
        <v>1.7457730946415019E-4</v>
      </c>
      <c r="BH668" s="17">
        <f t="shared" si="841"/>
        <v>4.0626429466312726E-5</v>
      </c>
      <c r="BI668" s="17">
        <f t="shared" si="842"/>
        <v>7.5634423568440601E-6</v>
      </c>
      <c r="BJ668" s="18">
        <f t="shared" si="843"/>
        <v>0.2376828830686657</v>
      </c>
      <c r="BK668" s="18">
        <f t="shared" si="844"/>
        <v>0.26347879021643211</v>
      </c>
      <c r="BL668" s="18">
        <f t="shared" si="845"/>
        <v>0.44970945941170187</v>
      </c>
      <c r="BM668" s="18">
        <f t="shared" si="846"/>
        <v>0.43149144133852946</v>
      </c>
      <c r="BN668" s="18">
        <f t="shared" si="847"/>
        <v>0.56760688857056063</v>
      </c>
    </row>
    <row r="669" spans="1:66" x14ac:dyDescent="0.25">
      <c r="A669" t="s">
        <v>80</v>
      </c>
      <c r="B669" t="s">
        <v>98</v>
      </c>
      <c r="C669" t="s">
        <v>93</v>
      </c>
      <c r="D669" t="s">
        <v>501</v>
      </c>
      <c r="E669" s="14">
        <f>VLOOKUP(A669,home!$A$2:$E$405,3,FALSE)</f>
        <v>1.2158469949999999</v>
      </c>
      <c r="F669" s="14">
        <f>VLOOKUP(B669,home!$B$2:$E$405,3,FALSE)</f>
        <v>1.04</v>
      </c>
      <c r="G669" s="14">
        <f>VLOOKUP(C669,away!$B$2:$E$405,4,FALSE)</f>
        <v>0.93</v>
      </c>
      <c r="H669" s="14">
        <f>VLOOKUP(A669,away!$A$2:$E$405,3,FALSE)</f>
        <v>1.021857923</v>
      </c>
      <c r="I669" s="14">
        <f>VLOOKUP(C669,away!$B$2:$E$405,3,FALSE)</f>
        <v>0.6</v>
      </c>
      <c r="J669" s="14">
        <f>VLOOKUP(B669,home!$B$2:$E$405,4,FALSE)</f>
        <v>0.39</v>
      </c>
      <c r="K669" s="16">
        <f t="shared" si="792"/>
        <v>1.175967213564</v>
      </c>
      <c r="L669" s="16">
        <f t="shared" si="793"/>
        <v>0.23911475398200002</v>
      </c>
      <c r="M669" s="17">
        <f t="shared" si="794"/>
        <v>0.24290570224839478</v>
      </c>
      <c r="N669" s="17">
        <f t="shared" si="795"/>
        <v>0.28564914183185147</v>
      </c>
      <c r="O669" s="17">
        <f t="shared" si="796"/>
        <v>5.8082337233949871E-2</v>
      </c>
      <c r="P669" s="17">
        <f t="shared" si="797"/>
        <v>6.830292427429259E-2</v>
      </c>
      <c r="Q669" s="17">
        <f t="shared" si="798"/>
        <v>0.16795701268847515</v>
      </c>
      <c r="R669" s="17">
        <f t="shared" si="799"/>
        <v>6.9441718891977405E-3</v>
      </c>
      <c r="S669" s="17">
        <f t="shared" si="800"/>
        <v>4.8015437896647608E-3</v>
      </c>
      <c r="T669" s="17">
        <f t="shared" si="801"/>
        <v>4.0160999768556395E-2</v>
      </c>
      <c r="U669" s="17">
        <f t="shared" si="802"/>
        <v>8.1661184670493246E-3</v>
      </c>
      <c r="V669" s="17">
        <f t="shared" si="803"/>
        <v>1.5001682583886062E-4</v>
      </c>
      <c r="W669" s="17">
        <f t="shared" si="804"/>
        <v>6.5837313403266526E-2</v>
      </c>
      <c r="X669" s="17">
        <f t="shared" si="805"/>
        <v>1.5742672997257907E-2</v>
      </c>
      <c r="Y669" s="17">
        <f t="shared" si="806"/>
        <v>1.8821526903791996E-3</v>
      </c>
      <c r="Z669" s="17">
        <f t="shared" si="807"/>
        <v>5.5348465096474622E-4</v>
      </c>
      <c r="AA669" s="17">
        <f t="shared" si="808"/>
        <v>6.5087980274545554E-4</v>
      </c>
      <c r="AB669" s="17">
        <f t="shared" si="809"/>
        <v>3.8270665399982984E-4</v>
      </c>
      <c r="AC669" s="17">
        <f t="shared" si="810"/>
        <v>2.6364623700412604E-6</v>
      </c>
      <c r="AD669" s="17">
        <f t="shared" si="811"/>
        <v>1.9355630497844774E-2</v>
      </c>
      <c r="AE669" s="17">
        <f t="shared" si="812"/>
        <v>4.6282168246586496E-3</v>
      </c>
      <c r="AF669" s="17">
        <f t="shared" si="813"/>
        <v>5.5333746370180307E-4</v>
      </c>
      <c r="AG669" s="17">
        <f t="shared" si="814"/>
        <v>4.4103717167360187E-5</v>
      </c>
      <c r="AH669" s="17">
        <f t="shared" si="815"/>
        <v>3.3086586537062105E-5</v>
      </c>
      <c r="AI669" s="17">
        <f t="shared" si="816"/>
        <v>3.8908740976333081E-5</v>
      </c>
      <c r="AJ669" s="17">
        <f t="shared" si="817"/>
        <v>2.287770185461093E-5</v>
      </c>
      <c r="AK669" s="17">
        <f t="shared" si="818"/>
        <v>8.9678091009049246E-6</v>
      </c>
      <c r="AL669" s="17">
        <f t="shared" si="819"/>
        <v>2.965399131368317E-8</v>
      </c>
      <c r="AM669" s="17">
        <f t="shared" si="820"/>
        <v>4.5523173726649798E-3</v>
      </c>
      <c r="AN669" s="17">
        <f t="shared" si="821"/>
        <v>1.0885262486127715E-3</v>
      </c>
      <c r="AO669" s="17">
        <f t="shared" si="822"/>
        <v>1.3014134306999609E-4</v>
      </c>
      <c r="AP669" s="17">
        <f t="shared" si="823"/>
        <v>1.0372905077023063E-5</v>
      </c>
      <c r="AQ669" s="17">
        <f t="shared" si="824"/>
        <v>6.2007866139275212E-7</v>
      </c>
      <c r="AR669" s="17">
        <f t="shared" si="825"/>
        <v>1.5822981999827522E-6</v>
      </c>
      <c r="AS669" s="17">
        <f t="shared" si="826"/>
        <v>1.8607308052610497E-6</v>
      </c>
      <c r="AT669" s="17">
        <f t="shared" si="827"/>
        <v>1.0940792101277677E-6</v>
      </c>
      <c r="AU669" s="17">
        <f t="shared" si="828"/>
        <v>4.2886709338408443E-7</v>
      </c>
      <c r="AV669" s="17">
        <f t="shared" si="829"/>
        <v>1.2608341019904336E-7</v>
      </c>
      <c r="AW669" s="17">
        <f t="shared" si="830"/>
        <v>2.3162329894332197E-10</v>
      </c>
      <c r="AX669" s="17">
        <f t="shared" si="831"/>
        <v>8.9222932933197036E-4</v>
      </c>
      <c r="AY669" s="17">
        <f t="shared" si="832"/>
        <v>2.1334519657873895E-4</v>
      </c>
      <c r="AZ669" s="17">
        <f t="shared" si="833"/>
        <v>2.5506992096583297E-5</v>
      </c>
      <c r="BA669" s="17">
        <f t="shared" si="834"/>
        <v>2.0330327133317784E-6</v>
      </c>
      <c r="BB669" s="17">
        <f t="shared" si="835"/>
        <v>1.2153202927142155E-7</v>
      </c>
      <c r="BC669" s="17">
        <f t="shared" si="836"/>
        <v>5.8120202560338384E-9</v>
      </c>
      <c r="BD669" s="17">
        <f t="shared" si="837"/>
        <v>6.3058474135839528E-8</v>
      </c>
      <c r="BE669" s="17">
        <f t="shared" si="838"/>
        <v>7.4154698121120769E-8</v>
      </c>
      <c r="BF669" s="17">
        <f t="shared" si="839"/>
        <v>4.3601746861087011E-8</v>
      </c>
      <c r="BG669" s="17">
        <f t="shared" si="840"/>
        <v>1.7091408254251794E-8</v>
      </c>
      <c r="BH669" s="17">
        <f t="shared" si="841"/>
        <v>5.0247339351593068E-9</v>
      </c>
      <c r="BI669" s="17">
        <f t="shared" si="842"/>
        <v>1.1817844729259526E-9</v>
      </c>
      <c r="BJ669" s="18">
        <f t="shared" si="843"/>
        <v>0.60872580172601543</v>
      </c>
      <c r="BK669" s="18">
        <f t="shared" si="844"/>
        <v>0.31637619845113107</v>
      </c>
      <c r="BL669" s="18">
        <f t="shared" si="845"/>
        <v>7.4335351056975876E-2</v>
      </c>
      <c r="BM669" s="18">
        <f t="shared" si="846"/>
        <v>0.16993620075397023</v>
      </c>
      <c r="BN669" s="18">
        <f t="shared" si="847"/>
        <v>0.82984129016616159</v>
      </c>
    </row>
    <row r="670" spans="1:66" x14ac:dyDescent="0.25">
      <c r="A670" t="s">
        <v>80</v>
      </c>
      <c r="B670" t="s">
        <v>97</v>
      </c>
      <c r="C670" t="s">
        <v>83</v>
      </c>
      <c r="D670" t="s">
        <v>501</v>
      </c>
      <c r="E670" s="14">
        <f>VLOOKUP(A670,home!$A$2:$E$405,3,FALSE)</f>
        <v>1.2158469949999999</v>
      </c>
      <c r="F670" s="14">
        <f>VLOOKUP(B670,home!$B$2:$E$405,3,FALSE)</f>
        <v>1.06</v>
      </c>
      <c r="G670" s="14">
        <f>VLOOKUP(C670,away!$B$2:$E$405,4,FALSE)</f>
        <v>0.98</v>
      </c>
      <c r="H670" s="14">
        <f>VLOOKUP(A670,away!$A$2:$E$405,3,FALSE)</f>
        <v>1.021857923</v>
      </c>
      <c r="I670" s="14">
        <f>VLOOKUP(C670,away!$B$2:$E$405,3,FALSE)</f>
        <v>1.1299999999999999</v>
      </c>
      <c r="J670" s="14">
        <f>VLOOKUP(B670,home!$B$2:$E$405,4,FALSE)</f>
        <v>1.1200000000000001</v>
      </c>
      <c r="K670" s="16">
        <f t="shared" si="792"/>
        <v>1.263021858406</v>
      </c>
      <c r="L670" s="16">
        <f t="shared" si="793"/>
        <v>1.2932633873488</v>
      </c>
      <c r="M670" s="17">
        <f t="shared" si="794"/>
        <v>7.7592442596590233E-2</v>
      </c>
      <c r="N670" s="17">
        <f t="shared" si="795"/>
        <v>9.8000951046606277E-2</v>
      </c>
      <c r="O670" s="17">
        <f t="shared" si="796"/>
        <v>0.1003474651451336</v>
      </c>
      <c r="P670" s="17">
        <f t="shared" si="797"/>
        <v>0.12674104191393795</v>
      </c>
      <c r="Q670" s="17">
        <f t="shared" si="798"/>
        <v>6.1888671658220068E-2</v>
      </c>
      <c r="R670" s="17">
        <f t="shared" si="799"/>
        <v>6.4887851342730576E-2</v>
      </c>
      <c r="S670" s="17">
        <f t="shared" si="800"/>
        <v>5.1755335854501379E-2</v>
      </c>
      <c r="T670" s="17">
        <f t="shared" si="801"/>
        <v>8.0038353147227348E-2</v>
      </c>
      <c r="U670" s="17">
        <f t="shared" si="802"/>
        <v>8.1954774590867835E-2</v>
      </c>
      <c r="V670" s="17">
        <f t="shared" si="803"/>
        <v>9.3931329897807263E-3</v>
      </c>
      <c r="W670" s="17">
        <f t="shared" si="804"/>
        <v>2.6055581697347941E-2</v>
      </c>
      <c r="X670" s="17">
        <f t="shared" si="805"/>
        <v>3.3696729845255589E-2</v>
      </c>
      <c r="Y670" s="17">
        <f t="shared" si="806"/>
        <v>2.1789373491126331E-2</v>
      </c>
      <c r="Z670" s="17">
        <f t="shared" si="807"/>
        <v>2.7972360808428364E-2</v>
      </c>
      <c r="AA670" s="17">
        <f t="shared" si="808"/>
        <v>3.5329703132264356E-2</v>
      </c>
      <c r="AB670" s="17">
        <f t="shared" si="809"/>
        <v>2.231109365352241E-2</v>
      </c>
      <c r="AC670" s="17">
        <f t="shared" si="810"/>
        <v>9.5893316259426328E-4</v>
      </c>
      <c r="AD670" s="17">
        <f t="shared" si="811"/>
        <v>8.2271923043084443E-3</v>
      </c>
      <c r="AE670" s="17">
        <f t="shared" si="812"/>
        <v>1.0639926587839917E-2</v>
      </c>
      <c r="AF670" s="17">
        <f t="shared" si="813"/>
        <v>6.8801137500662064E-3</v>
      </c>
      <c r="AG670" s="17">
        <f t="shared" si="814"/>
        <v>2.9659330712518916E-3</v>
      </c>
      <c r="AH670" s="17">
        <f t="shared" si="815"/>
        <v>9.0439075228127257E-3</v>
      </c>
      <c r="AI670" s="17">
        <f t="shared" si="816"/>
        <v>1.1422652886714933E-2</v>
      </c>
      <c r="AJ670" s="17">
        <f t="shared" si="817"/>
        <v>7.2135301384526809E-3</v>
      </c>
      <c r="AK670" s="17">
        <f t="shared" si="818"/>
        <v>3.0369487470453976E-3</v>
      </c>
      <c r="AL670" s="17">
        <f t="shared" si="819"/>
        <v>6.2653621453780808E-5</v>
      </c>
      <c r="AM670" s="17">
        <f t="shared" si="820"/>
        <v>2.0782247427302372E-3</v>
      </c>
      <c r="AN670" s="17">
        <f t="shared" si="821"/>
        <v>2.6876919704553947E-3</v>
      </c>
      <c r="AO670" s="17">
        <f t="shared" si="822"/>
        <v>1.7379468109306577E-3</v>
      </c>
      <c r="AP670" s="17">
        <f t="shared" si="823"/>
        <v>7.492076599120754E-4</v>
      </c>
      <c r="AQ670" s="17">
        <f t="shared" si="824"/>
        <v>2.4223070902138971E-4</v>
      </c>
      <c r="AR670" s="17">
        <f t="shared" si="825"/>
        <v>2.3392308955644163E-3</v>
      </c>
      <c r="AS670" s="17">
        <f t="shared" si="826"/>
        <v>2.9544997529565012E-3</v>
      </c>
      <c r="AT670" s="17">
        <f t="shared" si="827"/>
        <v>1.8657988843195947E-3</v>
      </c>
      <c r="AU670" s="17">
        <f t="shared" si="828"/>
        <v>7.8551492476172506E-4</v>
      </c>
      <c r="AV670" s="17">
        <f t="shared" si="829"/>
        <v>2.4803063001955096E-4</v>
      </c>
      <c r="AW670" s="17">
        <f t="shared" si="830"/>
        <v>2.842768715969778E-6</v>
      </c>
      <c r="AX670" s="17">
        <f t="shared" si="831"/>
        <v>4.374738794580793E-4</v>
      </c>
      <c r="AY670" s="17">
        <f t="shared" si="832"/>
        <v>5.6576895122457623E-4</v>
      </c>
      <c r="AZ670" s="17">
        <f t="shared" si="833"/>
        <v>3.6584413515873678E-4</v>
      </c>
      <c r="BA670" s="17">
        <f t="shared" si="834"/>
        <v>1.5771094182569334E-4</v>
      </c>
      <c r="BB670" s="17">
        <f t="shared" si="835"/>
        <v>5.0990446711866457E-5</v>
      </c>
      <c r="BC670" s="17">
        <f t="shared" si="836"/>
        <v>1.3188815567403381E-5</v>
      </c>
      <c r="BD670" s="17">
        <f t="shared" si="837"/>
        <v>5.0420694529810031E-4</v>
      </c>
      <c r="BE670" s="17">
        <f t="shared" si="838"/>
        <v>6.3682439307161901E-4</v>
      </c>
      <c r="BF670" s="17">
        <f t="shared" si="839"/>
        <v>4.0216156420779485E-4</v>
      </c>
      <c r="BG670" s="17">
        <f t="shared" si="840"/>
        <v>1.6931294873506425E-4</v>
      </c>
      <c r="BH670" s="17">
        <f t="shared" si="841"/>
        <v>5.3461488790890191E-5</v>
      </c>
      <c r="BI670" s="17">
        <f t="shared" si="842"/>
        <v>1.3504605785164326E-5</v>
      </c>
      <c r="BJ670" s="18">
        <f t="shared" si="843"/>
        <v>0.35926910566224601</v>
      </c>
      <c r="BK670" s="18">
        <f t="shared" si="844"/>
        <v>0.26706930909008292</v>
      </c>
      <c r="BL670" s="18">
        <f t="shared" si="845"/>
        <v>0.34552047419305487</v>
      </c>
      <c r="BM670" s="18">
        <f t="shared" si="846"/>
        <v>0.46980989986808491</v>
      </c>
      <c r="BN670" s="18">
        <f t="shared" si="847"/>
        <v>0.52945842370321872</v>
      </c>
    </row>
    <row r="671" spans="1:66" x14ac:dyDescent="0.25">
      <c r="A671" t="s">
        <v>80</v>
      </c>
      <c r="B671" t="s">
        <v>85</v>
      </c>
      <c r="C671" t="s">
        <v>92</v>
      </c>
      <c r="D671" t="s">
        <v>501</v>
      </c>
      <c r="E671" s="14">
        <f>VLOOKUP(A671,home!$A$2:$E$405,3,FALSE)</f>
        <v>1.2158469949999999</v>
      </c>
      <c r="F671" s="14">
        <f>VLOOKUP(B671,home!$B$2:$E$405,3,FALSE)</f>
        <v>1.43</v>
      </c>
      <c r="G671" s="14">
        <f>VLOOKUP(C671,away!$B$2:$E$405,4,FALSE)</f>
        <v>1.1000000000000001</v>
      </c>
      <c r="H671" s="14">
        <f>VLOOKUP(A671,away!$A$2:$E$405,3,FALSE)</f>
        <v>1.021857923</v>
      </c>
      <c r="I671" s="14">
        <f>VLOOKUP(C671,away!$B$2:$E$405,3,FALSE)</f>
        <v>0.71</v>
      </c>
      <c r="J671" s="14">
        <f>VLOOKUP(B671,home!$B$2:$E$405,4,FALSE)</f>
        <v>0.91</v>
      </c>
      <c r="K671" s="16">
        <f t="shared" si="792"/>
        <v>1.912527323135</v>
      </c>
      <c r="L671" s="16">
        <f t="shared" si="793"/>
        <v>0.66022240405029997</v>
      </c>
      <c r="M671" s="17">
        <f t="shared" si="794"/>
        <v>7.6325382631609331E-2</v>
      </c>
      <c r="N671" s="17">
        <f t="shared" si="795"/>
        <v>0.14597437973168639</v>
      </c>
      <c r="O671" s="17">
        <f t="shared" si="796"/>
        <v>5.0391727611100119E-2</v>
      </c>
      <c r="P671" s="17">
        <f t="shared" si="797"/>
        <v>9.6375555916205349E-2</v>
      </c>
      <c r="Q671" s="17">
        <f t="shared" si="798"/>
        <v>0.13958999485726711</v>
      </c>
      <c r="R671" s="17">
        <f t="shared" si="799"/>
        <v>1.6634873773824201E-2</v>
      </c>
      <c r="S671" s="17">
        <f t="shared" si="800"/>
        <v>3.0423194283178752E-2</v>
      </c>
      <c r="T671" s="17">
        <f t="shared" si="801"/>
        <v>9.2160441986033889E-2</v>
      </c>
      <c r="U671" s="17">
        <f t="shared" si="802"/>
        <v>3.1814650609340606E-2</v>
      </c>
      <c r="V671" s="17">
        <f t="shared" si="803"/>
        <v>4.268351803954136E-3</v>
      </c>
      <c r="W671" s="17">
        <f t="shared" si="804"/>
        <v>8.8989893066932502E-2</v>
      </c>
      <c r="X671" s="17">
        <f t="shared" si="805"/>
        <v>5.8753121136829289E-2</v>
      </c>
      <c r="Y671" s="17">
        <f t="shared" si="806"/>
        <v>1.9395063441207963E-2</v>
      </c>
      <c r="Z671" s="17">
        <f t="shared" si="807"/>
        <v>3.6609054513425006E-3</v>
      </c>
      <c r="AA671" s="17">
        <f t="shared" si="808"/>
        <v>7.0015817031064001E-3</v>
      </c>
      <c r="AB671" s="17">
        <f t="shared" si="809"/>
        <v>6.6953581561765407E-3</v>
      </c>
      <c r="AC671" s="17">
        <f t="shared" si="810"/>
        <v>3.3685122478971342E-4</v>
      </c>
      <c r="AD671" s="17">
        <f t="shared" si="811"/>
        <v>4.254890049334259E-2</v>
      </c>
      <c r="AE671" s="17">
        <f t="shared" si="812"/>
        <v>2.8091737373411634E-2</v>
      </c>
      <c r="AF671" s="17">
        <f t="shared" si="813"/>
        <v>9.2733971913117452E-3</v>
      </c>
      <c r="AG671" s="17">
        <f t="shared" si="814"/>
        <v>2.0408348624537135E-3</v>
      </c>
      <c r="AH671" s="17">
        <f t="shared" si="815"/>
        <v>6.0425294952154841E-4</v>
      </c>
      <c r="AI671" s="17">
        <f t="shared" si="816"/>
        <v>1.1556502760448749E-3</v>
      </c>
      <c r="AJ671" s="17">
        <f t="shared" si="817"/>
        <v>1.1051063644621645E-3</v>
      </c>
      <c r="AK671" s="17">
        <f t="shared" si="818"/>
        <v>7.0451537233475836E-4</v>
      </c>
      <c r="AL671" s="17">
        <f t="shared" si="819"/>
        <v>1.7013592559033482E-5</v>
      </c>
      <c r="AM671" s="17">
        <f t="shared" si="820"/>
        <v>1.6275186952573992E-2</v>
      </c>
      <c r="AN671" s="17">
        <f t="shared" si="821"/>
        <v>1.0745243056196474E-2</v>
      </c>
      <c r="AO671" s="17">
        <f t="shared" si="822"/>
        <v>3.5471251013334151E-3</v>
      </c>
      <c r="AP671" s="17">
        <f t="shared" si="823"/>
        <v>7.8063048728983721E-4</v>
      </c>
      <c r="AQ671" s="17">
        <f t="shared" si="824"/>
        <v>1.2884743424836331E-4</v>
      </c>
      <c r="AR671" s="17">
        <f t="shared" si="825"/>
        <v>7.9788266997520273E-5</v>
      </c>
      <c r="AS671" s="17">
        <f t="shared" si="826"/>
        <v>1.5259724069834806E-4</v>
      </c>
      <c r="AT671" s="17">
        <f t="shared" si="827"/>
        <v>1.4592319613529949E-4</v>
      </c>
      <c r="AU671" s="17">
        <f t="shared" si="828"/>
        <v>9.3027366562649309E-5</v>
      </c>
      <c r="AV671" s="17">
        <f t="shared" si="829"/>
        <v>4.4479345087590535E-5</v>
      </c>
      <c r="AW671" s="17">
        <f t="shared" si="830"/>
        <v>5.9674863374917995E-7</v>
      </c>
      <c r="AX671" s="17">
        <f t="shared" si="831"/>
        <v>5.187789955987997E-3</v>
      </c>
      <c r="AY671" s="17">
        <f t="shared" si="832"/>
        <v>3.4250951564503947E-3</v>
      </c>
      <c r="AZ671" s="17">
        <f t="shared" si="833"/>
        <v>1.130662279146359E-3</v>
      </c>
      <c r="BA671" s="17">
        <f t="shared" si="834"/>
        <v>2.4882952270233356E-4</v>
      </c>
      <c r="BB671" s="17">
        <f t="shared" si="835"/>
        <v>4.1070706419305821E-5</v>
      </c>
      <c r="BC671" s="17">
        <f t="shared" si="836"/>
        <v>5.4231601056396374E-6</v>
      </c>
      <c r="BD671" s="17">
        <f t="shared" si="837"/>
        <v>8.7796669086850064E-6</v>
      </c>
      <c r="BE671" s="17">
        <f t="shared" si="838"/>
        <v>1.6791352850884269E-5</v>
      </c>
      <c r="BF671" s="17">
        <f t="shared" si="839"/>
        <v>1.6056960559858478E-5</v>
      </c>
      <c r="BG671" s="17">
        <f t="shared" si="840"/>
        <v>1.0236458599076801E-5</v>
      </c>
      <c r="BH671" s="17">
        <f t="shared" si="841"/>
        <v>4.8943766907186533E-6</v>
      </c>
      <c r="BI671" s="17">
        <f t="shared" si="842"/>
        <v>1.8721258301428965E-6</v>
      </c>
      <c r="BJ671" s="18">
        <f t="shared" si="843"/>
        <v>0.66833366795293114</v>
      </c>
      <c r="BK671" s="18">
        <f t="shared" si="844"/>
        <v>0.21117144460874671</v>
      </c>
      <c r="BL671" s="18">
        <f t="shared" si="845"/>
        <v>0.11668216317283199</v>
      </c>
      <c r="BM671" s="18">
        <f t="shared" si="846"/>
        <v>0.47113176825634295</v>
      </c>
      <c r="BN671" s="18">
        <f t="shared" si="847"/>
        <v>0.52529191452169255</v>
      </c>
    </row>
    <row r="672" spans="1:66" x14ac:dyDescent="0.25">
      <c r="A672" t="s">
        <v>99</v>
      </c>
      <c r="B672" t="s">
        <v>119</v>
      </c>
      <c r="C672" t="s">
        <v>110</v>
      </c>
      <c r="D672" t="s">
        <v>501</v>
      </c>
      <c r="E672" s="14">
        <f>VLOOKUP(A672,home!$A$2:$E$405,3,FALSE)</f>
        <v>1.3382789319999999</v>
      </c>
      <c r="F672" s="14">
        <f>VLOOKUP(B672,home!$B$2:$E$405,3,FALSE)</f>
        <v>0.75</v>
      </c>
      <c r="G672" s="14">
        <f>VLOOKUP(C672,away!$B$2:$E$405,4,FALSE)</f>
        <v>0.89</v>
      </c>
      <c r="H672" s="14">
        <f>VLOOKUP(A672,away!$A$2:$E$405,3,FALSE)</f>
        <v>1.2937685459999999</v>
      </c>
      <c r="I672" s="14">
        <f>VLOOKUP(C672,away!$B$2:$E$405,3,FALSE)</f>
        <v>1.59</v>
      </c>
      <c r="J672" s="14">
        <f>VLOOKUP(B672,home!$B$2:$E$405,4,FALSE)</f>
        <v>1.75</v>
      </c>
      <c r="K672" s="16">
        <f t="shared" si="792"/>
        <v>0.89330118711000006</v>
      </c>
      <c r="L672" s="16">
        <f t="shared" si="793"/>
        <v>3.5999109792449997</v>
      </c>
      <c r="M672" s="17">
        <f t="shared" si="794"/>
        <v>1.118465906050356E-2</v>
      </c>
      <c r="N672" s="17">
        <f t="shared" si="795"/>
        <v>9.9912692161684483E-3</v>
      </c>
      <c r="O672" s="17">
        <f t="shared" si="796"/>
        <v>4.0263776951018827E-2</v>
      </c>
      <c r="P672" s="17">
        <f t="shared" si="797"/>
        <v>3.5967679747877374E-2</v>
      </c>
      <c r="Q672" s="17">
        <f t="shared" si="798"/>
        <v>4.4626063257694366E-3</v>
      </c>
      <c r="R672" s="17">
        <f t="shared" si="799"/>
        <v>7.2473006355922243E-2</v>
      </c>
      <c r="S672" s="17">
        <f t="shared" si="800"/>
        <v>2.8916258856164556E-2</v>
      </c>
      <c r="T672" s="17">
        <f t="shared" si="801"/>
        <v>1.6064985508185584E-2</v>
      </c>
      <c r="U672" s="17">
        <f t="shared" si="802"/>
        <v>6.4740222611175915E-2</v>
      </c>
      <c r="V672" s="17">
        <f t="shared" si="803"/>
        <v>1.0332115846447271E-2</v>
      </c>
      <c r="W672" s="17">
        <f t="shared" si="804"/>
        <v>1.3288171761381448E-3</v>
      </c>
      <c r="X672" s="17">
        <f t="shared" si="805"/>
        <v>4.7836235417890441E-3</v>
      </c>
      <c r="Y672" s="17">
        <f t="shared" si="806"/>
        <v>8.6103094543306183E-3</v>
      </c>
      <c r="Z672" s="17">
        <f t="shared" si="807"/>
        <v>8.6965457093192367E-2</v>
      </c>
      <c r="AA672" s="17">
        <f t="shared" si="808"/>
        <v>7.7686346058912503E-2</v>
      </c>
      <c r="AB672" s="17">
        <f t="shared" si="809"/>
        <v>3.4698652578332406E-2</v>
      </c>
      <c r="AC672" s="17">
        <f t="shared" si="810"/>
        <v>2.0766292018418319E-3</v>
      </c>
      <c r="AD672" s="17">
        <f t="shared" si="811"/>
        <v>2.9675849022409059E-4</v>
      </c>
      <c r="AE672" s="17">
        <f t="shared" si="812"/>
        <v>1.0683041471418737E-3</v>
      </c>
      <c r="AF672" s="17">
        <f t="shared" si="813"/>
        <v>1.9228999142344991E-3</v>
      </c>
      <c r="AG672" s="17">
        <f t="shared" si="814"/>
        <v>2.3074228377473467E-3</v>
      </c>
      <c r="AH672" s="17">
        <f t="shared" si="815"/>
        <v>7.8266975951210779E-2</v>
      </c>
      <c r="AI672" s="17">
        <f t="shared" si="816"/>
        <v>6.9915982528726411E-2</v>
      </c>
      <c r="AJ672" s="17">
        <f t="shared" si="817"/>
        <v>3.1228015095436663E-2</v>
      </c>
      <c r="AK672" s="17">
        <f t="shared" si="818"/>
        <v>9.2986743186141921E-3</v>
      </c>
      <c r="AL672" s="17">
        <f t="shared" si="819"/>
        <v>2.671213621546885E-4</v>
      </c>
      <c r="AM672" s="17">
        <f t="shared" si="820"/>
        <v>5.3018942320430317E-5</v>
      </c>
      <c r="AN672" s="17">
        <f t="shared" si="821"/>
        <v>1.9086347256727447E-4</v>
      </c>
      <c r="AO672" s="17">
        <f t="shared" si="822"/>
        <v>3.435457552158792E-4</v>
      </c>
      <c r="AP672" s="17">
        <f t="shared" si="823"/>
        <v>4.1224471202488613E-4</v>
      </c>
      <c r="AQ672" s="17">
        <f t="shared" si="824"/>
        <v>3.7101106623852018E-4</v>
      </c>
      <c r="AR672" s="17">
        <f t="shared" si="825"/>
        <v>5.6350829207813605E-2</v>
      </c>
      <c r="AS672" s="17">
        <f t="shared" si="826"/>
        <v>5.0338262625972754E-2</v>
      </c>
      <c r="AT672" s="17">
        <f t="shared" si="827"/>
        <v>2.2483614880418206E-2</v>
      </c>
      <c r="AU672" s="17">
        <f t="shared" si="828"/>
        <v>6.6948799544005498E-3</v>
      </c>
      <c r="AV672" s="17">
        <f t="shared" si="829"/>
        <v>1.495136052706238E-3</v>
      </c>
      <c r="AW672" s="17">
        <f t="shared" si="830"/>
        <v>2.3861392932705203E-5</v>
      </c>
      <c r="AX672" s="17">
        <f t="shared" si="831"/>
        <v>7.893647352359501E-6</v>
      </c>
      <c r="AY672" s="17">
        <f t="shared" si="832"/>
        <v>2.8416427770047188E-5</v>
      </c>
      <c r="AZ672" s="17">
        <f t="shared" si="833"/>
        <v>5.1148305160157708E-5</v>
      </c>
      <c r="BA672" s="17">
        <f t="shared" si="834"/>
        <v>6.1376448438608462E-5</v>
      </c>
      <c r="BB672" s="17">
        <f t="shared" si="835"/>
        <v>5.5237437650302798E-5</v>
      </c>
      <c r="BC672" s="17">
        <f t="shared" si="836"/>
        <v>3.9769971652537229E-5</v>
      </c>
      <c r="BD672" s="17">
        <f t="shared" si="837"/>
        <v>3.3809661459128011E-2</v>
      </c>
      <c r="BE672" s="17">
        <f t="shared" si="838"/>
        <v>3.0202210717226268E-2</v>
      </c>
      <c r="BF672" s="17">
        <f t="shared" si="839"/>
        <v>1.3489835343522294E-2</v>
      </c>
      <c r="BG672" s="17">
        <f t="shared" si="840"/>
        <v>4.0168286420956345E-3</v>
      </c>
      <c r="BH672" s="17">
        <f t="shared" si="841"/>
        <v>8.9705944860036971E-4</v>
      </c>
      <c r="BI672" s="17">
        <f t="shared" si="842"/>
        <v>1.6026885406859054E-4</v>
      </c>
      <c r="BJ672" s="18">
        <f t="shared" si="843"/>
        <v>5.2451522798120091E-2</v>
      </c>
      <c r="BK672" s="18">
        <f t="shared" si="844"/>
        <v>8.8772880502759333E-2</v>
      </c>
      <c r="BL672" s="18">
        <f t="shared" si="845"/>
        <v>0.69851023963530257</v>
      </c>
      <c r="BM672" s="18">
        <f t="shared" si="846"/>
        <v>0.75235254733727719</v>
      </c>
      <c r="BN672" s="18">
        <f t="shared" si="847"/>
        <v>0.17434299765725988</v>
      </c>
    </row>
    <row r="673" spans="1:66" x14ac:dyDescent="0.25">
      <c r="A673" t="s">
        <v>99</v>
      </c>
      <c r="B673" t="s">
        <v>121</v>
      </c>
      <c r="C673" t="s">
        <v>102</v>
      </c>
      <c r="D673" t="s">
        <v>501</v>
      </c>
      <c r="E673" s="14">
        <f>VLOOKUP(A673,home!$A$2:$E$405,3,FALSE)</f>
        <v>1.3382789319999999</v>
      </c>
      <c r="F673" s="14">
        <f>VLOOKUP(B673,home!$B$2:$E$405,3,FALSE)</f>
        <v>1.39</v>
      </c>
      <c r="G673" s="14">
        <f>VLOOKUP(C673,away!$B$2:$E$405,4,FALSE)</f>
        <v>1.03</v>
      </c>
      <c r="H673" s="14">
        <f>VLOOKUP(A673,away!$A$2:$E$405,3,FALSE)</f>
        <v>1.2937685459999999</v>
      </c>
      <c r="I673" s="14">
        <f>VLOOKUP(C673,away!$B$2:$E$405,3,FALSE)</f>
        <v>1.21</v>
      </c>
      <c r="J673" s="14">
        <f>VLOOKUP(B673,home!$B$2:$E$405,4,FALSE)</f>
        <v>0.88</v>
      </c>
      <c r="K673" s="16">
        <f t="shared" si="792"/>
        <v>1.9160139469444</v>
      </c>
      <c r="L673" s="16">
        <f t="shared" si="793"/>
        <v>1.3776047477807998</v>
      </c>
      <c r="M673" s="17">
        <f t="shared" si="794"/>
        <v>3.7119282712631686E-2</v>
      </c>
      <c r="N673" s="17">
        <f t="shared" si="795"/>
        <v>7.1121063377974469E-2</v>
      </c>
      <c r="O673" s="17">
        <f t="shared" si="796"/>
        <v>5.1135700099139182E-2</v>
      </c>
      <c r="P673" s="17">
        <f t="shared" si="797"/>
        <v>9.7976714576716806E-2</v>
      </c>
      <c r="Q673" s="17">
        <f t="shared" si="798"/>
        <v>6.8134474676857862E-2</v>
      </c>
      <c r="R673" s="17">
        <f t="shared" si="799"/>
        <v>3.5222391618834628E-2</v>
      </c>
      <c r="S673" s="17">
        <f t="shared" si="800"/>
        <v>6.4652627271679128E-2</v>
      </c>
      <c r="T673" s="17">
        <f t="shared" si="801"/>
        <v>9.3862375802390083E-2</v>
      </c>
      <c r="U673" s="17">
        <f t="shared" si="802"/>
        <v>6.7486593586424698E-2</v>
      </c>
      <c r="V673" s="17">
        <f t="shared" si="803"/>
        <v>1.8961250044356014E-2</v>
      </c>
      <c r="W673" s="17">
        <f t="shared" si="804"/>
        <v>4.3515534582863238E-2</v>
      </c>
      <c r="X673" s="17">
        <f t="shared" si="805"/>
        <v>5.9947207043571996E-2</v>
      </c>
      <c r="Y673" s="17">
        <f t="shared" si="806"/>
        <v>4.1291778519711698E-2</v>
      </c>
      <c r="Z673" s="17">
        <f t="shared" si="807"/>
        <v>1.6174177974100402E-2</v>
      </c>
      <c r="AA673" s="17">
        <f t="shared" si="808"/>
        <v>3.0989950578737293E-2</v>
      </c>
      <c r="AB673" s="17">
        <f t="shared" si="809"/>
        <v>2.9688588761989178E-2</v>
      </c>
      <c r="AC673" s="17">
        <f t="shared" si="810"/>
        <v>3.1280254625270431E-3</v>
      </c>
      <c r="AD673" s="17">
        <f t="shared" si="811"/>
        <v>2.0844092792376839E-2</v>
      </c>
      <c r="AE673" s="17">
        <f t="shared" si="812"/>
        <v>2.8714921193961886E-2</v>
      </c>
      <c r="AF673" s="17">
        <f t="shared" si="813"/>
        <v>1.9778905884476703E-2</v>
      </c>
      <c r="AG673" s="17">
        <f t="shared" si="814"/>
        <v>9.0825048841215641E-3</v>
      </c>
      <c r="AH673" s="17">
        <f t="shared" si="815"/>
        <v>5.57040609214309E-3</v>
      </c>
      <c r="AI673" s="17">
        <f t="shared" si="816"/>
        <v>1.0672975762690213E-2</v>
      </c>
      <c r="AJ673" s="17">
        <f t="shared" si="817"/>
        <v>1.0224785208356998E-2</v>
      </c>
      <c r="AK673" s="17">
        <f t="shared" si="818"/>
        <v>6.5302770212409388E-3</v>
      </c>
      <c r="AL673" s="17">
        <f t="shared" si="819"/>
        <v>3.3025816829851786E-4</v>
      </c>
      <c r="AM673" s="17">
        <f t="shared" si="820"/>
        <v>7.9875145003194502E-3</v>
      </c>
      <c r="AN673" s="17">
        <f t="shared" si="821"/>
        <v>1.1003637898608058E-2</v>
      </c>
      <c r="AO673" s="17">
        <f t="shared" si="822"/>
        <v>7.5793319059916028E-3</v>
      </c>
      <c r="AP673" s="17">
        <f t="shared" si="823"/>
        <v>3.4804412062335085E-3</v>
      </c>
      <c r="AQ673" s="17">
        <f t="shared" si="824"/>
        <v>1.1986680825198041E-3</v>
      </c>
      <c r="AR673" s="17">
        <f t="shared" si="825"/>
        <v>1.5347635759206822E-3</v>
      </c>
      <c r="AS673" s="17">
        <f t="shared" si="826"/>
        <v>2.9406284167262878E-3</v>
      </c>
      <c r="AT673" s="17">
        <f t="shared" si="827"/>
        <v>2.8171425296142989E-3</v>
      </c>
      <c r="AU673" s="17">
        <f t="shared" si="828"/>
        <v>1.799228125757075E-3</v>
      </c>
      <c r="AV673" s="17">
        <f t="shared" si="829"/>
        <v>8.6183654567129726E-4</v>
      </c>
      <c r="AW673" s="17">
        <f t="shared" si="830"/>
        <v>2.421443633676705E-5</v>
      </c>
      <c r="AX673" s="17">
        <f t="shared" si="831"/>
        <v>2.5506981973387861E-3</v>
      </c>
      <c r="AY673" s="17">
        <f t="shared" si="832"/>
        <v>3.5138539468098397E-3</v>
      </c>
      <c r="AZ673" s="17">
        <f t="shared" si="833"/>
        <v>2.4203509400667687E-3</v>
      </c>
      <c r="BA673" s="17">
        <f t="shared" si="834"/>
        <v>1.1114289821105669E-3</v>
      </c>
      <c r="BB673" s="17">
        <f t="shared" si="835"/>
        <v>3.8277746064417477E-4</v>
      </c>
      <c r="BC673" s="17">
        <f t="shared" si="836"/>
        <v>1.0546320942537867E-4</v>
      </c>
      <c r="BD673" s="17">
        <f t="shared" si="837"/>
        <v>3.5238293148489463E-4</v>
      </c>
      <c r="BE673" s="17">
        <f t="shared" si="838"/>
        <v>6.7517061139021103E-4</v>
      </c>
      <c r="BF673" s="17">
        <f t="shared" si="839"/>
        <v>6.4681815399531114E-4</v>
      </c>
      <c r="BG673" s="17">
        <f t="shared" si="840"/>
        <v>4.1310420139728234E-4</v>
      </c>
      <c r="BH673" s="17">
        <f t="shared" si="841"/>
        <v>1.9787835285463035E-4</v>
      </c>
      <c r="BI673" s="17">
        <f t="shared" si="842"/>
        <v>7.5827536773571369E-5</v>
      </c>
      <c r="BJ673" s="18">
        <f t="shared" si="843"/>
        <v>0.49762702508837431</v>
      </c>
      <c r="BK673" s="18">
        <f t="shared" si="844"/>
        <v>0.225682012183019</v>
      </c>
      <c r="BL673" s="18">
        <f t="shared" si="845"/>
        <v>0.25983644971114173</v>
      </c>
      <c r="BM673" s="18">
        <f t="shared" si="846"/>
        <v>0.6351203983840078</v>
      </c>
      <c r="BN673" s="18">
        <f t="shared" si="847"/>
        <v>0.36070962706215459</v>
      </c>
    </row>
    <row r="674" spans="1:66" x14ac:dyDescent="0.25">
      <c r="A674" t="s">
        <v>122</v>
      </c>
      <c r="B674" t="s">
        <v>401</v>
      </c>
      <c r="C674" t="s">
        <v>125</v>
      </c>
      <c r="D674" t="s">
        <v>501</v>
      </c>
      <c r="E674" s="14">
        <f>VLOOKUP(A674,home!$A$2:$E$405,3,FALSE)</f>
        <v>1.3392857140000001</v>
      </c>
      <c r="F674" s="14">
        <f>VLOOKUP(B674,home!$B$2:$E$405,3,FALSE)</f>
        <v>0.96</v>
      </c>
      <c r="G674" s="14">
        <f>VLOOKUP(C674,away!$B$2:$E$405,4,FALSE)</f>
        <v>1.17</v>
      </c>
      <c r="H674" s="14">
        <f>VLOOKUP(A674,away!$A$2:$E$405,3,FALSE)</f>
        <v>1.1726190480000001</v>
      </c>
      <c r="I674" s="14">
        <f>VLOOKUP(C674,away!$B$2:$E$405,3,FALSE)</f>
        <v>1.07</v>
      </c>
      <c r="J674" s="14">
        <f>VLOOKUP(B674,home!$B$2:$E$405,4,FALSE)</f>
        <v>1.4</v>
      </c>
      <c r="K674" s="16">
        <f t="shared" si="792"/>
        <v>1.5042857139648</v>
      </c>
      <c r="L674" s="16">
        <f t="shared" si="793"/>
        <v>1.7565833339040002</v>
      </c>
      <c r="M674" s="17">
        <f t="shared" si="794"/>
        <v>3.8355051154177283E-2</v>
      </c>
      <c r="N674" s="17">
        <f t="shared" si="795"/>
        <v>5.7696955509618002E-2</v>
      </c>
      <c r="O674" s="17">
        <f t="shared" si="796"/>
        <v>6.7373843628463201E-2</v>
      </c>
      <c r="P674" s="17">
        <f t="shared" si="797"/>
        <v>0.10134951046519557</v>
      </c>
      <c r="Q674" s="17">
        <f t="shared" si="798"/>
        <v>4.3396352956190522E-2</v>
      </c>
      <c r="R674" s="17">
        <f t="shared" si="799"/>
        <v>5.9173885429406346E-2</v>
      </c>
      <c r="S674" s="17">
        <f t="shared" si="800"/>
        <v>6.6951568062346895E-2</v>
      </c>
      <c r="T674" s="17">
        <f t="shared" si="801"/>
        <v>7.6229310355059865E-2</v>
      </c>
      <c r="U674" s="17">
        <f t="shared" si="802"/>
        <v>8.9014430491245813E-2</v>
      </c>
      <c r="V674" s="17">
        <f t="shared" si="803"/>
        <v>1.9657004296571901E-2</v>
      </c>
      <c r="W674" s="17">
        <f t="shared" si="804"/>
        <v>2.1760171263390509E-2</v>
      </c>
      <c r="X674" s="17">
        <f t="shared" si="805"/>
        <v>3.8223554184168521E-2</v>
      </c>
      <c r="Y674" s="17">
        <f t="shared" si="806"/>
        <v>3.3571429121243473E-2</v>
      </c>
      <c r="Z674" s="17">
        <f t="shared" si="807"/>
        <v>3.4647953649213317E-2</v>
      </c>
      <c r="AA674" s="17">
        <f t="shared" si="808"/>
        <v>5.2120421692626151E-2</v>
      </c>
      <c r="AB674" s="17">
        <f t="shared" si="809"/>
        <v>3.9202002879019301E-2</v>
      </c>
      <c r="AC674" s="17">
        <f t="shared" si="810"/>
        <v>3.2463582088927039E-3</v>
      </c>
      <c r="AD674" s="17">
        <f t="shared" si="811"/>
        <v>8.1833786912364273E-3</v>
      </c>
      <c r="AE674" s="17">
        <f t="shared" si="812"/>
        <v>1.4374786624051039E-2</v>
      </c>
      <c r="AF674" s="17">
        <f t="shared" si="813"/>
        <v>1.2625255306117102E-2</v>
      </c>
      <c r="AG674" s="17">
        <f t="shared" si="814"/>
        <v>7.39243768566945E-3</v>
      </c>
      <c r="AH674" s="17">
        <f t="shared" si="815"/>
        <v>1.5215504483521601E-2</v>
      </c>
      <c r="AI674" s="17">
        <f t="shared" si="816"/>
        <v>2.2888466025328909E-2</v>
      </c>
      <c r="AJ674" s="17">
        <f t="shared" si="817"/>
        <v>1.7215396228235487E-2</v>
      </c>
      <c r="AK674" s="17">
        <f t="shared" si="818"/>
        <v>8.632291535459382E-3</v>
      </c>
      <c r="AL674" s="17">
        <f t="shared" si="819"/>
        <v>3.431274946743079E-4</v>
      </c>
      <c r="AM674" s="17">
        <f t="shared" si="820"/>
        <v>2.4620279314381838E-3</v>
      </c>
      <c r="AN674" s="17">
        <f t="shared" si="821"/>
        <v>4.3247572319704544E-3</v>
      </c>
      <c r="AO674" s="17">
        <f t="shared" si="822"/>
        <v>3.7983982384300488E-3</v>
      </c>
      <c r="AP674" s="17">
        <f t="shared" si="823"/>
        <v>2.224067680385512E-3</v>
      </c>
      <c r="AQ674" s="17">
        <f t="shared" si="824"/>
        <v>9.7669005520993005E-4</v>
      </c>
      <c r="AR674" s="17">
        <f t="shared" si="825"/>
        <v>5.3454603185391228E-3</v>
      </c>
      <c r="AS674" s="17">
        <f t="shared" si="826"/>
        <v>8.0410995917441323E-3</v>
      </c>
      <c r="AT674" s="17">
        <f t="shared" si="827"/>
        <v>6.0480556202144433E-3</v>
      </c>
      <c r="AU674" s="17">
        <f t="shared" si="828"/>
        <v>3.0326678889177022E-3</v>
      </c>
      <c r="AV674" s="17">
        <f t="shared" si="829"/>
        <v>1.1404997451246719E-3</v>
      </c>
      <c r="AW674" s="17">
        <f t="shared" si="830"/>
        <v>2.5185588748286889E-5</v>
      </c>
      <c r="AX674" s="17">
        <f t="shared" si="831"/>
        <v>6.1726557410746185E-4</v>
      </c>
      <c r="AY674" s="17">
        <f t="shared" si="832"/>
        <v>1.0842784200698521E-3</v>
      </c>
      <c r="AZ674" s="17">
        <f t="shared" si="833"/>
        <v>9.5231270100323156E-4</v>
      </c>
      <c r="BA674" s="17">
        <f t="shared" si="834"/>
        <v>5.5760553974912655E-4</v>
      </c>
      <c r="BB674" s="17">
        <f t="shared" si="835"/>
        <v>2.4487014950396509E-4</v>
      </c>
      <c r="BC674" s="17">
        <f t="shared" si="836"/>
        <v>8.6026964717849123E-5</v>
      </c>
      <c r="BD674" s="17">
        <f t="shared" si="837"/>
        <v>1.5649577512651665E-3</v>
      </c>
      <c r="BE674" s="17">
        <f t="shared" si="838"/>
        <v>2.354143588186669E-3</v>
      </c>
      <c r="BF674" s="17">
        <f t="shared" si="839"/>
        <v>1.7706522841655201E-3</v>
      </c>
      <c r="BG674" s="17">
        <f t="shared" si="840"/>
        <v>8.8785564515644455E-4</v>
      </c>
      <c r="BH674" s="17">
        <f t="shared" si="841"/>
        <v>3.3389714076796005E-4</v>
      </c>
      <c r="BI674" s="17">
        <f t="shared" si="842"/>
        <v>1.0045533975818721E-4</v>
      </c>
      <c r="BJ674" s="18">
        <f t="shared" si="843"/>
        <v>0.33078193218333052</v>
      </c>
      <c r="BK674" s="18">
        <f t="shared" si="844"/>
        <v>0.23098689810192852</v>
      </c>
      <c r="BL674" s="18">
        <f t="shared" si="845"/>
        <v>0.4014559873071461</v>
      </c>
      <c r="BM674" s="18">
        <f t="shared" si="846"/>
        <v>0.62946807926724635</v>
      </c>
      <c r="BN674" s="18">
        <f t="shared" si="847"/>
        <v>0.36734559914305093</v>
      </c>
    </row>
    <row r="675" spans="1:66" x14ac:dyDescent="0.25">
      <c r="A675" t="s">
        <v>21</v>
      </c>
      <c r="B675" t="s">
        <v>150</v>
      </c>
      <c r="C675" t="s">
        <v>268</v>
      </c>
      <c r="D675" t="s">
        <v>501</v>
      </c>
      <c r="E675" s="14">
        <f>VLOOKUP(A675,home!$A$2:$E$405,3,FALSE)</f>
        <v>1.3914728679999999</v>
      </c>
      <c r="F675" s="14">
        <f>VLOOKUP(B675,home!$B$2:$E$405,3,FALSE)</f>
        <v>1.08</v>
      </c>
      <c r="G675" s="14">
        <f>VLOOKUP(C675,away!$B$2:$E$405,4,FALSE)</f>
        <v>0.77</v>
      </c>
      <c r="H675" s="14">
        <f>VLOOKUP(A675,away!$A$2:$E$405,3,FALSE)</f>
        <v>1.3410852710000001</v>
      </c>
      <c r="I675" s="14">
        <f>VLOOKUP(C675,away!$B$2:$E$405,3,FALSE)</f>
        <v>0.94</v>
      </c>
      <c r="J675" s="14">
        <f>VLOOKUP(B675,home!$B$2:$E$405,4,FALSE)</f>
        <v>0.99</v>
      </c>
      <c r="K675" s="16">
        <f t="shared" si="792"/>
        <v>1.1571488370288001</v>
      </c>
      <c r="L675" s="16">
        <f t="shared" si="793"/>
        <v>1.2480139531926</v>
      </c>
      <c r="M675" s="17">
        <f t="shared" si="794"/>
        <v>9.0250802465751706E-2</v>
      </c>
      <c r="N675" s="17">
        <f t="shared" si="795"/>
        <v>0.10443361111416055</v>
      </c>
      <c r="O675" s="17">
        <f t="shared" si="796"/>
        <v>0.11263426076408724</v>
      </c>
      <c r="P675" s="17">
        <f t="shared" si="797"/>
        <v>0.13033460385276216</v>
      </c>
      <c r="Q675" s="17">
        <f t="shared" si="798"/>
        <v>6.042261582373442E-2</v>
      </c>
      <c r="R675" s="17">
        <f t="shared" si="799"/>
        <v>7.0284564520557341E-2</v>
      </c>
      <c r="S675" s="17">
        <f t="shared" si="800"/>
        <v>4.7055285098164909E-2</v>
      </c>
      <c r="T675" s="17">
        <f t="shared" si="801"/>
        <v>7.5408267636416546E-2</v>
      </c>
      <c r="U675" s="17">
        <f t="shared" si="802"/>
        <v>8.1329702096038597E-2</v>
      </c>
      <c r="V675" s="17">
        <f t="shared" si="803"/>
        <v>7.5504800386991013E-3</v>
      </c>
      <c r="W675" s="17">
        <f t="shared" si="804"/>
        <v>2.3305986543557419E-2</v>
      </c>
      <c r="X675" s="17">
        <f t="shared" si="805"/>
        <v>2.9086196399278633E-2</v>
      </c>
      <c r="Y675" s="17">
        <f t="shared" si="806"/>
        <v>1.814998947580005E-2</v>
      </c>
      <c r="Z675" s="17">
        <f t="shared" si="807"/>
        <v>2.9238705738573706E-2</v>
      </c>
      <c r="AA675" s="17">
        <f t="shared" si="808"/>
        <v>3.3833534341617864E-2</v>
      </c>
      <c r="AB675" s="17">
        <f t="shared" si="809"/>
        <v>1.9575217457988542E-2</v>
      </c>
      <c r="AC675" s="17">
        <f t="shared" si="810"/>
        <v>6.8149589661230226E-4</v>
      </c>
      <c r="AD675" s="17">
        <f t="shared" si="811"/>
        <v>6.7421238061715818E-3</v>
      </c>
      <c r="AE675" s="17">
        <f t="shared" si="812"/>
        <v>8.4142645842541341E-3</v>
      </c>
      <c r="AF675" s="17">
        <f t="shared" si="813"/>
        <v>5.2505598035017462E-3</v>
      </c>
      <c r="AG675" s="17">
        <f t="shared" si="814"/>
        <v>2.1842572989474586E-3</v>
      </c>
      <c r="AH675" s="17">
        <f t="shared" si="815"/>
        <v>9.1225781837581364E-3</v>
      </c>
      <c r="AI675" s="17">
        <f t="shared" si="816"/>
        <v>1.0556180736040029E-2</v>
      </c>
      <c r="AJ675" s="17">
        <f t="shared" si="817"/>
        <v>6.1075361310872715E-3</v>
      </c>
      <c r="AK675" s="17">
        <f t="shared" si="818"/>
        <v>2.3557761103996711E-3</v>
      </c>
      <c r="AL675" s="17">
        <f t="shared" si="819"/>
        <v>3.9366961970650011E-5</v>
      </c>
      <c r="AM675" s="17">
        <f t="shared" si="820"/>
        <v>1.5603281442831264E-3</v>
      </c>
      <c r="AN675" s="17">
        <f t="shared" si="821"/>
        <v>1.947311295624458E-3</v>
      </c>
      <c r="AO675" s="17">
        <f t="shared" si="822"/>
        <v>1.2151358340744419E-3</v>
      </c>
      <c r="AP675" s="17">
        <f t="shared" si="823"/>
        <v>5.0550215864974385E-4</v>
      </c>
      <c r="AQ675" s="17">
        <f t="shared" si="824"/>
        <v>1.5771843684096496E-4</v>
      </c>
      <c r="AR675" s="17">
        <f t="shared" si="825"/>
        <v>2.2770209724841117E-3</v>
      </c>
      <c r="AS675" s="17">
        <f t="shared" si="826"/>
        <v>2.6348521702001773E-3</v>
      </c>
      <c r="AT675" s="17">
        <f t="shared" si="827"/>
        <v>1.5244580622449724E-3</v>
      </c>
      <c r="AU675" s="17">
        <f t="shared" si="828"/>
        <v>5.8800829127531593E-4</v>
      </c>
      <c r="AV675" s="17">
        <f t="shared" si="829"/>
        <v>1.7010327760313095E-4</v>
      </c>
      <c r="AW675" s="17">
        <f t="shared" si="830"/>
        <v>1.5792033770676878E-6</v>
      </c>
      <c r="AX675" s="17">
        <f t="shared" si="831"/>
        <v>3.0092198292342083E-4</v>
      </c>
      <c r="AY675" s="17">
        <f t="shared" si="832"/>
        <v>3.7555483351081446E-4</v>
      </c>
      <c r="AZ675" s="17">
        <f t="shared" si="833"/>
        <v>2.3434883620521019E-4</v>
      </c>
      <c r="BA675" s="17">
        <f t="shared" si="834"/>
        <v>9.7490205832849818E-5</v>
      </c>
      <c r="BB675" s="17">
        <f t="shared" si="835"/>
        <v>3.0417284294753802E-5</v>
      </c>
      <c r="BC675" s="17">
        <f t="shared" si="836"/>
        <v>7.5922390436157745E-6</v>
      </c>
      <c r="BD675" s="17">
        <f t="shared" si="837"/>
        <v>4.7362565756205909E-4</v>
      </c>
      <c r="BE675" s="17">
        <f t="shared" si="838"/>
        <v>5.4805537883493736E-4</v>
      </c>
      <c r="BF675" s="17">
        <f t="shared" si="839"/>
        <v>3.1709082212311309E-4</v>
      </c>
      <c r="BG675" s="17">
        <f t="shared" si="840"/>
        <v>1.2230709201742213E-4</v>
      </c>
      <c r="BH675" s="17">
        <f t="shared" si="841"/>
        <v>3.5381877322083612E-5</v>
      </c>
      <c r="BI675" s="17">
        <f t="shared" si="842"/>
        <v>8.1884196390289448E-6</v>
      </c>
      <c r="BJ675" s="18">
        <f t="shared" si="843"/>
        <v>0.33983019373710599</v>
      </c>
      <c r="BK675" s="18">
        <f t="shared" si="844"/>
        <v>0.2762875891474717</v>
      </c>
      <c r="BL675" s="18">
        <f t="shared" si="845"/>
        <v>0.35449844236288097</v>
      </c>
      <c r="BM675" s="18">
        <f t="shared" si="846"/>
        <v>0.43112049681484516</v>
      </c>
      <c r="BN675" s="18">
        <f t="shared" si="847"/>
        <v>0.56836045854105344</v>
      </c>
    </row>
    <row r="676" spans="1:66" x14ac:dyDescent="0.25">
      <c r="A676" t="s">
        <v>175</v>
      </c>
      <c r="B676" t="s">
        <v>179</v>
      </c>
      <c r="C676" t="s">
        <v>281</v>
      </c>
      <c r="D676" t="s">
        <v>501</v>
      </c>
      <c r="E676" s="14">
        <f>VLOOKUP(A676,home!$A$2:$E$405,3,FALSE)</f>
        <v>1.1886792450000001</v>
      </c>
      <c r="F676" s="14">
        <f>VLOOKUP(B676,home!$B$2:$E$405,3,FALSE)</f>
        <v>0.92</v>
      </c>
      <c r="G676" s="14">
        <f>VLOOKUP(C676,away!$B$2:$E$405,4,FALSE)</f>
        <v>1.3</v>
      </c>
      <c r="H676" s="14">
        <f>VLOOKUP(A676,away!$A$2:$E$405,3,FALSE)</f>
        <v>1.094339623</v>
      </c>
      <c r="I676" s="14">
        <f>VLOOKUP(C676,away!$B$2:$E$405,3,FALSE)</f>
        <v>0.31</v>
      </c>
      <c r="J676" s="14">
        <f>VLOOKUP(B676,home!$B$2:$E$405,4,FALSE)</f>
        <v>1.66</v>
      </c>
      <c r="K676" s="16">
        <f t="shared" si="792"/>
        <v>1.4216603770200003</v>
      </c>
      <c r="L676" s="16">
        <f t="shared" si="793"/>
        <v>0.56314716999580006</v>
      </c>
      <c r="M676" s="17">
        <f t="shared" si="794"/>
        <v>0.13740705597043743</v>
      </c>
      <c r="N676" s="17">
        <f t="shared" si="795"/>
        <v>0.19534616699614035</v>
      </c>
      <c r="O676" s="17">
        <f t="shared" si="796"/>
        <v>7.7380394707206326E-2</v>
      </c>
      <c r="P676" s="17">
        <f t="shared" si="797"/>
        <v>0.11000864111340337</v>
      </c>
      <c r="Q676" s="17">
        <f t="shared" si="798"/>
        <v>0.13885795271057244</v>
      </c>
      <c r="R676" s="17">
        <f t="shared" si="799"/>
        <v>2.1788275146260614E-2</v>
      </c>
      <c r="S676" s="17">
        <f t="shared" si="800"/>
        <v>2.2018340022912041E-2</v>
      </c>
      <c r="T676" s="17">
        <f t="shared" si="801"/>
        <v>7.8197463100369499E-2</v>
      </c>
      <c r="U676" s="17">
        <f t="shared" si="802"/>
        <v>3.0975527459048365E-2</v>
      </c>
      <c r="V676" s="17">
        <f t="shared" si="803"/>
        <v>1.9586634991490331E-3</v>
      </c>
      <c r="W676" s="17">
        <f t="shared" si="804"/>
        <v>6.5802949800912558E-2</v>
      </c>
      <c r="X676" s="17">
        <f t="shared" si="805"/>
        <v>3.7056744957759596E-2</v>
      </c>
      <c r="Y676" s="17">
        <f t="shared" si="806"/>
        <v>1.0434200526109225E-2</v>
      </c>
      <c r="Z676" s="17">
        <f t="shared" si="807"/>
        <v>4.0900018292354973E-3</v>
      </c>
      <c r="AA676" s="17">
        <f t="shared" si="808"/>
        <v>5.8145935425634281E-3</v>
      </c>
      <c r="AB676" s="17">
        <f t="shared" si="809"/>
        <v>4.1331886239693921E-3</v>
      </c>
      <c r="AC676" s="17">
        <f t="shared" si="810"/>
        <v>9.8007116709751766E-5</v>
      </c>
      <c r="AD676" s="17">
        <f t="shared" si="811"/>
        <v>2.3387361605748381E-2</v>
      </c>
      <c r="AE676" s="17">
        <f t="shared" si="812"/>
        <v>1.3170526501945629E-2</v>
      </c>
      <c r="AF676" s="17">
        <f t="shared" si="813"/>
        <v>3.7084723634626822E-3</v>
      </c>
      <c r="AG676" s="17">
        <f t="shared" si="814"/>
        <v>6.9613857216388193E-4</v>
      </c>
      <c r="AH676" s="17">
        <f t="shared" si="815"/>
        <v>5.7581823885290379E-4</v>
      </c>
      <c r="AI676" s="17">
        <f t="shared" si="816"/>
        <v>8.1861797454261176E-4</v>
      </c>
      <c r="AJ676" s="17">
        <f t="shared" si="817"/>
        <v>5.818983691617994E-4</v>
      </c>
      <c r="AK676" s="17">
        <f t="shared" si="818"/>
        <v>2.7575395162996217E-4</v>
      </c>
      <c r="AL676" s="17">
        <f t="shared" si="819"/>
        <v>3.1385956572716771E-6</v>
      </c>
      <c r="AM676" s="17">
        <f t="shared" si="820"/>
        <v>6.6497770635862664E-3</v>
      </c>
      <c r="AN676" s="17">
        <f t="shared" si="821"/>
        <v>3.7448031344615861E-3</v>
      </c>
      <c r="AO676" s="17">
        <f t="shared" si="822"/>
        <v>1.0544376436817219E-3</v>
      </c>
      <c r="AP676" s="17">
        <f t="shared" si="823"/>
        <v>1.9793452499213386E-4</v>
      </c>
      <c r="AQ676" s="17">
        <f t="shared" si="824"/>
        <v>2.7866566898445776E-5</v>
      </c>
      <c r="AR676" s="17">
        <f t="shared" si="825"/>
        <v>6.4854082328395714E-5</v>
      </c>
      <c r="AS676" s="17">
        <f t="shared" si="826"/>
        <v>9.2200479134273183E-5</v>
      </c>
      <c r="AT676" s="17">
        <f t="shared" si="827"/>
        <v>6.5538883963727759E-5</v>
      </c>
      <c r="AU676" s="17">
        <f t="shared" si="828"/>
        <v>3.1058011495114403E-5</v>
      </c>
      <c r="AV676" s="17">
        <f t="shared" si="829"/>
        <v>1.1038486082908963E-5</v>
      </c>
      <c r="AW676" s="17">
        <f t="shared" si="830"/>
        <v>6.979923039258098E-8</v>
      </c>
      <c r="AX676" s="17">
        <f t="shared" si="831"/>
        <v>1.5756207612194989E-3</v>
      </c>
      <c r="AY676" s="17">
        <f t="shared" si="832"/>
        <v>8.8730637266738884E-4</v>
      </c>
      <c r="AZ676" s="17">
        <f t="shared" si="833"/>
        <v>2.4984203634343939E-4</v>
      </c>
      <c r="BA676" s="17">
        <f t="shared" si="834"/>
        <v>4.6899278570931912E-5</v>
      </c>
      <c r="BB676" s="17">
        <f t="shared" si="835"/>
        <v>6.6027990005162415E-6</v>
      </c>
      <c r="BC676" s="17">
        <f t="shared" si="836"/>
        <v>7.436695142383641E-7</v>
      </c>
      <c r="BD676" s="17">
        <f t="shared" si="837"/>
        <v>6.0870654876517753E-6</v>
      </c>
      <c r="BE676" s="17">
        <f t="shared" si="838"/>
        <v>8.6537398161204543E-6</v>
      </c>
      <c r="BF676" s="17">
        <f t="shared" si="839"/>
        <v>6.1513395048093985E-6</v>
      </c>
      <c r="BG676" s="17">
        <f t="shared" si="840"/>
        <v>2.9150385465284489E-6</v>
      </c>
      <c r="BH676" s="17">
        <f t="shared" si="841"/>
        <v>1.0360486997713673E-6</v>
      </c>
      <c r="BI676" s="17">
        <f t="shared" si="842"/>
        <v>2.9458187702560868E-7</v>
      </c>
      <c r="BJ676" s="18">
        <f t="shared" si="843"/>
        <v>0.58109981098612062</v>
      </c>
      <c r="BK676" s="18">
        <f t="shared" si="844"/>
        <v>0.27238115269093627</v>
      </c>
      <c r="BL676" s="18">
        <f t="shared" si="845"/>
        <v>0.14263389577017177</v>
      </c>
      <c r="BM676" s="18">
        <f t="shared" si="846"/>
        <v>0.31852913805900629</v>
      </c>
      <c r="BN676" s="18">
        <f t="shared" si="847"/>
        <v>0.68078848664402047</v>
      </c>
    </row>
    <row r="677" spans="1:66" x14ac:dyDescent="0.25">
      <c r="A677" t="s">
        <v>32</v>
      </c>
      <c r="B677" t="s">
        <v>209</v>
      </c>
      <c r="C677" t="s">
        <v>210</v>
      </c>
      <c r="D677" t="s">
        <v>501</v>
      </c>
      <c r="E677" s="14">
        <f>VLOOKUP(A677,home!$A$2:$E$405,3,FALSE)</f>
        <v>1.25</v>
      </c>
      <c r="F677" s="14">
        <f>VLOOKUP(B677,home!$B$2:$E$405,3,FALSE)</f>
        <v>0.88</v>
      </c>
      <c r="G677" s="14">
        <f>VLOOKUP(C677,away!$B$2:$E$405,4,FALSE)</f>
        <v>1.42</v>
      </c>
      <c r="H677" s="14">
        <f>VLOOKUP(A677,away!$A$2:$E$405,3,FALSE)</f>
        <v>1.127777778</v>
      </c>
      <c r="I677" s="14">
        <f>VLOOKUP(C677,away!$B$2:$E$405,3,FALSE)</f>
        <v>0.71</v>
      </c>
      <c r="J677" s="14">
        <f>VLOOKUP(B677,home!$B$2:$E$405,4,FALSE)</f>
        <v>1.33</v>
      </c>
      <c r="K677" s="16">
        <f t="shared" si="792"/>
        <v>1.5620000000000001</v>
      </c>
      <c r="L677" s="16">
        <f t="shared" si="793"/>
        <v>1.0649605557654001</v>
      </c>
      <c r="M677" s="17">
        <f t="shared" si="794"/>
        <v>7.2297873981219854E-2</v>
      </c>
      <c r="N677" s="17">
        <f t="shared" si="795"/>
        <v>0.11292927915866541</v>
      </c>
      <c r="O677" s="17">
        <f t="shared" si="796"/>
        <v>7.6994384055696738E-2</v>
      </c>
      <c r="P677" s="17">
        <f t="shared" si="797"/>
        <v>0.12026522789499831</v>
      </c>
      <c r="Q677" s="17">
        <f t="shared" si="798"/>
        <v>8.8197767022917706E-2</v>
      </c>
      <c r="R677" s="17">
        <f t="shared" si="799"/>
        <v>4.0997991017384723E-2</v>
      </c>
      <c r="S677" s="17">
        <f t="shared" si="800"/>
        <v>5.0014351197910027E-2</v>
      </c>
      <c r="T677" s="17">
        <f t="shared" si="801"/>
        <v>9.3927142985993708E-2</v>
      </c>
      <c r="U677" s="17">
        <f t="shared" si="802"/>
        <v>6.4038861969154939E-2</v>
      </c>
      <c r="V677" s="17">
        <f t="shared" si="803"/>
        <v>9.2441435743702768E-3</v>
      </c>
      <c r="W677" s="17">
        <f t="shared" si="804"/>
        <v>4.5921637363265801E-2</v>
      </c>
      <c r="X677" s="17">
        <f t="shared" si="805"/>
        <v>4.8904732448040701E-2</v>
      </c>
      <c r="Y677" s="17">
        <f t="shared" si="806"/>
        <v>2.6040805523711807E-2</v>
      </c>
      <c r="Z677" s="17">
        <f t="shared" si="807"/>
        <v>1.4553747766379641E-2</v>
      </c>
      <c r="AA677" s="17">
        <f t="shared" si="808"/>
        <v>2.2732954011085001E-2</v>
      </c>
      <c r="AB677" s="17">
        <f t="shared" si="809"/>
        <v>1.7754437082657389E-2</v>
      </c>
      <c r="AC677" s="17">
        <f t="shared" si="810"/>
        <v>9.6108378819212837E-4</v>
      </c>
      <c r="AD677" s="17">
        <f t="shared" si="811"/>
        <v>1.7932399390355305E-2</v>
      </c>
      <c r="AE677" s="17">
        <f t="shared" si="812"/>
        <v>1.9097298020959906E-2</v>
      </c>
      <c r="AF677" s="17">
        <f t="shared" si="813"/>
        <v>1.0168934557009467E-2</v>
      </c>
      <c r="AG677" s="17">
        <f t="shared" si="814"/>
        <v>3.6098380657915955E-3</v>
      </c>
      <c r="AH677" s="17">
        <f t="shared" si="815"/>
        <v>3.8747918274382774E-3</v>
      </c>
      <c r="AI677" s="17">
        <f t="shared" si="816"/>
        <v>6.0524248344585897E-3</v>
      </c>
      <c r="AJ677" s="17">
        <f t="shared" si="817"/>
        <v>4.7269437957121593E-3</v>
      </c>
      <c r="AK677" s="17">
        <f t="shared" si="818"/>
        <v>2.4611620696341299E-3</v>
      </c>
      <c r="AL677" s="17">
        <f t="shared" si="819"/>
        <v>6.3949299999133588E-5</v>
      </c>
      <c r="AM677" s="17">
        <f t="shared" si="820"/>
        <v>5.6020815695469938E-3</v>
      </c>
      <c r="AN677" s="17">
        <f t="shared" si="821"/>
        <v>5.9659959017478708E-3</v>
      </c>
      <c r="AO677" s="17">
        <f t="shared" si="822"/>
        <v>3.1767751556097553E-3</v>
      </c>
      <c r="AP677" s="17">
        <f t="shared" si="823"/>
        <v>1.1277134117532936E-3</v>
      </c>
      <c r="AQ677" s="17">
        <f t="shared" si="824"/>
        <v>3.0024257543122067E-4</v>
      </c>
      <c r="AR677" s="17">
        <f t="shared" si="825"/>
        <v>8.2530009160477992E-4</v>
      </c>
      <c r="AS677" s="17">
        <f t="shared" si="826"/>
        <v>1.2891187430866663E-3</v>
      </c>
      <c r="AT677" s="17">
        <f t="shared" si="827"/>
        <v>1.0068017383506867E-3</v>
      </c>
      <c r="AU677" s="17">
        <f t="shared" si="828"/>
        <v>5.2420810510125731E-4</v>
      </c>
      <c r="AV677" s="17">
        <f t="shared" si="829"/>
        <v>2.0470326504204108E-4</v>
      </c>
      <c r="AW677" s="17">
        <f t="shared" si="830"/>
        <v>2.9549344163899263E-6</v>
      </c>
      <c r="AX677" s="17">
        <f t="shared" si="831"/>
        <v>1.4584085686054017E-3</v>
      </c>
      <c r="AY677" s="17">
        <f t="shared" si="832"/>
        <v>1.5531475997550301E-3</v>
      </c>
      <c r="AZ677" s="17">
        <f t="shared" si="833"/>
        <v>8.2702046551040684E-4</v>
      </c>
      <c r="BA677" s="17">
        <f t="shared" si="834"/>
        <v>2.93581391526441E-4</v>
      </c>
      <c r="BB677" s="17">
        <f t="shared" si="835"/>
        <v>7.8163150470594498E-5</v>
      </c>
      <c r="BC677" s="17">
        <f t="shared" si="836"/>
        <v>1.6648134433107791E-5</v>
      </c>
      <c r="BD677" s="17">
        <f t="shared" si="837"/>
        <v>1.4648534070477694E-4</v>
      </c>
      <c r="BE677" s="17">
        <f t="shared" si="838"/>
        <v>2.2881010218086156E-4</v>
      </c>
      <c r="BF677" s="17">
        <f t="shared" si="839"/>
        <v>1.7870068980325294E-4</v>
      </c>
      <c r="BG677" s="17">
        <f t="shared" si="840"/>
        <v>9.3043492490893658E-5</v>
      </c>
      <c r="BH677" s="17">
        <f t="shared" si="841"/>
        <v>3.6333483817693997E-5</v>
      </c>
      <c r="BI677" s="17">
        <f t="shared" si="842"/>
        <v>1.1350580344647596E-5</v>
      </c>
      <c r="BJ677" s="18">
        <f t="shared" si="843"/>
        <v>0.48712961246110148</v>
      </c>
      <c r="BK677" s="18">
        <f t="shared" si="844"/>
        <v>0.25439977733644481</v>
      </c>
      <c r="BL677" s="18">
        <f t="shared" si="845"/>
        <v>0.24417880629574948</v>
      </c>
      <c r="BM677" s="18">
        <f t="shared" si="846"/>
        <v>0.48702922806345389</v>
      </c>
      <c r="BN677" s="18">
        <f t="shared" si="847"/>
        <v>0.5116825231308828</v>
      </c>
    </row>
    <row r="678" spans="1:66" x14ac:dyDescent="0.25">
      <c r="A678" t="s">
        <v>213</v>
      </c>
      <c r="B678" t="s">
        <v>214</v>
      </c>
      <c r="C678" t="s">
        <v>221</v>
      </c>
      <c r="D678" t="s">
        <v>501</v>
      </c>
      <c r="E678" s="14">
        <f>VLOOKUP(A678,home!$A$2:$E$405,3,FALSE)</f>
        <v>1.2429378529999999</v>
      </c>
      <c r="F678" s="14">
        <f>VLOOKUP(B678,home!$B$2:$E$405,3,FALSE)</f>
        <v>1.56</v>
      </c>
      <c r="G678" s="14">
        <f>VLOOKUP(C678,away!$B$2:$E$405,4,FALSE)</f>
        <v>0.75</v>
      </c>
      <c r="H678" s="14">
        <f>VLOOKUP(A678,away!$A$2:$E$405,3,FALSE)</f>
        <v>1.209039548</v>
      </c>
      <c r="I678" s="14">
        <f>VLOOKUP(C678,away!$B$2:$E$405,3,FALSE)</f>
        <v>0.56999999999999995</v>
      </c>
      <c r="J678" s="14">
        <f>VLOOKUP(B678,home!$B$2:$E$405,4,FALSE)</f>
        <v>0.55000000000000004</v>
      </c>
      <c r="K678" s="16">
        <f t="shared" si="792"/>
        <v>1.4542372880099999</v>
      </c>
      <c r="L678" s="16">
        <f t="shared" si="793"/>
        <v>0.37903389829799999</v>
      </c>
      <c r="M678" s="17">
        <f t="shared" si="794"/>
        <v>0.15988968243907822</v>
      </c>
      <c r="N678" s="17">
        <f t="shared" si="795"/>
        <v>0.23251753817098519</v>
      </c>
      <c r="O678" s="17">
        <f t="shared" si="796"/>
        <v>6.0603609632513079E-2</v>
      </c>
      <c r="P678" s="17">
        <f t="shared" si="797"/>
        <v>8.8132028915602525E-2</v>
      </c>
      <c r="Q678" s="17">
        <f t="shared" si="798"/>
        <v>0.16906783706226761</v>
      </c>
      <c r="R678" s="17">
        <f t="shared" si="799"/>
        <v>1.1485411204970829E-2</v>
      </c>
      <c r="S678" s="17">
        <f t="shared" si="800"/>
        <v>1.214470878028686E-2</v>
      </c>
      <c r="T678" s="17">
        <f t="shared" si="801"/>
        <v>6.4082441358522368E-2</v>
      </c>
      <c r="U678" s="17">
        <f t="shared" si="802"/>
        <v>1.6702513242396445E-2</v>
      </c>
      <c r="V678" s="17">
        <f t="shared" si="803"/>
        <v>7.4380299735283509E-4</v>
      </c>
      <c r="W678" s="17">
        <f t="shared" si="804"/>
        <v>8.1954917619716211E-2</v>
      </c>
      <c r="X678" s="17">
        <f t="shared" si="805"/>
        <v>3.1063691910092481E-2</v>
      </c>
      <c r="Y678" s="17">
        <f t="shared" si="806"/>
        <v>5.8870961201051997E-3</v>
      </c>
      <c r="Z678" s="17">
        <f t="shared" si="807"/>
        <v>1.4511200608585413E-3</v>
      </c>
      <c r="AA678" s="17">
        <f t="shared" si="808"/>
        <v>2.1102729018798311E-3</v>
      </c>
      <c r="AB678" s="17">
        <f t="shared" si="809"/>
        <v>1.5344187708953595E-3</v>
      </c>
      <c r="AC678" s="17">
        <f t="shared" si="810"/>
        <v>2.5624256311531028E-5</v>
      </c>
      <c r="AD678" s="17">
        <f t="shared" si="811"/>
        <v>2.9795474284594763E-2</v>
      </c>
      <c r="AE678" s="17">
        <f t="shared" si="812"/>
        <v>1.1293494769727765E-2</v>
      </c>
      <c r="AF678" s="17">
        <f t="shared" si="813"/>
        <v>2.1403086739889944E-3</v>
      </c>
      <c r="AG678" s="17">
        <f t="shared" si="814"/>
        <v>2.7041651342102401E-4</v>
      </c>
      <c r="AH678" s="17">
        <f t="shared" si="815"/>
        <v>1.3750592339141092E-4</v>
      </c>
      <c r="AI678" s="17">
        <f t="shared" si="816"/>
        <v>1.9996624111803623E-4</v>
      </c>
      <c r="AJ678" s="17">
        <f t="shared" si="817"/>
        <v>1.453991820885234E-4</v>
      </c>
      <c r="AK678" s="17">
        <f t="shared" si="818"/>
        <v>7.0481637413095482E-5</v>
      </c>
      <c r="AL678" s="17">
        <f t="shared" si="819"/>
        <v>5.6496896203396661E-7</v>
      </c>
      <c r="AM678" s="17">
        <f t="shared" si="820"/>
        <v>8.6659379437201579E-3</v>
      </c>
      <c r="AN678" s="17">
        <f t="shared" si="821"/>
        <v>3.2846842412168052E-3</v>
      </c>
      <c r="AO678" s="17">
        <f t="shared" si="822"/>
        <v>6.2250333631320694E-4</v>
      </c>
      <c r="AP678" s="17">
        <f t="shared" si="823"/>
        <v>7.8649955422101947E-5</v>
      </c>
      <c r="AQ678" s="17">
        <f t="shared" si="824"/>
        <v>7.4527498011508019E-6</v>
      </c>
      <c r="AR678" s="17">
        <f t="shared" si="825"/>
        <v>1.0423881236422527E-5</v>
      </c>
      <c r="AS678" s="17">
        <f t="shared" si="826"/>
        <v>1.5158796779793419E-5</v>
      </c>
      <c r="AT678" s="17">
        <f t="shared" si="827"/>
        <v>1.1022243759270753E-5</v>
      </c>
      <c r="AU678" s="17">
        <f t="shared" si="828"/>
        <v>5.3429859574223494E-6</v>
      </c>
      <c r="AV678" s="17">
        <f t="shared" si="829"/>
        <v>1.9424923521493474E-6</v>
      </c>
      <c r="AW678" s="17">
        <f t="shared" si="830"/>
        <v>8.6503846031756869E-9</v>
      </c>
      <c r="AX678" s="17">
        <f t="shared" si="831"/>
        <v>2.1003883488897586E-3</v>
      </c>
      <c r="AY678" s="17">
        <f t="shared" si="832"/>
        <v>7.9611838381938487E-4</v>
      </c>
      <c r="AZ678" s="17">
        <f t="shared" si="833"/>
        <v>1.5087792726288244E-4</v>
      </c>
      <c r="BA678" s="17">
        <f t="shared" si="834"/>
        <v>1.9062616312524146E-5</v>
      </c>
      <c r="BB678" s="17">
        <f t="shared" si="835"/>
        <v>1.8063444431737675E-6</v>
      </c>
      <c r="BC678" s="17">
        <f t="shared" si="836"/>
        <v>1.3693315519301666E-7</v>
      </c>
      <c r="BD678" s="17">
        <f t="shared" si="837"/>
        <v>6.5850072340610095E-7</v>
      </c>
      <c r="BE678" s="17">
        <f t="shared" si="838"/>
        <v>9.5761630615871133E-7</v>
      </c>
      <c r="BF678" s="17">
        <f t="shared" si="839"/>
        <v>6.9630067001119926E-7</v>
      </c>
      <c r="BG678" s="17">
        <f t="shared" si="840"/>
        <v>3.3752879933221079E-7</v>
      </c>
      <c r="BH678" s="17">
        <f t="shared" si="841"/>
        <v>1.2271174144153642E-7</v>
      </c>
      <c r="BI678" s="17">
        <f t="shared" si="842"/>
        <v>3.5690398016184853E-8</v>
      </c>
      <c r="BJ678" s="18">
        <f t="shared" si="843"/>
        <v>0.64380083526377774</v>
      </c>
      <c r="BK678" s="18">
        <f t="shared" si="844"/>
        <v>0.26173253074141339</v>
      </c>
      <c r="BL678" s="18">
        <f t="shared" si="845"/>
        <v>9.3036277485390034E-2</v>
      </c>
      <c r="BM678" s="18">
        <f t="shared" si="846"/>
        <v>0.27752854639258762</v>
      </c>
      <c r="BN678" s="18">
        <f t="shared" si="847"/>
        <v>0.72169610742541745</v>
      </c>
    </row>
    <row r="679" spans="1:66" x14ac:dyDescent="0.25">
      <c r="A679" t="s">
        <v>213</v>
      </c>
      <c r="B679" t="s">
        <v>223</v>
      </c>
      <c r="C679" t="s">
        <v>216</v>
      </c>
      <c r="D679" t="s">
        <v>501</v>
      </c>
      <c r="E679" s="14">
        <f>VLOOKUP(A679,home!$A$2:$E$405,3,FALSE)</f>
        <v>1.2429378529999999</v>
      </c>
      <c r="F679" s="14">
        <f>VLOOKUP(B679,home!$B$2:$E$405,3,FALSE)</f>
        <v>0.7</v>
      </c>
      <c r="G679" s="14">
        <f>VLOOKUP(C679,away!$B$2:$E$405,4,FALSE)</f>
        <v>1.77</v>
      </c>
      <c r="H679" s="14">
        <f>VLOOKUP(A679,away!$A$2:$E$405,3,FALSE)</f>
        <v>1.209039548</v>
      </c>
      <c r="I679" s="14">
        <f>VLOOKUP(C679,away!$B$2:$E$405,3,FALSE)</f>
        <v>0.91</v>
      </c>
      <c r="J679" s="14">
        <f>VLOOKUP(B679,home!$B$2:$E$405,4,FALSE)</f>
        <v>1.1599999999999999</v>
      </c>
      <c r="K679" s="16">
        <f t="shared" si="792"/>
        <v>1.5399999998669998</v>
      </c>
      <c r="L679" s="16">
        <f t="shared" si="793"/>
        <v>1.2762621468688</v>
      </c>
      <c r="M679" s="17">
        <f t="shared" si="794"/>
        <v>5.9829157889366692E-2</v>
      </c>
      <c r="N679" s="17">
        <f t="shared" si="795"/>
        <v>9.2136903141667406E-2</v>
      </c>
      <c r="O679" s="17">
        <f t="shared" si="796"/>
        <v>7.6357689493235542E-2</v>
      </c>
      <c r="P679" s="17">
        <f t="shared" si="797"/>
        <v>0.11759084180942714</v>
      </c>
      <c r="Q679" s="17">
        <f t="shared" si="798"/>
        <v>7.0945415412956805E-2</v>
      </c>
      <c r="R679" s="17">
        <f t="shared" si="799"/>
        <v>4.8726214361289016E-2</v>
      </c>
      <c r="S679" s="17">
        <f t="shared" si="800"/>
        <v>5.7779544979636409E-2</v>
      </c>
      <c r="T679" s="17">
        <f t="shared" si="801"/>
        <v>9.0544948185439122E-2</v>
      </c>
      <c r="U679" s="17">
        <f t="shared" si="802"/>
        <v>7.5038370109904481E-2</v>
      </c>
      <c r="V679" s="17">
        <f t="shared" si="803"/>
        <v>1.2618049224027169E-2</v>
      </c>
      <c r="W679" s="17">
        <f t="shared" si="804"/>
        <v>3.6418646575505892E-2</v>
      </c>
      <c r="X679" s="17">
        <f t="shared" si="805"/>
        <v>4.6479740064511228E-2</v>
      </c>
      <c r="Y679" s="17">
        <f t="shared" si="806"/>
        <v>2.9660166420318448E-2</v>
      </c>
      <c r="Z679" s="17">
        <f t="shared" si="807"/>
        <v>2.0729140983176023E-2</v>
      </c>
      <c r="AA679" s="17">
        <f t="shared" si="808"/>
        <v>3.192287711133409E-2</v>
      </c>
      <c r="AB679" s="17">
        <f t="shared" si="809"/>
        <v>2.4580615373604384E-2</v>
      </c>
      <c r="AC679" s="17">
        <f t="shared" si="810"/>
        <v>1.5500040893416255E-3</v>
      </c>
      <c r="AD679" s="17">
        <f t="shared" si="811"/>
        <v>1.4021178930358858E-2</v>
      </c>
      <c r="AE679" s="17">
        <f t="shared" si="812"/>
        <v>1.7894699923291384E-2</v>
      </c>
      <c r="AF679" s="17">
        <f t="shared" si="813"/>
        <v>1.1419164070836409E-2</v>
      </c>
      <c r="AG679" s="17">
        <f t="shared" si="814"/>
        <v>4.8579489508309131E-3</v>
      </c>
      <c r="AH679" s="17">
        <f t="shared" si="815"/>
        <v>6.6139544934835717E-3</v>
      </c>
      <c r="AI679" s="17">
        <f t="shared" si="816"/>
        <v>1.0185489919085041E-2</v>
      </c>
      <c r="AJ679" s="17">
        <f t="shared" si="817"/>
        <v>7.8428272370181483E-3</v>
      </c>
      <c r="AK679" s="17">
        <f t="shared" si="818"/>
        <v>4.0259846479882818E-3</v>
      </c>
      <c r="AL679" s="17">
        <f t="shared" si="819"/>
        <v>1.2185783126733911E-4</v>
      </c>
      <c r="AM679" s="17">
        <f t="shared" si="820"/>
        <v>4.3185231101775601E-3</v>
      </c>
      <c r="AN679" s="17">
        <f t="shared" si="821"/>
        <v>5.5115675758977412E-3</v>
      </c>
      <c r="AO679" s="17">
        <f t="shared" si="822"/>
        <v>3.5171025335138601E-3</v>
      </c>
      <c r="AP679" s="17">
        <f t="shared" si="823"/>
        <v>1.4962482767266981E-3</v>
      </c>
      <c r="AQ679" s="17">
        <f t="shared" si="824"/>
        <v>4.7740125947599003E-4</v>
      </c>
      <c r="AR679" s="17">
        <f t="shared" si="825"/>
        <v>1.6882279522291766E-3</v>
      </c>
      <c r="AS679" s="17">
        <f t="shared" si="826"/>
        <v>2.599871046208397E-3</v>
      </c>
      <c r="AT679" s="17">
        <f t="shared" si="827"/>
        <v>2.0019007054075744E-3</v>
      </c>
      <c r="AU679" s="17">
        <f t="shared" si="828"/>
        <v>1.0276423620204701E-3</v>
      </c>
      <c r="AV679" s="17">
        <f t="shared" si="829"/>
        <v>3.9564230934371214E-4</v>
      </c>
      <c r="AW679" s="17">
        <f t="shared" si="830"/>
        <v>6.6529085414500682E-6</v>
      </c>
      <c r="AX679" s="17">
        <f t="shared" si="831"/>
        <v>1.1084209315165142E-3</v>
      </c>
      <c r="AY679" s="17">
        <f t="shared" si="832"/>
        <v>1.4146356776915819E-3</v>
      </c>
      <c r="AZ679" s="17">
        <f t="shared" si="833"/>
        <v>9.027229835239293E-4</v>
      </c>
      <c r="BA679" s="17">
        <f t="shared" si="834"/>
        <v>3.8403705766001939E-4</v>
      </c>
      <c r="BB679" s="17">
        <f t="shared" si="835"/>
        <v>1.2253298992158851E-4</v>
      </c>
      <c r="BC679" s="17">
        <f t="shared" si="836"/>
        <v>3.1276843355915888E-5</v>
      </c>
      <c r="BD679" s="17">
        <f t="shared" si="837"/>
        <v>3.5910357178598813E-4</v>
      </c>
      <c r="BE679" s="17">
        <f t="shared" si="838"/>
        <v>5.5301950050266077E-4</v>
      </c>
      <c r="BF679" s="17">
        <f t="shared" si="839"/>
        <v>4.2582501535027304E-4</v>
      </c>
      <c r="BG679" s="17">
        <f t="shared" si="840"/>
        <v>2.1859017452759513E-4</v>
      </c>
      <c r="BH679" s="17">
        <f t="shared" si="841"/>
        <v>8.4157217185856065E-5</v>
      </c>
      <c r="BI679" s="17">
        <f t="shared" si="842"/>
        <v>2.5920422891005057E-5</v>
      </c>
      <c r="BJ679" s="18">
        <f t="shared" si="843"/>
        <v>0.43366328091517781</v>
      </c>
      <c r="BK679" s="18">
        <f t="shared" si="844"/>
        <v>0.25090409150075799</v>
      </c>
      <c r="BL679" s="18">
        <f t="shared" si="845"/>
        <v>0.29467392302439516</v>
      </c>
      <c r="BM679" s="18">
        <f t="shared" si="846"/>
        <v>0.53297623154641471</v>
      </c>
      <c r="BN679" s="18">
        <f t="shared" si="847"/>
        <v>0.46558622210794265</v>
      </c>
    </row>
    <row r="680" spans="1:66" x14ac:dyDescent="0.25">
      <c r="A680" t="s">
        <v>37</v>
      </c>
      <c r="B680" t="s">
        <v>231</v>
      </c>
      <c r="C680" t="s">
        <v>228</v>
      </c>
      <c r="D680" t="s">
        <v>501</v>
      </c>
      <c r="E680" s="14">
        <f>VLOOKUP(A680,home!$A$2:$E$405,3,FALSE)</f>
        <v>1.692307692</v>
      </c>
      <c r="F680" s="14">
        <f>VLOOKUP(B680,home!$B$2:$E$405,3,FALSE)</f>
        <v>0.89</v>
      </c>
      <c r="G680" s="14">
        <f>VLOOKUP(C680,away!$B$2:$E$405,4,FALSE)</f>
        <v>1.18</v>
      </c>
      <c r="H680" s="14">
        <f>VLOOKUP(A680,away!$A$2:$E$405,3,FALSE)</f>
        <v>1.307692308</v>
      </c>
      <c r="I680" s="14">
        <f>VLOOKUP(C680,away!$B$2:$E$405,3,FALSE)</f>
        <v>0.79</v>
      </c>
      <c r="J680" s="14">
        <f>VLOOKUP(B680,home!$B$2:$E$405,4,FALSE)</f>
        <v>0.76</v>
      </c>
      <c r="K680" s="16">
        <f t="shared" si="792"/>
        <v>1.7772615381383998</v>
      </c>
      <c r="L680" s="16">
        <f t="shared" si="793"/>
        <v>0.78513846172320012</v>
      </c>
      <c r="M680" s="17">
        <f t="shared" si="794"/>
        <v>7.7119431536558328E-2</v>
      </c>
      <c r="N680" s="17">
        <f t="shared" si="795"/>
        <v>0.13706139951302268</v>
      </c>
      <c r="O680" s="17">
        <f t="shared" si="796"/>
        <v>6.054943184558105E-2</v>
      </c>
      <c r="P680" s="17">
        <f t="shared" si="797"/>
        <v>0.10761217637528357</v>
      </c>
      <c r="Q680" s="17">
        <f t="shared" si="798"/>
        <v>0.12179697685895823</v>
      </c>
      <c r="R680" s="17">
        <f t="shared" si="799"/>
        <v>2.3769843888726629E-2</v>
      </c>
      <c r="S680" s="17">
        <f t="shared" si="800"/>
        <v>3.7540410612127914E-2</v>
      </c>
      <c r="T680" s="17">
        <f t="shared" si="801"/>
        <v>9.562749105357865E-2</v>
      </c>
      <c r="U680" s="17">
        <f t="shared" si="802"/>
        <v>4.2245229310987925E-2</v>
      </c>
      <c r="V680" s="17">
        <f t="shared" si="803"/>
        <v>5.8204170502559535E-3</v>
      </c>
      <c r="W680" s="17">
        <f t="shared" si="804"/>
        <v>7.2155027477653066E-2</v>
      </c>
      <c r="X680" s="17">
        <f t="shared" si="805"/>
        <v>5.6651687279399759E-2</v>
      </c>
      <c r="Y680" s="17">
        <f t="shared" si="806"/>
        <v>2.2239709302285856E-2</v>
      </c>
      <c r="Z680" s="17">
        <f t="shared" si="807"/>
        <v>6.2208728887318109E-3</v>
      </c>
      <c r="AA680" s="17">
        <f t="shared" si="808"/>
        <v>1.1056118118790969E-2</v>
      </c>
      <c r="AB680" s="17">
        <f t="shared" si="809"/>
        <v>9.8248067468211363E-3</v>
      </c>
      <c r="AC680" s="17">
        <f t="shared" si="810"/>
        <v>5.076118088125208E-4</v>
      </c>
      <c r="AD680" s="17">
        <f t="shared" si="811"/>
        <v>3.2059588779838055E-2</v>
      </c>
      <c r="AE680" s="17">
        <f t="shared" si="812"/>
        <v>2.5171216218080415E-2</v>
      </c>
      <c r="AF680" s="17">
        <f t="shared" si="813"/>
        <v>9.8814449905828619E-3</v>
      </c>
      <c r="AG680" s="17">
        <f t="shared" si="814"/>
        <v>2.5861008398362167E-3</v>
      </c>
      <c r="AH680" s="17">
        <f t="shared" si="815"/>
        <v>1.2210616426086137E-3</v>
      </c>
      <c r="AI680" s="17">
        <f t="shared" si="816"/>
        <v>2.1701458931043856E-3</v>
      </c>
      <c r="AJ680" s="17">
        <f t="shared" si="817"/>
        <v>1.9284584139817162E-3</v>
      </c>
      <c r="AK680" s="17">
        <f t="shared" si="818"/>
        <v>1.1424583223563613E-3</v>
      </c>
      <c r="AL680" s="17">
        <f t="shared" si="819"/>
        <v>2.8332787424251033E-5</v>
      </c>
      <c r="AM680" s="17">
        <f t="shared" si="820"/>
        <v>1.1395654813387909E-2</v>
      </c>
      <c r="AN680" s="17">
        <f t="shared" si="821"/>
        <v>8.9471668905119622E-3</v>
      </c>
      <c r="AO680" s="17">
        <f t="shared" si="822"/>
        <v>3.5123824245986554E-3</v>
      </c>
      <c r="AP680" s="17">
        <f t="shared" si="823"/>
        <v>9.19235511277664E-4</v>
      </c>
      <c r="AQ680" s="17">
        <f t="shared" si="824"/>
        <v>1.8043178882147114E-4</v>
      </c>
      <c r="AR680" s="17">
        <f t="shared" si="825"/>
        <v>1.9174049194938621E-4</v>
      </c>
      <c r="AS680" s="17">
        <f t="shared" si="826"/>
        <v>3.4077300164537958E-4</v>
      </c>
      <c r="AT680" s="17">
        <f t="shared" si="827"/>
        <v>3.0282137453015341E-4</v>
      </c>
      <c r="AU680" s="17">
        <f t="shared" si="828"/>
        <v>1.7939759395954832E-4</v>
      </c>
      <c r="AV680" s="17">
        <f t="shared" si="829"/>
        <v>7.9709110944718749E-5</v>
      </c>
      <c r="AW680" s="17">
        <f t="shared" si="830"/>
        <v>1.0982074803952221E-6</v>
      </c>
      <c r="AX680" s="17">
        <f t="shared" si="831"/>
        <v>3.3755098336226788E-3</v>
      </c>
      <c r="AY680" s="17">
        <f t="shared" si="832"/>
        <v>2.6502425983020448E-3</v>
      </c>
      <c r="AZ680" s="17">
        <f t="shared" si="833"/>
        <v>1.0404036984120824E-3</v>
      </c>
      <c r="BA680" s="17">
        <f t="shared" si="834"/>
        <v>2.7228698644746354E-4</v>
      </c>
      <c r="BB680" s="17">
        <f t="shared" si="835"/>
        <v>5.3445746421651837E-5</v>
      </c>
      <c r="BC680" s="17">
        <f t="shared" si="836"/>
        <v>8.3924622262287909E-6</v>
      </c>
      <c r="BD680" s="17">
        <f t="shared" si="837"/>
        <v>2.5090472483198442E-5</v>
      </c>
      <c r="BE680" s="17">
        <f t="shared" si="838"/>
        <v>4.4592331718108449E-5</v>
      </c>
      <c r="BF680" s="17">
        <f t="shared" si="839"/>
        <v>3.9626118029251598E-5</v>
      </c>
      <c r="BG680" s="17">
        <f t="shared" si="840"/>
        <v>2.3475325159707158E-5</v>
      </c>
      <c r="BH680" s="17">
        <f t="shared" si="841"/>
        <v>1.0430448125410057E-5</v>
      </c>
      <c r="BI680" s="17">
        <f t="shared" si="842"/>
        <v>3.7075268557678123E-6</v>
      </c>
      <c r="BJ680" s="18">
        <f t="shared" si="843"/>
        <v>0.60758579506726551</v>
      </c>
      <c r="BK680" s="18">
        <f t="shared" si="844"/>
        <v>0.2312786227687646</v>
      </c>
      <c r="BL680" s="18">
        <f t="shared" si="845"/>
        <v>0.15514891797835934</v>
      </c>
      <c r="BM680" s="18">
        <f t="shared" si="846"/>
        <v>0.46967580429416939</v>
      </c>
      <c r="BN680" s="18">
        <f t="shared" si="847"/>
        <v>0.52790926001813043</v>
      </c>
    </row>
    <row r="681" spans="1:66" x14ac:dyDescent="0.25">
      <c r="A681" t="s">
        <v>340</v>
      </c>
      <c r="B681" t="s">
        <v>394</v>
      </c>
      <c r="C681" t="s">
        <v>353</v>
      </c>
      <c r="D681" t="s">
        <v>501</v>
      </c>
      <c r="E681" s="14">
        <f>VLOOKUP(A681,home!$A$2:$E$405,3,FALSE)</f>
        <v>1.3628691980000001</v>
      </c>
      <c r="F681" s="14">
        <f>VLOOKUP(B681,home!$B$2:$E$405,3,FALSE)</f>
        <v>1.1599999999999999</v>
      </c>
      <c r="G681" s="14">
        <f>VLOOKUP(C681,away!$B$2:$E$405,4,FALSE)</f>
        <v>0.6</v>
      </c>
      <c r="H681" s="14">
        <f>VLOOKUP(A681,away!$A$2:$E$405,3,FALSE)</f>
        <v>1.1434599160000001</v>
      </c>
      <c r="I681" s="14">
        <f>VLOOKUP(C681,away!$B$2:$E$405,3,FALSE)</f>
        <v>1.27</v>
      </c>
      <c r="J681" s="14">
        <f>VLOOKUP(B681,home!$B$2:$E$405,4,FALSE)</f>
        <v>1.17</v>
      </c>
      <c r="K681" s="16">
        <f t="shared" si="792"/>
        <v>0.94855696180799998</v>
      </c>
      <c r="L681" s="16">
        <f t="shared" si="793"/>
        <v>1.6990670891844</v>
      </c>
      <c r="M681" s="17">
        <f t="shared" si="794"/>
        <v>7.0819276315787022E-2</v>
      </c>
      <c r="N681" s="17">
        <f t="shared" si="795"/>
        <v>6.7176117579544184E-2</v>
      </c>
      <c r="O681" s="17">
        <f t="shared" si="796"/>
        <v>0.12032670166800997</v>
      </c>
      <c r="P681" s="17">
        <f t="shared" si="797"/>
        <v>0.11413673055858513</v>
      </c>
      <c r="Q681" s="17">
        <f t="shared" si="798"/>
        <v>3.1860186998654706E-2</v>
      </c>
      <c r="R681" s="17">
        <f t="shared" si="799"/>
        <v>0.10222156937711273</v>
      </c>
      <c r="S681" s="17">
        <f t="shared" si="800"/>
        <v>4.5987455465211546E-2</v>
      </c>
      <c r="T681" s="17">
        <f t="shared" si="801"/>
        <v>5.4132595184674913E-2</v>
      </c>
      <c r="U681" s="17">
        <f t="shared" si="802"/>
        <v>9.6962981279599722E-2</v>
      </c>
      <c r="V681" s="17">
        <f t="shared" si="803"/>
        <v>8.2351367320182417E-3</v>
      </c>
      <c r="W681" s="17">
        <f t="shared" si="804"/>
        <v>1.0073734060692884E-2</v>
      </c>
      <c r="X681" s="17">
        <f t="shared" si="805"/>
        <v>1.7115950007719202E-2</v>
      </c>
      <c r="Y681" s="17">
        <f t="shared" si="806"/>
        <v>1.4540573679120591E-2</v>
      </c>
      <c r="Z681" s="17">
        <f t="shared" si="807"/>
        <v>5.7893768111144044E-2</v>
      </c>
      <c r="AA681" s="17">
        <f t="shared" si="808"/>
        <v>5.4915536787123659E-2</v>
      </c>
      <c r="AB681" s="17">
        <f t="shared" si="809"/>
        <v>2.6045257365424738E-2</v>
      </c>
      <c r="AC681" s="17">
        <f t="shared" si="810"/>
        <v>8.2951601526562761E-4</v>
      </c>
      <c r="AD681" s="17">
        <f t="shared" si="811"/>
        <v>2.3888776436681515E-3</v>
      </c>
      <c r="AE681" s="17">
        <f t="shared" si="812"/>
        <v>4.0588633844449344E-3</v>
      </c>
      <c r="AF681" s="17">
        <f t="shared" si="813"/>
        <v>3.4481405980029997E-3</v>
      </c>
      <c r="AG681" s="17">
        <f t="shared" si="814"/>
        <v>1.952874069649171E-3</v>
      </c>
      <c r="AH681" s="17">
        <f t="shared" si="815"/>
        <v>2.4591349016629536E-2</v>
      </c>
      <c r="AI681" s="17">
        <f t="shared" si="816"/>
        <v>2.3326295309974258E-2</v>
      </c>
      <c r="AJ681" s="17">
        <f t="shared" si="817"/>
        <v>1.1063159904732691E-2</v>
      </c>
      <c r="AK681" s="17">
        <f t="shared" si="818"/>
        <v>3.4980124490764414E-3</v>
      </c>
      <c r="AL681" s="17">
        <f t="shared" si="819"/>
        <v>5.3475974821447548E-5</v>
      </c>
      <c r="AM681" s="17">
        <f t="shared" si="820"/>
        <v>4.5319730396178328E-4</v>
      </c>
      <c r="AN681" s="17">
        <f t="shared" si="821"/>
        <v>7.7001262406856477E-4</v>
      </c>
      <c r="AO681" s="17">
        <f t="shared" si="822"/>
        <v>6.5415155390570923E-4</v>
      </c>
      <c r="AP681" s="17">
        <f t="shared" si="823"/>
        <v>3.7048245886000852E-4</v>
      </c>
      <c r="AQ681" s="17">
        <f t="shared" si="824"/>
        <v>1.5736863824228849E-4</v>
      </c>
      <c r="AR681" s="17">
        <f t="shared" si="825"/>
        <v>8.3564703585604742E-3</v>
      </c>
      <c r="AS681" s="17">
        <f t="shared" si="826"/>
        <v>7.9265881347547317E-3</v>
      </c>
      <c r="AT681" s="17">
        <f t="shared" si="827"/>
        <v>3.7594101793031447E-3</v>
      </c>
      <c r="AU681" s="17">
        <f t="shared" si="828"/>
        <v>1.1886715659566198E-3</v>
      </c>
      <c r="AV681" s="17">
        <f t="shared" si="829"/>
        <v>2.8188067229784221E-4</v>
      </c>
      <c r="AW681" s="17">
        <f t="shared" si="830"/>
        <v>2.3940331122784338E-6</v>
      </c>
      <c r="AX681" s="17">
        <f t="shared" si="831"/>
        <v>7.1647242957594283E-5</v>
      </c>
      <c r="AY681" s="17">
        <f t="shared" si="832"/>
        <v>1.2173347254004722E-4</v>
      </c>
      <c r="AZ681" s="17">
        <f t="shared" si="833"/>
        <v>1.0341666842246359E-4</v>
      </c>
      <c r="BA681" s="17">
        <f t="shared" si="834"/>
        <v>5.8570619263234492E-5</v>
      </c>
      <c r="BB681" s="17">
        <f t="shared" si="835"/>
        <v>2.4878852895827895E-5</v>
      </c>
      <c r="BC681" s="17">
        <f t="shared" si="836"/>
        <v>8.4541680343922298E-6</v>
      </c>
      <c r="BD681" s="17">
        <f t="shared" si="837"/>
        <v>2.3663672946625104E-3</v>
      </c>
      <c r="BE681" s="17">
        <f t="shared" si="838"/>
        <v>2.2446341715468866E-3</v>
      </c>
      <c r="BF681" s="17">
        <f t="shared" si="839"/>
        <v>1.064581685066466E-3</v>
      </c>
      <c r="BG681" s="17">
        <f t="shared" si="840"/>
        <v>3.3660545626102941E-4</v>
      </c>
      <c r="BH681" s="17">
        <f t="shared" si="841"/>
        <v>7.9822362229739404E-5</v>
      </c>
      <c r="BI681" s="17">
        <f t="shared" si="842"/>
        <v>1.5143211480195855E-5</v>
      </c>
      <c r="BJ681" s="18">
        <f t="shared" si="843"/>
        <v>0.20954182680932368</v>
      </c>
      <c r="BK681" s="18">
        <f t="shared" si="844"/>
        <v>0.24018332453422905</v>
      </c>
      <c r="BL681" s="18">
        <f t="shared" si="845"/>
        <v>0.49057103824980341</v>
      </c>
      <c r="BM681" s="18">
        <f t="shared" si="846"/>
        <v>0.49153003576737858</v>
      </c>
      <c r="BN681" s="18">
        <f t="shared" si="847"/>
        <v>0.50654058249769374</v>
      </c>
    </row>
    <row r="682" spans="1:66" s="10" customFormat="1" x14ac:dyDescent="0.25">
      <c r="A682" s="10" t="s">
        <v>342</v>
      </c>
      <c r="B682" s="10" t="s">
        <v>393</v>
      </c>
      <c r="C682" s="10" t="s">
        <v>348</v>
      </c>
      <c r="D682" s="10" t="s">
        <v>501</v>
      </c>
      <c r="E682" s="10">
        <f>VLOOKUP(A682,home!$A$2:$E$405,3,FALSE)</f>
        <v>1.153846154</v>
      </c>
      <c r="F682" s="10">
        <f>VLOOKUP(B682,home!$B$2:$E$405,3,FALSE)</f>
        <v>1.3</v>
      </c>
      <c r="G682" s="10">
        <f>VLOOKUP(C682,away!$B$2:$E$405,4,FALSE)</f>
        <v>0.93</v>
      </c>
      <c r="H682" s="10">
        <f>VLOOKUP(A682,away!$A$2:$E$405,3,FALSE)</f>
        <v>0.85314685300000004</v>
      </c>
      <c r="I682" s="10">
        <f>VLOOKUP(C682,away!$B$2:$E$405,3,FALSE)</f>
        <v>1</v>
      </c>
      <c r="J682" s="10">
        <f>VLOOKUP(B682,home!$B$2:$E$405,4,FALSE)</f>
        <v>0.67</v>
      </c>
      <c r="K682" s="11">
        <f t="shared" si="792"/>
        <v>1.3950000001860001</v>
      </c>
      <c r="L682" s="11">
        <f t="shared" si="793"/>
        <v>0.57160839151000009</v>
      </c>
      <c r="M682" s="12">
        <f t="shared" si="794"/>
        <v>0.13993064224078561</v>
      </c>
      <c r="N682" s="12">
        <f t="shared" si="795"/>
        <v>0.19520324595192309</v>
      </c>
      <c r="O682" s="12">
        <f t="shared" si="796"/>
        <v>7.9985529334216751E-2</v>
      </c>
      <c r="P682" s="12">
        <f t="shared" si="797"/>
        <v>0.1115798134361097</v>
      </c>
      <c r="Q682" s="12">
        <f t="shared" si="798"/>
        <v>0.13615426406962025</v>
      </c>
      <c r="R682" s="12">
        <f t="shared" si="799"/>
        <v>2.2860199883403782E-2</v>
      </c>
      <c r="S682" s="12">
        <f t="shared" si="800"/>
        <v>2.2243260244981963E-2</v>
      </c>
      <c r="T682" s="12">
        <f t="shared" si="801"/>
        <v>7.7826919882063444E-2</v>
      </c>
      <c r="U682" s="12">
        <f t="shared" si="802"/>
        <v>3.1889978841600282E-2</v>
      </c>
      <c r="V682" s="12">
        <f t="shared" si="803"/>
        <v>1.9707373029014975E-3</v>
      </c>
      <c r="W682" s="12">
        <f t="shared" si="804"/>
        <v>6.3311732800814979E-2</v>
      </c>
      <c r="X682" s="12">
        <f t="shared" si="805"/>
        <v>3.6189517749984766E-2</v>
      </c>
      <c r="Y682" s="12">
        <f t="shared" si="806"/>
        <v>1.0343116015295695E-2</v>
      </c>
      <c r="Z682" s="12">
        <f t="shared" si="807"/>
        <v>4.3556940283165091E-3</v>
      </c>
      <c r="AA682" s="12">
        <f t="shared" si="808"/>
        <v>6.0761931703116898E-3</v>
      </c>
      <c r="AB682" s="12">
        <f t="shared" si="809"/>
        <v>4.2381447368574901E-3</v>
      </c>
      <c r="AC682" s="12">
        <f t="shared" si="810"/>
        <v>9.8215845126932514E-5</v>
      </c>
      <c r="AD682" s="12">
        <f t="shared" si="811"/>
        <v>2.2079966817228236E-2</v>
      </c>
      <c r="AE682" s="12">
        <f t="shared" si="812"/>
        <v>1.262109431699001E-2</v>
      </c>
      <c r="AF682" s="12">
        <f t="shared" si="813"/>
        <v>3.6071617108153309E-3</v>
      </c>
      <c r="AG682" s="12">
        <f t="shared" si="814"/>
        <v>6.8729463447853717E-4</v>
      </c>
      <c r="AH682" s="12">
        <f t="shared" si="815"/>
        <v>6.2243781435892805E-4</v>
      </c>
      <c r="AI682" s="12">
        <f t="shared" si="816"/>
        <v>8.6830075114647826E-4</v>
      </c>
      <c r="AJ682" s="12">
        <f t="shared" si="817"/>
        <v>6.0563977400542057E-4</v>
      </c>
      <c r="AK682" s="12">
        <f t="shared" si="818"/>
        <v>2.8162249495007022E-4</v>
      </c>
      <c r="AL682" s="12">
        <f t="shared" si="819"/>
        <v>3.132667870379792E-6</v>
      </c>
      <c r="AM682" s="12">
        <f t="shared" si="820"/>
        <v>6.1603107428280469E-3</v>
      </c>
      <c r="AN682" s="12">
        <f t="shared" si="821"/>
        <v>3.5212853149097145E-3</v>
      </c>
      <c r="AO682" s="12">
        <f t="shared" si="822"/>
        <v>1.0063981174516629E-3</v>
      </c>
      <c r="AP682" s="12">
        <f t="shared" si="823"/>
        <v>1.9175520304507904E-4</v>
      </c>
      <c r="AQ682" s="12">
        <f t="shared" si="824"/>
        <v>2.7402220794067775E-5</v>
      </c>
      <c r="AR682" s="12">
        <f t="shared" si="825"/>
        <v>7.115813557614139E-5</v>
      </c>
      <c r="AS682" s="12">
        <f t="shared" si="826"/>
        <v>9.9265599141952677E-5</v>
      </c>
      <c r="AT682" s="12">
        <f t="shared" si="827"/>
        <v>6.9237755410743698E-5</v>
      </c>
      <c r="AU682" s="12">
        <f t="shared" si="828"/>
        <v>3.2195556270288552E-5</v>
      </c>
      <c r="AV682" s="12">
        <f t="shared" si="829"/>
        <v>1.1228200250760237E-5</v>
      </c>
      <c r="AW682" s="12">
        <f t="shared" si="830"/>
        <v>6.938804565701216E-8</v>
      </c>
      <c r="AX682" s="12">
        <f t="shared" si="831"/>
        <v>1.4322722478984904E-3</v>
      </c>
      <c r="AY682" s="12">
        <f t="shared" si="832"/>
        <v>8.1869883582566831E-4</v>
      </c>
      <c r="AZ682" s="12">
        <f t="shared" si="833"/>
        <v>2.3398756233870992E-4</v>
      </c>
      <c r="BA682" s="12">
        <f t="shared" si="834"/>
        <v>4.4583084713925284E-5</v>
      </c>
      <c r="BB682" s="12">
        <f t="shared" si="835"/>
        <v>6.3710163354702254E-6</v>
      </c>
      <c r="BC682" s="12">
        <f t="shared" si="836"/>
        <v>7.2834527996041424E-7</v>
      </c>
      <c r="BD682" s="12">
        <f t="shared" si="837"/>
        <v>6.7790979032547796E-6</v>
      </c>
      <c r="BE682" s="12">
        <f t="shared" si="838"/>
        <v>9.4568415763013318E-6</v>
      </c>
      <c r="BF682" s="12">
        <f t="shared" si="839"/>
        <v>6.5961470003496659E-6</v>
      </c>
      <c r="BG682" s="12">
        <f t="shared" si="840"/>
        <v>3.0672083555715553E-6</v>
      </c>
      <c r="BH682" s="12">
        <f t="shared" si="841"/>
        <v>1.0696889141482059E-6</v>
      </c>
      <c r="BI682" s="12">
        <f t="shared" si="842"/>
        <v>2.9844320708714164E-7</v>
      </c>
      <c r="BJ682" s="13">
        <f t="shared" si="843"/>
        <v>0.57146810664063508</v>
      </c>
      <c r="BK682" s="13">
        <f t="shared" si="844"/>
        <v>0.27664450057360179</v>
      </c>
      <c r="BL682" s="13">
        <f t="shared" si="845"/>
        <v>0.14773839947445747</v>
      </c>
      <c r="BM682" s="13">
        <f t="shared" si="846"/>
        <v>0.31367437635317169</v>
      </c>
      <c r="BN682" s="13">
        <f t="shared" si="847"/>
        <v>0.68571369491605927</v>
      </c>
    </row>
    <row r="683" spans="1:66" x14ac:dyDescent="0.25">
      <c r="A683" t="s">
        <v>10</v>
      </c>
      <c r="B683" t="s">
        <v>50</v>
      </c>
      <c r="C683" t="s">
        <v>240</v>
      </c>
      <c r="D683" t="s">
        <v>504</v>
      </c>
      <c r="E683" s="14">
        <f>VLOOKUP(A683,home!$A$2:$E$405,3,FALSE)</f>
        <v>1.498007968</v>
      </c>
      <c r="F683" s="14">
        <f>VLOOKUP(B683,home!$B$2:$E$405,3,FALSE)</f>
        <v>1.02</v>
      </c>
      <c r="G683" s="14">
        <f>VLOOKUP(C683,away!$B$2:$E$405,4,FALSE)</f>
        <v>0.76</v>
      </c>
      <c r="H683" s="14">
        <f>VLOOKUP(A683,away!$A$2:$E$405,3,FALSE)</f>
        <v>1.398406375</v>
      </c>
      <c r="I683" s="14">
        <f>VLOOKUP(C683,away!$B$2:$E$405,3,FALSE)</f>
        <v>0.8</v>
      </c>
      <c r="J683" s="14">
        <f>VLOOKUP(B683,home!$B$2:$E$405,4,FALSE)</f>
        <v>1.24</v>
      </c>
      <c r="K683" s="16">
        <f t="shared" ref="K683:K689" si="848">E683*F683*G683</f>
        <v>1.1612557767936</v>
      </c>
      <c r="L683" s="16">
        <f t="shared" ref="L683:L689" si="849">H683*I683*J683</f>
        <v>1.387219124</v>
      </c>
      <c r="M683" s="17">
        <f t="shared" ref="M683:M688" si="850">_xlfn.POISSON.DIST(0,K683,FALSE) * _xlfn.POISSON.DIST(0,L683,FALSE)</f>
        <v>7.8200839140336889E-2</v>
      </c>
      <c r="N683" s="17">
        <f t="shared" ref="N683:N688" si="851">_xlfn.POISSON.DIST(1,K683,FALSE) * _xlfn.POISSON.DIST(0,L683,FALSE)</f>
        <v>9.081117620182326E-2</v>
      </c>
      <c r="O683" s="17">
        <f t="shared" ref="O683:O688" si="852">_xlfn.POISSON.DIST(0,K683,FALSE) * _xlfn.POISSON.DIST(1,L683,FALSE)</f>
        <v>0.10848169956832304</v>
      </c>
      <c r="P683" s="17">
        <f t="shared" ref="P683:P688" si="853">_xlfn.POISSON.DIST(1,K683,FALSE) * _xlfn.POISSON.DIST(1,L683,FALSE)</f>
        <v>0.12597500030010292</v>
      </c>
      <c r="Q683" s="17">
        <f t="shared" ref="Q683:Q688" si="854">_xlfn.POISSON.DIST(2,K683,FALSE) * _xlfn.POISSON.DIST(0,L683,FALSE)</f>
        <v>5.2727501480894397E-2</v>
      </c>
      <c r="R683" s="17">
        <f t="shared" ref="R683:R688" si="855">_xlfn.POISSON.DIST(0,K683,FALSE) * _xlfn.POISSON.DIST(2,L683,FALSE)</f>
        <v>7.5243944122600159E-2</v>
      </c>
      <c r="S683" s="17">
        <f t="shared" ref="S683:S688" si="856">_xlfn.POISSON.DIST(2,K683,FALSE) * _xlfn.POISSON.DIST(2,L683,FALSE)</f>
        <v>5.0733792869318353E-2</v>
      </c>
      <c r="T683" s="17">
        <f t="shared" ref="T683:T688" si="857">_xlfn.POISSON.DIST(2,K683,FALSE) * _xlfn.POISSON.DIST(1,L683,FALSE)</f>
        <v>7.3144598415035025E-2</v>
      </c>
      <c r="U683" s="17">
        <f t="shared" ref="U683:U688" si="858">_xlfn.POISSON.DIST(1,K683,FALSE) * _xlfn.POISSON.DIST(2,L683,FALSE)</f>
        <v>8.737746478110428E-2</v>
      </c>
      <c r="V683" s="17">
        <f t="shared" ref="V683:V688" si="859">_xlfn.POISSON.DIST(3,K683,FALSE) * _xlfn.POISSON.DIST(3,L683,FALSE)</f>
        <v>9.0808766563919684E-3</v>
      </c>
      <c r="W683" s="17">
        <f t="shared" ref="W683:W688" si="860">_xlfn.POISSON.DIST(3,K683,FALSE) * _xlfn.POISSON.DIST(0,L683,FALSE)</f>
        <v>2.0410038563527227E-2</v>
      </c>
      <c r="X683" s="17">
        <f t="shared" ref="X683:X688" si="861">_xlfn.POISSON.DIST(3,K683,FALSE) * _xlfn.POISSON.DIST(1,L683,FALSE)</f>
        <v>2.8313195816902458E-2</v>
      </c>
      <c r="Y683" s="17">
        <f t="shared" ref="Y683:Y688" si="862">_xlfn.POISSON.DIST(3,K683,FALSE) * _xlfn.POISSON.DIST(2,L683,FALSE)</f>
        <v>1.9638303349381953E-2</v>
      </c>
      <c r="Z683" s="17">
        <f t="shared" ref="Z683:Z688" si="863">_xlfn.POISSON.DIST(0,K683,FALSE) * _xlfn.POISSON.DIST(3,L683,FALSE)</f>
        <v>3.4793279417352788E-2</v>
      </c>
      <c r="AA683" s="17">
        <f t="shared" ref="AA683:AA688" si="864">_xlfn.POISSON.DIST(1,K683,FALSE) * _xlfn.POISSON.DIST(3,L683,FALSE)</f>
        <v>4.0403896716994785E-2</v>
      </c>
      <c r="AB683" s="17">
        <f t="shared" ref="AB683:AB688" si="865">_xlfn.POISSON.DIST(2,K683,FALSE) * _xlfn.POISSON.DIST(3,L683,FALSE)</f>
        <v>2.345962923379109E-2</v>
      </c>
      <c r="AC683" s="17">
        <f t="shared" ref="AC683:AC688" si="866">_xlfn.POISSON.DIST(4,K683,FALSE) * _xlfn.POISSON.DIST(4,L683,FALSE)</f>
        <v>9.142832194080217E-4</v>
      </c>
      <c r="AD683" s="17">
        <f t="shared" ref="AD683:AD688" si="867">_xlfn.POISSON.DIST(4,K683,FALSE) * _xlfn.POISSON.DIST(0,L683,FALSE)</f>
        <v>5.9253187966190387E-3</v>
      </c>
      <c r="AE683" s="17">
        <f t="shared" ref="AE683:AE688" si="868">_xlfn.POISSON.DIST(4,K683,FALSE) * _xlfn.POISSON.DIST(1,L683,FALSE)</f>
        <v>8.2197155504665984E-3</v>
      </c>
      <c r="AF683" s="17">
        <f t="shared" ref="AF683:AF688" si="869">_xlfn.POISSON.DIST(4,K683,FALSE) * _xlfn.POISSON.DIST(2,L683,FALSE)</f>
        <v>5.7012733027237269E-3</v>
      </c>
      <c r="AG683" s="17">
        <f t="shared" ref="AG683:AG688" si="870">_xlfn.POISSON.DIST(4,K683,FALSE) * _xlfn.POISSON.DIST(3,L683,FALSE)</f>
        <v>2.6363051188963327E-3</v>
      </c>
      <c r="AH683" s="17">
        <f t="shared" ref="AH683:AH688" si="871">_xlfn.POISSON.DIST(0,K683,FALSE) * _xlfn.POISSON.DIST(4,L683,FALSE)</f>
        <v>1.2066475648606842E-2</v>
      </c>
      <c r="AI683" s="17">
        <f t="shared" ref="AI683:AI688" si="872">_xlfn.POISSON.DIST(1,K683,FALSE) * _xlfn.POISSON.DIST(4,L683,FALSE)</f>
        <v>1.4012264552483998E-2</v>
      </c>
      <c r="AJ683" s="17">
        <f t="shared" ref="AJ683:AJ688" si="873">_xlfn.POISSON.DIST(2,K683,FALSE) * _xlfn.POISSON.DIST(4,L683,FALSE)</f>
        <v>8.1359115787661175E-3</v>
      </c>
      <c r="AK683" s="17">
        <f t="shared" ref="AK683:AK688" si="874">_xlfn.POISSON.DIST(3,K683,FALSE) * _xlfn.POISSON.DIST(4,L683,FALSE)</f>
        <v>3.1492914401080288E-3</v>
      </c>
      <c r="AL683" s="17">
        <f t="shared" ref="AL683:AL688" si="875">_xlfn.POISSON.DIST(5,K683,FALSE) * _xlfn.POISSON.DIST(5,L683,FALSE)</f>
        <v>5.8913346764789412E-5</v>
      </c>
      <c r="AM683" s="17">
        <f t="shared" ref="AM683:AM688" si="876">_xlfn.POISSON.DIST(5,K683,FALSE) * _xlfn.POISSON.DIST(0,L683,FALSE)</f>
        <v>1.3761621363835121E-3</v>
      </c>
      <c r="AN683" s="17">
        <f t="shared" ref="AN683:AN688" si="877">_xlfn.POISSON.DIST(5,K683,FALSE) * _xlfn.POISSON.DIST(1,L683,FALSE)</f>
        <v>1.9090384333159043E-3</v>
      </c>
      <c r="AO683" s="17">
        <f t="shared" ref="AO683:AO688" si="878">_xlfn.POISSON.DIST(5,K683,FALSE) * _xlfn.POISSON.DIST(2,L683,FALSE)</f>
        <v>1.324127311573411E-3</v>
      </c>
      <c r="AP683" s="17">
        <f t="shared" ref="AP683:AP688" si="879">_xlfn.POISSON.DIST(5,K683,FALSE) * _xlfn.POISSON.DIST(3,L683,FALSE)</f>
        <v>6.1228490974178087E-4</v>
      </c>
      <c r="AQ683" s="17">
        <f t="shared" ref="AQ683:AQ688" si="880">_xlfn.POISSON.DIST(5,K683,FALSE) * _xlfn.POISSON.DIST(4,L683,FALSE)</f>
        <v>2.1234333403260313E-4</v>
      </c>
      <c r="AR683" s="17">
        <f t="shared" ref="AR683:AR688" si="881">_xlfn.POISSON.DIST(0,K683,FALSE) * _xlfn.POISSON.DIST(5,L683,FALSE)</f>
        <v>3.3477691558055434E-3</v>
      </c>
      <c r="AS683" s="17">
        <f t="shared" ref="AS683:AS688" si="882">_xlfn.POISSON.DIST(1,K683,FALSE) * _xlfn.POISSON.DIST(5,L683,FALSE)</f>
        <v>3.8876162715506205E-3</v>
      </c>
      <c r="AT683" s="17">
        <f t="shared" ref="AT683:AT688" si="883">_xlfn.POISSON.DIST(2,K683,FALSE) * _xlfn.POISSON.DIST(5,L683,FALSE)</f>
        <v>2.257258426647478E-3</v>
      </c>
      <c r="AU683" s="17">
        <f t="shared" ref="AU683:AU688" si="884">_xlfn.POISSON.DIST(3,K683,FALSE) * _xlfn.POISSON.DIST(5,L683,FALSE)</f>
        <v>8.7375146255347163E-4</v>
      </c>
      <c r="AV683" s="17">
        <f t="shared" ref="AV683:AV688" si="885">_xlfn.POISSON.DIST(4,K683,FALSE) * _xlfn.POISSON.DIST(5,L683,FALSE)</f>
        <v>2.536622333430191E-4</v>
      </c>
      <c r="AW683" s="17">
        <f t="shared" ref="AW683:AW688" si="886">_xlfn.POISSON.DIST(6,K683,FALSE) * _xlfn.POISSON.DIST(6,L683,FALSE)</f>
        <v>2.6362351656041749E-6</v>
      </c>
      <c r="AX683" s="17">
        <f t="shared" ref="AX683:AX688" si="887">_xlfn.POISSON.DIST(6,K683,FALSE) * _xlfn.POISSON.DIST(0,L683,FALSE)</f>
        <v>2.663460384466624E-4</v>
      </c>
      <c r="AY683" s="17">
        <f t="shared" ref="AY683:AY688" si="888">_xlfn.POISSON.DIST(6,K683,FALSE) * _xlfn.POISSON.DIST(1,L683,FALSE)</f>
        <v>3.6948031813484935E-4</v>
      </c>
      <c r="AZ683" s="17">
        <f t="shared" ref="AZ683:AZ688" si="889">_xlfn.POISSON.DIST(6,K683,FALSE) * _xlfn.POISSON.DIST(2,L683,FALSE)</f>
        <v>2.5627508162913361E-4</v>
      </c>
      <c r="BA683" s="17">
        <f t="shared" ref="BA683:BA688" si="890">_xlfn.POISSON.DIST(6,K683,FALSE) * _xlfn.POISSON.DIST(3,L683,FALSE)</f>
        <v>1.1850323141353176E-4</v>
      </c>
      <c r="BB683" s="17">
        <f t="shared" ref="BB683:BB688" si="891">_xlfn.POISSON.DIST(6,K683,FALSE) * _xlfn.POISSON.DIST(4,L683,FALSE)</f>
        <v>4.1097487218162208E-5</v>
      </c>
      <c r="BC683" s="17">
        <f t="shared" ref="BC683:BC688" si="892">_xlfn.POISSON.DIST(6,K683,FALSE) * _xlfn.POISSON.DIST(5,L683,FALSE)</f>
        <v>1.1402244043476034E-5</v>
      </c>
      <c r="BD683" s="17">
        <f t="shared" ref="BD683:BD688" si="893">_xlfn.POISSON.DIST(0,K683,FALSE) * _xlfn.POISSON.DIST(6,L683,FALSE)</f>
        <v>7.7401489927846458E-4</v>
      </c>
      <c r="BE683" s="17">
        <f t="shared" ref="BE683:BE688" si="894">_xlfn.POISSON.DIST(1,K683,FALSE) * _xlfn.POISSON.DIST(6,L683,FALSE)</f>
        <v>8.9882927311143339E-4</v>
      </c>
      <c r="BF683" s="17">
        <f t="shared" ref="BF683:BF688" si="895">_xlfn.POISSON.DIST(2,K683,FALSE) * _xlfn.POISSON.DIST(6,L683,FALSE)</f>
        <v>5.2188534287592235E-4</v>
      </c>
      <c r="BG683" s="17">
        <f t="shared" ref="BG683:BG688" si="896">_xlfn.POISSON.DIST(3,K683,FALSE) * _xlfn.POISSON.DIST(6,L683,FALSE)</f>
        <v>2.0201412307952439E-4</v>
      </c>
      <c r="BH683" s="17">
        <f t="shared" ref="BH683:BH688" si="897">_xlfn.POISSON.DIST(4,K683,FALSE) * _xlfn.POISSON.DIST(6,L683,FALSE)</f>
        <v>5.8647516854997789E-5</v>
      </c>
      <c r="BI683" s="17">
        <f t="shared" ref="BI683:BI688" si="898">_xlfn.POISSON.DIST(5,K683,FALSE) * _xlfn.POISSON.DIST(6,L683,FALSE)</f>
        <v>1.3620953548493241E-5</v>
      </c>
      <c r="BJ683" s="18">
        <f t="shared" ref="BJ683:BJ688" si="899">SUM(N683,Q683,T683,W683,X683,Y683,AD683,AE683,AF683,AG683,AM683,AN683,AO683,AP683,AQ683,AX683,AY683,AZ683,BA683,BB683,BC683)</f>
        <v>0.31402448712220304</v>
      </c>
      <c r="BK683" s="18">
        <f t="shared" ref="BK683:BK688" si="900">SUM(M683,P683,S683,V683,AC683,AL683,AY683)</f>
        <v>0.26533318585045773</v>
      </c>
      <c r="BL683" s="18">
        <f t="shared" ref="BL683:BL688" si="901">SUM(O683,R683,U683,AA683,AB683,AH683,AI683,AJ683,AK683,AR683,AS683,AT683,AU683,AV683,BD683,BE683,BF683,BG683,BH683,BI683)</f>
        <v>0.38541964730142725</v>
      </c>
      <c r="BM683" s="18">
        <f t="shared" ref="BM683:BM688" si="902">SUM(S683:BI683)</f>
        <v>0.46776359479439095</v>
      </c>
      <c r="BN683" s="18">
        <f t="shared" ref="BN683:BN688" si="903">SUM(M683:R683)</f>
        <v>0.53144016081408063</v>
      </c>
    </row>
    <row r="684" spans="1:66" x14ac:dyDescent="0.25">
      <c r="A684" t="s">
        <v>13</v>
      </c>
      <c r="B684" t="s">
        <v>56</v>
      </c>
      <c r="C684" t="s">
        <v>59</v>
      </c>
      <c r="D684" t="s">
        <v>504</v>
      </c>
      <c r="E684" s="14">
        <f>VLOOKUP(A684,home!$A$2:$E$405,3,FALSE)</f>
        <v>1.578680203</v>
      </c>
      <c r="F684" s="14">
        <f>VLOOKUP(B684,home!$B$2:$E$405,3,FALSE)</f>
        <v>0.57999999999999996</v>
      </c>
      <c r="G684" s="14">
        <f>VLOOKUP(C684,away!$B$2:$E$405,4,FALSE)</f>
        <v>0.57999999999999996</v>
      </c>
      <c r="H684" s="14">
        <f>VLOOKUP(A684,away!$A$2:$E$405,3,FALSE)</f>
        <v>1.4568527920000001</v>
      </c>
      <c r="I684" s="14">
        <f>VLOOKUP(C684,away!$B$2:$E$405,3,FALSE)</f>
        <v>0.95</v>
      </c>
      <c r="J684" s="14">
        <f>VLOOKUP(B684,home!$B$2:$E$405,4,FALSE)</f>
        <v>1.19</v>
      </c>
      <c r="K684" s="16">
        <f t="shared" si="848"/>
        <v>0.53106802028919997</v>
      </c>
      <c r="L684" s="16">
        <f t="shared" si="849"/>
        <v>1.6469720813559998</v>
      </c>
      <c r="M684" s="17">
        <f t="shared" si="850"/>
        <v>0.11326329779993399</v>
      </c>
      <c r="N684" s="17">
        <f t="shared" si="851"/>
        <v>6.0150515334037036E-2</v>
      </c>
      <c r="O684" s="17">
        <f t="shared" si="852"/>
        <v>0.18654148931880174</v>
      </c>
      <c r="P684" s="17">
        <f t="shared" si="853"/>
        <v>9.9066219434334968E-2</v>
      </c>
      <c r="Q684" s="17">
        <f t="shared" si="854"/>
        <v>1.5972007548911111E-2</v>
      </c>
      <c r="R684" s="17">
        <f t="shared" si="855"/>
        <v>0.15361431246131746</v>
      </c>
      <c r="S684" s="17">
        <f t="shared" si="856"/>
        <v>2.1662171293889188E-2</v>
      </c>
      <c r="T684" s="17">
        <f t="shared" si="857"/>
        <v>2.6305450516263873E-2</v>
      </c>
      <c r="U684" s="17">
        <f t="shared" si="858"/>
        <v>8.1579648806918439E-2</v>
      </c>
      <c r="V684" s="17">
        <f t="shared" si="859"/>
        <v>2.1052121291313926E-3</v>
      </c>
      <c r="W684" s="17">
        <f t="shared" si="860"/>
        <v>2.8274074763481268E-3</v>
      </c>
      <c r="X684" s="17">
        <f t="shared" si="861"/>
        <v>4.65666117616259E-3</v>
      </c>
      <c r="Y684" s="17">
        <f t="shared" si="862"/>
        <v>3.8346954747370894E-3</v>
      </c>
      <c r="Z684" s="17">
        <f t="shared" si="863"/>
        <v>8.433282797349563E-2</v>
      </c>
      <c r="AA684" s="17">
        <f t="shared" si="864"/>
        <v>4.4786467997273989E-2</v>
      </c>
      <c r="AB684" s="17">
        <f t="shared" si="865"/>
        <v>1.1892330447528954E-2</v>
      </c>
      <c r="AC684" s="17">
        <f t="shared" si="866"/>
        <v>1.1508328977226479E-4</v>
      </c>
      <c r="AD684" s="17">
        <f t="shared" si="867"/>
        <v>3.7538642275377064E-4</v>
      </c>
      <c r="AE684" s="17">
        <f t="shared" si="868"/>
        <v>6.182509579955609E-4</v>
      </c>
      <c r="AF684" s="17">
        <f t="shared" si="869"/>
        <v>5.0912103354514493E-4</v>
      </c>
      <c r="AG684" s="17">
        <f t="shared" si="870"/>
        <v>2.79502709426655E-4</v>
      </c>
      <c r="AH684" s="17">
        <f t="shared" si="871"/>
        <v>3.4723453303536385E-2</v>
      </c>
      <c r="AI684" s="17">
        <f t="shared" si="872"/>
        <v>1.8440515603513549E-2</v>
      </c>
      <c r="AJ684" s="17">
        <f t="shared" si="873"/>
        <v>4.896584057335022E-3</v>
      </c>
      <c r="AK684" s="17">
        <f t="shared" si="874"/>
        <v>8.6680640050285605E-4</v>
      </c>
      <c r="AL684" s="17">
        <f t="shared" si="875"/>
        <v>4.0263233224738408E-6</v>
      </c>
      <c r="AM684" s="17">
        <f t="shared" si="876"/>
        <v>3.9871144875057946E-5</v>
      </c>
      <c r="AN684" s="17">
        <f t="shared" si="877"/>
        <v>6.56666624609208E-5</v>
      </c>
      <c r="AO684" s="17">
        <f t="shared" si="878"/>
        <v>5.4075579874482321E-5</v>
      </c>
      <c r="AP684" s="17">
        <f t="shared" si="879"/>
        <v>2.9686990112136251E-5</v>
      </c>
      <c r="AQ684" s="17">
        <f t="shared" si="880"/>
        <v>1.2223410973545003E-5</v>
      </c>
      <c r="AR684" s="17">
        <f t="shared" si="881"/>
        <v>1.1437711631838649E-2</v>
      </c>
      <c r="AS684" s="17">
        <f t="shared" si="882"/>
        <v>6.0742028729593054E-3</v>
      </c>
      <c r="AT684" s="17">
        <f t="shared" si="883"/>
        <v>1.6129074472887349E-3</v>
      </c>
      <c r="AU684" s="17">
        <f t="shared" si="884"/>
        <v>2.8552118831377853E-4</v>
      </c>
      <c r="AV684" s="17">
        <f t="shared" si="885"/>
        <v>3.7907793057104553E-5</v>
      </c>
      <c r="AW684" s="17">
        <f t="shared" si="886"/>
        <v>9.7823350430568739E-8</v>
      </c>
      <c r="AX684" s="17">
        <f t="shared" si="887"/>
        <v>3.5290483292434816E-6</v>
      </c>
      <c r="AY684" s="17">
        <f t="shared" si="888"/>
        <v>5.8122440720200508E-6</v>
      </c>
      <c r="AZ684" s="17">
        <f t="shared" si="889"/>
        <v>4.7863018583219682E-6</v>
      </c>
      <c r="BA684" s="17">
        <f t="shared" si="890"/>
        <v>2.6276351778662069E-6</v>
      </c>
      <c r="BB684" s="17">
        <f t="shared" si="891"/>
        <v>1.0819104444836371E-6</v>
      </c>
      <c r="BC684" s="17">
        <f t="shared" si="892"/>
        <v>3.5637525931840246E-7</v>
      </c>
      <c r="BD684" s="17">
        <f t="shared" si="893"/>
        <v>3.1395986220398324E-3</v>
      </c>
      <c r="BE684" s="17">
        <f t="shared" si="894"/>
        <v>1.6673404247093938E-3</v>
      </c>
      <c r="BF684" s="17">
        <f t="shared" si="895"/>
        <v>4.427355892492859E-4</v>
      </c>
      <c r="BG684" s="17">
        <f t="shared" si="896"/>
        <v>7.8374237631396892E-5</v>
      </c>
      <c r="BH684" s="17">
        <f t="shared" si="897"/>
        <v>1.0405512805145315E-5</v>
      </c>
      <c r="BI684" s="17">
        <f t="shared" si="898"/>
        <v>1.1052070171044889E-6</v>
      </c>
      <c r="BJ684" s="18">
        <f t="shared" si="899"/>
        <v>0.11574871595361834</v>
      </c>
      <c r="BK684" s="18">
        <f t="shared" si="900"/>
        <v>0.23622182251445631</v>
      </c>
      <c r="BL684" s="18">
        <f t="shared" si="901"/>
        <v>0.5621294189236381</v>
      </c>
      <c r="BM684" s="18">
        <f t="shared" si="902"/>
        <v>0.36981922904715053</v>
      </c>
      <c r="BN684" s="18">
        <f t="shared" si="903"/>
        <v>0.62860784189733621</v>
      </c>
    </row>
    <row r="685" spans="1:66" x14ac:dyDescent="0.25">
      <c r="A685" t="s">
        <v>16</v>
      </c>
      <c r="B685" t="s">
        <v>20</v>
      </c>
      <c r="C685" t="s">
        <v>256</v>
      </c>
      <c r="D685" t="s">
        <v>504</v>
      </c>
      <c r="E685" s="14">
        <f>VLOOKUP(A685,home!$A$2:$E$405,3,FALSE)</f>
        <v>1.6040609139999999</v>
      </c>
      <c r="F685" s="14">
        <f>VLOOKUP(B685,home!$B$2:$E$405,3,FALSE)</f>
        <v>0.73</v>
      </c>
      <c r="G685" s="14">
        <f>VLOOKUP(C685,away!$B$2:$E$405,4,FALSE)</f>
        <v>0.85</v>
      </c>
      <c r="H685" s="14">
        <f>VLOOKUP(A685,away!$A$2:$E$405,3,FALSE)</f>
        <v>1.294416244</v>
      </c>
      <c r="I685" s="14">
        <f>VLOOKUP(C685,away!$B$2:$E$405,3,FALSE)</f>
        <v>0.45</v>
      </c>
      <c r="J685" s="14">
        <f>VLOOKUP(B685,home!$B$2:$E$405,4,FALSE)</f>
        <v>1.1599999999999999</v>
      </c>
      <c r="K685" s="16">
        <f t="shared" si="848"/>
        <v>0.99531979713699992</v>
      </c>
      <c r="L685" s="16">
        <f t="shared" si="849"/>
        <v>0.67568527936799994</v>
      </c>
      <c r="M685" s="17">
        <f t="shared" si="850"/>
        <v>0.18805795798568697</v>
      </c>
      <c r="N685" s="17">
        <f t="shared" si="851"/>
        <v>0.18717780859231242</v>
      </c>
      <c r="O685" s="17">
        <f t="shared" si="852"/>
        <v>0.1270679938789345</v>
      </c>
      <c r="P685" s="17">
        <f t="shared" si="853"/>
        <v>0.12647328989018664</v>
      </c>
      <c r="Q685" s="17">
        <f t="shared" si="854"/>
        <v>9.3150889238324278E-2</v>
      </c>
      <c r="R685" s="17">
        <f t="shared" si="855"/>
        <v>4.2928986471409573E-2</v>
      </c>
      <c r="S685" s="17">
        <f t="shared" si="856"/>
        <v>2.1264047034989859E-2</v>
      </c>
      <c r="T685" s="17">
        <f t="shared" si="857"/>
        <v>6.2940684618374765E-2</v>
      </c>
      <c r="U685" s="17">
        <f t="shared" si="858"/>
        <v>4.2728070106020394E-2</v>
      </c>
      <c r="V685" s="17">
        <f t="shared" si="859"/>
        <v>1.5889510362187395E-3</v>
      </c>
      <c r="W685" s="17">
        <f t="shared" si="860"/>
        <v>3.0904974726606697E-2</v>
      </c>
      <c r="X685" s="17">
        <f t="shared" si="861"/>
        <v>2.0882036482008225E-2</v>
      </c>
      <c r="Y685" s="17">
        <f t="shared" si="862"/>
        <v>7.0548423270592455E-3</v>
      </c>
      <c r="Z685" s="17">
        <f t="shared" si="863"/>
        <v>9.6688280723064915E-3</v>
      </c>
      <c r="AA685" s="17">
        <f t="shared" si="864"/>
        <v>9.623575995480629E-3</v>
      </c>
      <c r="AB685" s="17">
        <f t="shared" si="865"/>
        <v>4.7892678537771391E-3</v>
      </c>
      <c r="AC685" s="17">
        <f t="shared" si="866"/>
        <v>6.6787875921840806E-5</v>
      </c>
      <c r="AD685" s="17">
        <f t="shared" si="867"/>
        <v>7.6900832938525702E-3</v>
      </c>
      <c r="AE685" s="17">
        <f t="shared" si="868"/>
        <v>5.1960760787699628E-3</v>
      </c>
      <c r="AF685" s="17">
        <f t="shared" si="869"/>
        <v>1.7554560584505318E-3</v>
      </c>
      <c r="AG685" s="17">
        <f t="shared" si="870"/>
        <v>3.9537860575746534E-4</v>
      </c>
      <c r="AH685" s="17">
        <f t="shared" si="871"/>
        <v>1.6332711992993927E-3</v>
      </c>
      <c r="AI685" s="17">
        <f t="shared" si="872"/>
        <v>1.6256271587563762E-3</v>
      </c>
      <c r="AJ685" s="17">
        <f t="shared" si="873"/>
        <v>8.0900944693689685E-4</v>
      </c>
      <c r="AK685" s="17">
        <f t="shared" si="874"/>
        <v>2.6840770620238294E-4</v>
      </c>
      <c r="AL685" s="17">
        <f t="shared" si="875"/>
        <v>1.796655133999845E-6</v>
      </c>
      <c r="AM685" s="17">
        <f t="shared" si="876"/>
        <v>1.5308184288007948E-3</v>
      </c>
      <c r="AN685" s="17">
        <f t="shared" si="877"/>
        <v>1.0343514777259478E-3</v>
      </c>
      <c r="AO685" s="17">
        <f t="shared" si="878"/>
        <v>3.4944803359598025E-4</v>
      </c>
      <c r="AP685" s="17">
        <f t="shared" si="879"/>
        <v>7.8705630734966073E-5</v>
      </c>
      <c r="AQ685" s="17">
        <f t="shared" si="880"/>
        <v>1.3295059022747546E-5</v>
      </c>
      <c r="AR685" s="17">
        <f t="shared" si="881"/>
        <v>2.2071546131646372E-4</v>
      </c>
      <c r="AS685" s="17">
        <f t="shared" si="882"/>
        <v>2.1968246818250203E-4</v>
      </c>
      <c r="AT685" s="17">
        <f t="shared" si="883"/>
        <v>1.0932715483298166E-4</v>
      </c>
      <c r="AU685" s="17">
        <f t="shared" si="884"/>
        <v>3.6271827189976237E-5</v>
      </c>
      <c r="AV685" s="17">
        <f t="shared" si="885"/>
        <v>9.025516920128864E-6</v>
      </c>
      <c r="AW685" s="17">
        <f t="shared" si="886"/>
        <v>3.3563660673332999E-8</v>
      </c>
      <c r="AX685" s="17">
        <f t="shared" si="887"/>
        <v>2.5394231466793131E-4</v>
      </c>
      <c r="AY685" s="17">
        <f t="shared" si="888"/>
        <v>1.715850838297577E-4</v>
      </c>
      <c r="AZ685" s="17">
        <f t="shared" si="889"/>
        <v>5.7968757651445751E-5</v>
      </c>
      <c r="BA685" s="17">
        <f t="shared" si="890"/>
        <v>1.305621206944434E-5</v>
      </c>
      <c r="BB685" s="17">
        <f t="shared" si="891"/>
        <v>2.2054725749075875E-6</v>
      </c>
      <c r="BC685" s="17">
        <f t="shared" si="892"/>
        <v>2.9804107058297911E-7</v>
      </c>
      <c r="BD685" s="17">
        <f t="shared" si="893"/>
        <v>2.4855698023408624E-5</v>
      </c>
      <c r="BE685" s="17">
        <f t="shared" si="894"/>
        <v>2.4739368314357604E-5</v>
      </c>
      <c r="BF685" s="17">
        <f t="shared" si="895"/>
        <v>1.2311791525971964E-5</v>
      </c>
      <c r="BG685" s="17">
        <f t="shared" si="896"/>
        <v>4.0847232813411511E-6</v>
      </c>
      <c r="BH685" s="17">
        <f t="shared" si="897"/>
        <v>1.0164014869363134E-6</v>
      </c>
      <c r="BI685" s="17">
        <f t="shared" si="898"/>
        <v>2.0232890435743939E-7</v>
      </c>
      <c r="BJ685" s="18">
        <f t="shared" si="899"/>
        <v>0.42065390453326063</v>
      </c>
      <c r="BK685" s="18">
        <f t="shared" si="900"/>
        <v>0.33762441556196782</v>
      </c>
      <c r="BL685" s="18">
        <f t="shared" si="901"/>
        <v>0.23213644255679575</v>
      </c>
      <c r="BM685" s="18">
        <f t="shared" si="902"/>
        <v>0.23505511314730726</v>
      </c>
      <c r="BN685" s="18">
        <f t="shared" si="903"/>
        <v>0.7648569260568544</v>
      </c>
    </row>
    <row r="686" spans="1:66" x14ac:dyDescent="0.25">
      <c r="A686" t="s">
        <v>16</v>
      </c>
      <c r="B686" t="s">
        <v>65</v>
      </c>
      <c r="C686" t="s">
        <v>63</v>
      </c>
      <c r="D686" t="s">
        <v>504</v>
      </c>
      <c r="E686" s="14">
        <f>VLOOKUP(A686,home!$A$2:$E$405,3,FALSE)</f>
        <v>1.6040609139999999</v>
      </c>
      <c r="F686" s="14">
        <f>VLOOKUP(B686,home!$B$2:$E$405,3,FALSE)</f>
        <v>1.1299999999999999</v>
      </c>
      <c r="G686" s="14">
        <f>VLOOKUP(C686,away!$B$2:$E$405,4,FALSE)</f>
        <v>0.85</v>
      </c>
      <c r="H686" s="14">
        <f>VLOOKUP(A686,away!$A$2:$E$405,3,FALSE)</f>
        <v>1.294416244</v>
      </c>
      <c r="I686" s="14">
        <f>VLOOKUP(C686,away!$B$2:$E$405,3,FALSE)</f>
        <v>0.96</v>
      </c>
      <c r="J686" s="14">
        <f>VLOOKUP(B686,home!$B$2:$E$405,4,FALSE)</f>
        <v>0.98</v>
      </c>
      <c r="K686" s="16">
        <f t="shared" si="848"/>
        <v>1.5407005078969997</v>
      </c>
      <c r="L686" s="16">
        <f t="shared" si="849"/>
        <v>1.2177868023551999</v>
      </c>
      <c r="M686" s="17">
        <f t="shared" si="850"/>
        <v>6.3387581618355365E-2</v>
      </c>
      <c r="N686" s="17">
        <f t="shared" si="851"/>
        <v>9.7661279193762621E-2</v>
      </c>
      <c r="O686" s="17">
        <f t="shared" si="852"/>
        <v>7.7192560328046222E-2</v>
      </c>
      <c r="P686" s="17">
        <f t="shared" si="853"/>
        <v>0.1189306169032906</v>
      </c>
      <c r="Q686" s="17">
        <f t="shared" si="854"/>
        <v>7.5233391227850402E-2</v>
      </c>
      <c r="R686" s="17">
        <f t="shared" si="855"/>
        <v>4.7002040603751141E-2</v>
      </c>
      <c r="S686" s="17">
        <f t="shared" si="856"/>
        <v>5.578573624309642E-2</v>
      </c>
      <c r="T686" s="17">
        <f t="shared" si="857"/>
        <v>9.161823093370168E-2</v>
      </c>
      <c r="U686" s="17">
        <f t="shared" si="858"/>
        <v>7.2416067830394781E-2</v>
      </c>
      <c r="V686" s="17">
        <f t="shared" si="859"/>
        <v>1.1629743829602981E-2</v>
      </c>
      <c r="W686" s="17">
        <f t="shared" si="860"/>
        <v>3.863737469185425E-2</v>
      </c>
      <c r="X686" s="17">
        <f t="shared" si="861"/>
        <v>4.7052084977392918E-2</v>
      </c>
      <c r="Y686" s="17">
        <f t="shared" si="862"/>
        <v>2.8649704054382233E-2</v>
      </c>
      <c r="Z686" s="17">
        <f t="shared" si="863"/>
        <v>1.9079488243670457E-2</v>
      </c>
      <c r="AA686" s="17">
        <f t="shared" si="864"/>
        <v>2.9395777227437907E-2</v>
      </c>
      <c r="AB686" s="17">
        <f t="shared" si="865"/>
        <v>2.2645044452170329E-2</v>
      </c>
      <c r="AC686" s="17">
        <f t="shared" si="866"/>
        <v>1.3637653590508273E-3</v>
      </c>
      <c r="AD686" s="17">
        <f t="shared" si="867"/>
        <v>1.4882155702886642E-2</v>
      </c>
      <c r="AE686" s="17">
        <f t="shared" si="868"/>
        <v>1.8123292805570526E-2</v>
      </c>
      <c r="AF686" s="17">
        <f t="shared" si="869"/>
        <v>1.1035153396921366E-2</v>
      </c>
      <c r="AG686" s="17">
        <f t="shared" si="870"/>
        <v>4.4794880562453315E-3</v>
      </c>
      <c r="AH686" s="17">
        <f t="shared" si="871"/>
        <v>5.8086872447082657E-3</v>
      </c>
      <c r="AI686" s="17">
        <f t="shared" si="872"/>
        <v>8.9494473881368483E-3</v>
      </c>
      <c r="AJ686" s="17">
        <f t="shared" si="873"/>
        <v>6.8942090681499615E-3</v>
      </c>
      <c r="AK686" s="17">
        <f t="shared" si="874"/>
        <v>3.5406371376155814E-3</v>
      </c>
      <c r="AL686" s="17">
        <f t="shared" si="875"/>
        <v>1.0235030352777214E-4</v>
      </c>
      <c r="AM686" s="17">
        <f t="shared" si="876"/>
        <v>4.5857889700079346E-3</v>
      </c>
      <c r="AN686" s="17">
        <f t="shared" si="877"/>
        <v>5.5845132860617083E-3</v>
      </c>
      <c r="AO686" s="17">
        <f t="shared" si="878"/>
        <v>3.4003732886716091E-3</v>
      </c>
      <c r="AP686" s="17">
        <f t="shared" si="879"/>
        <v>1.3803099046751448E-3</v>
      </c>
      <c r="AQ686" s="17">
        <f t="shared" si="880"/>
        <v>4.2023079626838863E-4</v>
      </c>
      <c r="AR686" s="17">
        <f t="shared" si="881"/>
        <v>1.4147485331229438E-3</v>
      </c>
      <c r="AS686" s="17">
        <f t="shared" si="882"/>
        <v>2.1797037835290549E-3</v>
      </c>
      <c r="AT686" s="17">
        <f t="shared" si="883"/>
        <v>1.6791353631741136E-3</v>
      </c>
      <c r="AU686" s="17">
        <f t="shared" si="884"/>
        <v>8.623482356233897E-4</v>
      </c>
      <c r="AV686" s="17">
        <f t="shared" si="885"/>
        <v>3.3215509115225978E-4</v>
      </c>
      <c r="AW686" s="17">
        <f t="shared" si="886"/>
        <v>5.3342838647997658E-6</v>
      </c>
      <c r="AX686" s="17">
        <f t="shared" si="887"/>
        <v>1.1775545658666133E-3</v>
      </c>
      <c r="AY686" s="17">
        <f t="shared" si="888"/>
        <v>1.4340104093654685E-3</v>
      </c>
      <c r="AZ686" s="17">
        <f t="shared" si="889"/>
        <v>8.7315947548262266E-4</v>
      </c>
      <c r="BA686" s="17">
        <f t="shared" si="890"/>
        <v>3.5444069519804223E-4</v>
      </c>
      <c r="BB686" s="17">
        <f t="shared" si="891"/>
        <v>1.0790830020744442E-4</v>
      </c>
      <c r="BC686" s="17">
        <f t="shared" si="892"/>
        <v>2.6281860771441752E-5</v>
      </c>
      <c r="BD686" s="17">
        <f t="shared" si="893"/>
        <v>2.8714368204808301E-4</v>
      </c>
      <c r="BE686" s="17">
        <f t="shared" si="894"/>
        <v>4.4240241677089611E-4</v>
      </c>
      <c r="BF686" s="17">
        <f t="shared" si="895"/>
        <v>3.4080481410688997E-4</v>
      </c>
      <c r="BG686" s="17">
        <f t="shared" si="896"/>
        <v>1.7502605006274258E-4</v>
      </c>
      <c r="BH686" s="17">
        <f t="shared" si="897"/>
        <v>6.741568105671835E-5</v>
      </c>
      <c r="BI686" s="17">
        <f t="shared" si="898"/>
        <v>2.0773474808861613E-5</v>
      </c>
      <c r="BJ686" s="18">
        <f t="shared" si="899"/>
        <v>0.44671672659314426</v>
      </c>
      <c r="BK686" s="18">
        <f t="shared" si="900"/>
        <v>0.25263380466628943</v>
      </c>
      <c r="BL686" s="18">
        <f t="shared" si="901"/>
        <v>0.281646128405867</v>
      </c>
      <c r="BM686" s="18">
        <f t="shared" si="902"/>
        <v>0.51924000190841435</v>
      </c>
      <c r="BN686" s="18">
        <f t="shared" si="903"/>
        <v>0.47940746987505634</v>
      </c>
    </row>
    <row r="687" spans="1:66" x14ac:dyDescent="0.25">
      <c r="A687" t="s">
        <v>69</v>
      </c>
      <c r="B687" t="s">
        <v>70</v>
      </c>
      <c r="C687" t="s">
        <v>72</v>
      </c>
      <c r="D687" t="s">
        <v>504</v>
      </c>
      <c r="E687" s="14">
        <f>VLOOKUP(A687,home!$A$2:$E$405,3,FALSE)</f>
        <v>1.3441295550000001</v>
      </c>
      <c r="F687" s="14">
        <f>VLOOKUP(B687,home!$B$2:$E$405,3,FALSE)</f>
        <v>0.86</v>
      </c>
      <c r="G687" s="14">
        <f>VLOOKUP(C687,away!$B$2:$E$405,4,FALSE)</f>
        <v>1.55</v>
      </c>
      <c r="H687" s="14">
        <f>VLOOKUP(A687,away!$A$2:$E$405,3,FALSE)</f>
        <v>1.348178138</v>
      </c>
      <c r="I687" s="14">
        <f>VLOOKUP(C687,away!$B$2:$E$405,3,FALSE)</f>
        <v>1.37</v>
      </c>
      <c r="J687" s="14">
        <f>VLOOKUP(B687,home!$B$2:$E$405,4,FALSE)</f>
        <v>0.8</v>
      </c>
      <c r="K687" s="16">
        <f t="shared" si="848"/>
        <v>1.7917246968150002</v>
      </c>
      <c r="L687" s="16">
        <f t="shared" si="849"/>
        <v>1.4776032392480003</v>
      </c>
      <c r="M687" s="17">
        <f t="shared" si="850"/>
        <v>3.8031978409289111E-2</v>
      </c>
      <c r="N687" s="17">
        <f t="shared" si="851"/>
        <v>6.814283498465816E-2</v>
      </c>
      <c r="O687" s="17">
        <f t="shared" si="852"/>
        <v>5.6196174492575593E-2</v>
      </c>
      <c r="P687" s="17">
        <f t="shared" si="853"/>
        <v>0.10068807370487284</v>
      </c>
      <c r="Q687" s="17">
        <f t="shared" si="854"/>
        <v>6.1046600176500633E-2</v>
      </c>
      <c r="R687" s="17">
        <f t="shared" si="855"/>
        <v>4.1517824731787785E-2</v>
      </c>
      <c r="S687" s="17">
        <f t="shared" si="856"/>
        <v>6.6641866992131954E-2</v>
      </c>
      <c r="T687" s="17">
        <f t="shared" si="857"/>
        <v>9.0202654165874877E-2</v>
      </c>
      <c r="U687" s="17">
        <f t="shared" si="858"/>
        <v>7.4388511929980791E-2</v>
      </c>
      <c r="V687" s="17">
        <f t="shared" si="859"/>
        <v>1.9603506476466845E-2</v>
      </c>
      <c r="W687" s="17">
        <f t="shared" si="860"/>
        <v>3.6459567064275715E-2</v>
      </c>
      <c r="X687" s="17">
        <f t="shared" si="861"/>
        <v>5.3872774395753498E-2</v>
      </c>
      <c r="Y687" s="17">
        <f t="shared" si="862"/>
        <v>3.980129297722107E-2</v>
      </c>
      <c r="Z687" s="17">
        <f t="shared" si="863"/>
        <v>2.0448957436740127E-2</v>
      </c>
      <c r="AA687" s="17">
        <f t="shared" si="864"/>
        <v>3.6638902063526047E-2</v>
      </c>
      <c r="AB687" s="17">
        <f t="shared" si="865"/>
        <v>3.2823412845702851E-2</v>
      </c>
      <c r="AC687" s="17">
        <f t="shared" si="866"/>
        <v>3.2437165175424223E-3</v>
      </c>
      <c r="AD687" s="17">
        <f t="shared" si="867"/>
        <v>1.6331376686061397E-2</v>
      </c>
      <c r="AE687" s="17">
        <f t="shared" si="868"/>
        <v>2.4131295092703588E-2</v>
      </c>
      <c r="AF687" s="17">
        <f t="shared" si="869"/>
        <v>1.7828239898114107E-2</v>
      </c>
      <c r="AG687" s="17">
        <f t="shared" si="870"/>
        <v>8.7810216745146143E-3</v>
      </c>
      <c r="AH687" s="17">
        <f t="shared" si="871"/>
        <v>7.5538614369429213E-3</v>
      </c>
      <c r="AI687" s="17">
        <f t="shared" si="872"/>
        <v>1.3534440092889078E-2</v>
      </c>
      <c r="AJ687" s="17">
        <f t="shared" si="873"/>
        <v>1.2124995285996237E-2</v>
      </c>
      <c r="AK687" s="17">
        <f t="shared" si="874"/>
        <v>7.2415511675616388E-3</v>
      </c>
      <c r="AL687" s="17">
        <f t="shared" si="875"/>
        <v>3.4350415777082343E-4</v>
      </c>
      <c r="AM687" s="17">
        <f t="shared" si="876"/>
        <v>5.8522661882809829E-3</v>
      </c>
      <c r="AN687" s="17">
        <f t="shared" si="877"/>
        <v>8.6473274767455265E-3</v>
      </c>
      <c r="AO687" s="17">
        <f t="shared" si="878"/>
        <v>6.3886595452387167E-3</v>
      </c>
      <c r="AP687" s="17">
        <f t="shared" si="879"/>
        <v>3.1466346794991281E-3</v>
      </c>
      <c r="AQ687" s="17">
        <f t="shared" si="880"/>
        <v>1.1623693987895009E-3</v>
      </c>
      <c r="AR687" s="17">
        <f t="shared" si="881"/>
        <v>2.2323220256114831E-3</v>
      </c>
      <c r="AS687" s="17">
        <f t="shared" si="882"/>
        <v>3.9997065045321812E-3</v>
      </c>
      <c r="AT687" s="17">
        <f t="shared" si="883"/>
        <v>3.5831864620909544E-3</v>
      </c>
      <c r="AU687" s="17">
        <f t="shared" si="884"/>
        <v>2.1400278924738432E-3</v>
      </c>
      <c r="AV687" s="17">
        <f t="shared" si="885"/>
        <v>9.5858520670458528E-4</v>
      </c>
      <c r="AW687" s="17">
        <f t="shared" si="886"/>
        <v>2.5261469574181687E-5</v>
      </c>
      <c r="AX687" s="17">
        <f t="shared" si="887"/>
        <v>1.7476083103130687E-3</v>
      </c>
      <c r="AY687" s="17">
        <f t="shared" si="888"/>
        <v>2.5822717002553144E-3</v>
      </c>
      <c r="AZ687" s="17">
        <f t="shared" si="889"/>
        <v>1.9077865144578477E-3</v>
      </c>
      <c r="BA687" s="17">
        <f t="shared" si="890"/>
        <v>9.3965051118552261E-4</v>
      </c>
      <c r="BB687" s="17">
        <f t="shared" si="891"/>
        <v>3.4710765977219178E-4</v>
      </c>
      <c r="BC687" s="17">
        <f t="shared" si="892"/>
        <v>1.0257748048943668E-4</v>
      </c>
      <c r="BD687" s="17">
        <f t="shared" si="893"/>
        <v>5.4974770934803057E-4</v>
      </c>
      <c r="BE687" s="17">
        <f t="shared" si="894"/>
        <v>9.8499654785634094E-4</v>
      </c>
      <c r="BF687" s="17">
        <f t="shared" si="895"/>
        <v>8.8242132053586238E-4</v>
      </c>
      <c r="BG687" s="17">
        <f t="shared" si="896"/>
        <v>5.2701869100007018E-4</v>
      </c>
      <c r="BH687" s="17">
        <f t="shared" si="897"/>
        <v>2.3606810108698476E-4</v>
      </c>
      <c r="BI687" s="17">
        <f t="shared" si="898"/>
        <v>8.4593809369554106E-5</v>
      </c>
      <c r="BJ687" s="18">
        <f t="shared" si="899"/>
        <v>0.44942191658070479</v>
      </c>
      <c r="BK687" s="18">
        <f t="shared" si="900"/>
        <v>0.2311349179583293</v>
      </c>
      <c r="BL687" s="18">
        <f t="shared" si="901"/>
        <v>0.2981983483175728</v>
      </c>
      <c r="BM687" s="18">
        <f t="shared" si="902"/>
        <v>0.63102364356298191</v>
      </c>
      <c r="BN687" s="18">
        <f t="shared" si="903"/>
        <v>0.36562348649968412</v>
      </c>
    </row>
    <row r="688" spans="1:66" x14ac:dyDescent="0.25">
      <c r="A688" t="s">
        <v>80</v>
      </c>
      <c r="B688" t="s">
        <v>95</v>
      </c>
      <c r="C688" t="s">
        <v>91</v>
      </c>
      <c r="D688" t="s">
        <v>504</v>
      </c>
      <c r="E688" s="14">
        <f>VLOOKUP(A688,home!$A$2:$E$405,3,FALSE)</f>
        <v>1.2158469949999999</v>
      </c>
      <c r="F688" s="14">
        <f>VLOOKUP(B688,home!$B$2:$E$405,3,FALSE)</f>
        <v>1.64</v>
      </c>
      <c r="G688" s="14">
        <f>VLOOKUP(C688,away!$B$2:$E$405,4,FALSE)</f>
        <v>0.88</v>
      </c>
      <c r="H688" s="14">
        <f>VLOOKUP(A688,away!$A$2:$E$405,3,FALSE)</f>
        <v>1.021857923</v>
      </c>
      <c r="I688" s="14">
        <f>VLOOKUP(C688,away!$B$2:$E$405,3,FALSE)</f>
        <v>0.71</v>
      </c>
      <c r="J688" s="14">
        <f>VLOOKUP(B688,home!$B$2:$E$405,4,FALSE)</f>
        <v>0.73</v>
      </c>
      <c r="K688" s="16">
        <f t="shared" si="848"/>
        <v>1.7547103831839999</v>
      </c>
      <c r="L688" s="16">
        <f t="shared" si="849"/>
        <v>0.5296289614909</v>
      </c>
      <c r="M688" s="17">
        <f t="shared" si="850"/>
        <v>0.10184132189769464</v>
      </c>
      <c r="N688" s="17">
        <f t="shared" si="851"/>
        <v>0.1787020249710688</v>
      </c>
      <c r="O688" s="17">
        <f t="shared" si="852"/>
        <v>5.3938113553536456E-2</v>
      </c>
      <c r="P688" s="17">
        <f t="shared" si="853"/>
        <v>9.4645767901748029E-2</v>
      </c>
      <c r="Q688" s="17">
        <f t="shared" si="854"/>
        <v>0.15678514935637047</v>
      </c>
      <c r="R688" s="17">
        <f t="shared" si="855"/>
        <v>1.4283593533068874E-2</v>
      </c>
      <c r="S688" s="17">
        <f t="shared" si="856"/>
        <v>2.1989653155499594E-2</v>
      </c>
      <c r="T688" s="17">
        <f t="shared" si="857"/>
        <v>8.303795583081014E-2</v>
      </c>
      <c r="U688" s="17">
        <f t="shared" si="858"/>
        <v>2.506356988165578E-2</v>
      </c>
      <c r="V688" s="17">
        <f t="shared" si="859"/>
        <v>2.2706648713836822E-3</v>
      </c>
      <c r="W688" s="17">
        <f t="shared" si="860"/>
        <v>9.1704176501559154E-2</v>
      </c>
      <c r="X688" s="17">
        <f t="shared" si="861"/>
        <v>4.8569187764898963E-2</v>
      </c>
      <c r="Y688" s="17">
        <f t="shared" si="862"/>
        <v>1.2861824238189981E-2</v>
      </c>
      <c r="Z688" s="17">
        <f t="shared" si="863"/>
        <v>2.5216682697591346E-3</v>
      </c>
      <c r="AA688" s="17">
        <f t="shared" si="864"/>
        <v>4.424797495891984E-3</v>
      </c>
      <c r="AB688" s="17">
        <f t="shared" si="865"/>
        <v>3.8821190547641145E-3</v>
      </c>
      <c r="AC688" s="17">
        <f t="shared" si="866"/>
        <v>1.3188950246020999E-4</v>
      </c>
      <c r="AD688" s="17">
        <f t="shared" si="867"/>
        <v>4.0228567672156004E-2</v>
      </c>
      <c r="AE688" s="17">
        <f t="shared" si="868"/>
        <v>2.1306214518470375E-2</v>
      </c>
      <c r="AF688" s="17">
        <f t="shared" si="869"/>
        <v>5.6421941343598996E-3</v>
      </c>
      <c r="AG688" s="17">
        <f t="shared" si="870"/>
        <v>9.9608980663702727E-4</v>
      </c>
      <c r="AH688" s="17">
        <f t="shared" si="871"/>
        <v>3.338871367342712E-4</v>
      </c>
      <c r="AI688" s="17">
        <f t="shared" si="872"/>
        <v>5.8587522563920147E-4</v>
      </c>
      <c r="AJ688" s="17">
        <f t="shared" si="873"/>
        <v>5.1402067083968796E-4</v>
      </c>
      <c r="AK688" s="17">
        <f t="shared" si="874"/>
        <v>3.006524694312018E-4</v>
      </c>
      <c r="AL688" s="17">
        <f t="shared" si="875"/>
        <v>4.9028362970644581E-6</v>
      </c>
      <c r="AM688" s="17">
        <f t="shared" si="876"/>
        <v>1.4117897078990466E-2</v>
      </c>
      <c r="AN688" s="17">
        <f t="shared" si="877"/>
        <v>7.4772471683811305E-3</v>
      </c>
      <c r="AO688" s="17">
        <f t="shared" si="878"/>
        <v>1.9800833263002352E-3</v>
      </c>
      <c r="AP688" s="17">
        <f t="shared" si="879"/>
        <v>3.4956982525794682E-4</v>
      </c>
      <c r="AQ688" s="17">
        <f t="shared" si="880"/>
        <v>4.6285575879980429E-5</v>
      </c>
      <c r="AR688" s="17">
        <f t="shared" si="881"/>
        <v>3.5367259496748446E-5</v>
      </c>
      <c r="AS688" s="17">
        <f t="shared" si="882"/>
        <v>6.2059297463707417E-5</v>
      </c>
      <c r="AT688" s="17">
        <f t="shared" si="883"/>
        <v>5.4448046816335955E-5</v>
      </c>
      <c r="AU688" s="17">
        <f t="shared" si="884"/>
        <v>3.1846851030904405E-5</v>
      </c>
      <c r="AV688" s="17">
        <f t="shared" si="885"/>
        <v>1.3970500043910508E-5</v>
      </c>
      <c r="AW688" s="17">
        <f t="shared" si="886"/>
        <v>1.2656745960434625E-7</v>
      </c>
      <c r="AX688" s="17">
        <f t="shared" si="887"/>
        <v>4.1288034322046092E-3</v>
      </c>
      <c r="AY688" s="17">
        <f t="shared" si="888"/>
        <v>2.1867338739985907E-3</v>
      </c>
      <c r="AZ688" s="17">
        <f t="shared" si="889"/>
        <v>5.7907879537142293E-4</v>
      </c>
      <c r="BA688" s="17">
        <f t="shared" si="890"/>
        <v>1.0223230033798939E-4</v>
      </c>
      <c r="BB688" s="17">
        <f t="shared" si="891"/>
        <v>1.3536296764708772E-5</v>
      </c>
      <c r="BC688" s="17">
        <f t="shared" si="892"/>
        <v>1.4338429595850677E-6</v>
      </c>
      <c r="BD688" s="17">
        <f t="shared" si="893"/>
        <v>3.1219208196736736E-6</v>
      </c>
      <c r="BE688" s="17">
        <f t="shared" si="894"/>
        <v>5.4780668777596972E-6</v>
      </c>
      <c r="BF688" s="17">
        <f t="shared" si="895"/>
        <v>4.8062104150906503E-6</v>
      </c>
      <c r="BG688" s="17">
        <f t="shared" si="896"/>
        <v>2.811169106375548E-6</v>
      </c>
      <c r="BH688" s="17">
        <f t="shared" si="897"/>
        <v>1.2331969049608152E-6</v>
      </c>
      <c r="BI688" s="17">
        <f t="shared" si="898"/>
        <v>4.3278068272902291E-7</v>
      </c>
      <c r="BJ688" s="18">
        <f t="shared" si="899"/>
        <v>0.67081628631096724</v>
      </c>
      <c r="BK688" s="18">
        <f t="shared" si="900"/>
        <v>0.22307093403908182</v>
      </c>
      <c r="BL688" s="18">
        <f t="shared" si="901"/>
        <v>0.10354220432121977</v>
      </c>
      <c r="BM688" s="18">
        <f t="shared" si="902"/>
        <v>0.39756851442100211</v>
      </c>
      <c r="BN688" s="18">
        <f t="shared" si="903"/>
        <v>0.60019597121348722</v>
      </c>
    </row>
    <row r="689" spans="1:66" x14ac:dyDescent="0.25">
      <c r="A689" t="s">
        <v>21</v>
      </c>
      <c r="B689" t="s">
        <v>264</v>
      </c>
      <c r="C689" t="s">
        <v>274</v>
      </c>
      <c r="D689" t="s">
        <v>504</v>
      </c>
      <c r="E689" s="14">
        <f>VLOOKUP(A689,home!$A$2:$E$405,3,FALSE)</f>
        <v>1.3914728679999999</v>
      </c>
      <c r="F689" s="14">
        <f>VLOOKUP(B689,home!$B$2:$E$405,3,FALSE)</f>
        <v>1.44</v>
      </c>
      <c r="G689" s="14">
        <f>VLOOKUP(C689,away!$B$2:$E$405,4,FALSE)</f>
        <v>0.66</v>
      </c>
      <c r="H689" s="14">
        <f>VLOOKUP(A689,away!$A$2:$E$405,3,FALSE)</f>
        <v>1.3410852710000001</v>
      </c>
      <c r="I689" s="14">
        <f>VLOOKUP(C689,away!$B$2:$E$405,3,FALSE)</f>
        <v>1.44</v>
      </c>
      <c r="J689" s="14">
        <f>VLOOKUP(B689,home!$B$2:$E$405,4,FALSE)</f>
        <v>1.38</v>
      </c>
      <c r="K689" s="16">
        <f t="shared" si="848"/>
        <v>1.3224558137471998</v>
      </c>
      <c r="L689" s="16">
        <f t="shared" si="849"/>
        <v>2.6650046505312002</v>
      </c>
      <c r="M689" s="17">
        <f t="shared" ref="M689:M752" si="904">_xlfn.POISSON.DIST(0,K689,FALSE) * _xlfn.POISSON.DIST(0,L689,FALSE)</f>
        <v>1.8546754509759986E-2</v>
      </c>
      <c r="N689" s="17">
        <f t="shared" ref="N689:N752" si="905">_xlfn.POISSON.DIST(1,K689,FALSE) * _xlfn.POISSON.DIST(0,L689,FALSE)</f>
        <v>2.4527263327574194E-2</v>
      </c>
      <c r="O689" s="17">
        <f t="shared" ref="O689:O752" si="906">_xlfn.POISSON.DIST(0,K689,FALSE) * _xlfn.POISSON.DIST(1,L689,FALSE)</f>
        <v>4.9427187020770869E-2</v>
      </c>
      <c r="P689" s="17">
        <f t="shared" ref="P689:P752" si="907">_xlfn.POISSON.DIST(1,K689,FALSE) * _xlfn.POISSON.DIST(1,L689,FALSE)</f>
        <v>6.5365270832788577E-2</v>
      </c>
      <c r="Q689" s="17">
        <f t="shared" ref="Q689:Q752" si="908">_xlfn.POISSON.DIST(2,K689,FALSE) * _xlfn.POISSON.DIST(0,L689,FALSE)</f>
        <v>1.6218110991429495E-2</v>
      </c>
      <c r="R689" s="17">
        <f t="shared" ref="R689:R752" si="909">_xlfn.POISSON.DIST(0,K689,FALSE) * _xlfn.POISSON.DIST(2,L689,FALSE)</f>
        <v>6.5861841636514901E-2</v>
      </c>
      <c r="S689" s="17">
        <f t="shared" ref="S689:S752" si="910">_xlfn.POISSON.DIST(2,K689,FALSE) * _xlfn.POISSON.DIST(2,L689,FALSE)</f>
        <v>5.7592537670073142E-2</v>
      </c>
      <c r="T689" s="17">
        <f t="shared" ref="T689:T752" si="911">_xlfn.POISSON.DIST(2,K689,FALSE) * _xlfn.POISSON.DIST(1,L689,FALSE)</f>
        <v>4.3221341214990772E-2</v>
      </c>
      <c r="U689" s="17">
        <f t="shared" ref="U689:U752" si="912">_xlfn.POISSON.DIST(1,K689,FALSE) * _xlfn.POISSON.DIST(2,L689,FALSE)</f>
        <v>8.709937537630652E-2</v>
      </c>
      <c r="V689" s="17">
        <f t="shared" ref="V689:V752" si="913">_xlfn.POISSON.DIST(3,K689,FALSE) * _xlfn.POISSON.DIST(3,L689,FALSE)</f>
        <v>2.2552923512370152E-2</v>
      </c>
      <c r="W689" s="17">
        <f t="shared" ref="W689:W752" si="914">_xlfn.POISSON.DIST(3,K689,FALSE) * _xlfn.POISSON.DIST(0,L689,FALSE)</f>
        <v>7.1492450562044311E-3</v>
      </c>
      <c r="X689" s="17">
        <f t="shared" ref="X689:X752" si="915">_xlfn.POISSON.DIST(3,K689,FALSE) * _xlfn.POISSON.DIST(1,L689,FALSE)</f>
        <v>1.9052771322571996E-2</v>
      </c>
      <c r="Y689" s="17">
        <f t="shared" ref="Y689:Y752" si="916">_xlfn.POISSON.DIST(3,K689,FALSE) * _xlfn.POISSON.DIST(2,L689,FALSE)</f>
        <v>2.538786209008094E-2</v>
      </c>
      <c r="Z689" s="17">
        <f t="shared" ref="Z689:Z752" si="917">_xlfn.POISSON.DIST(0,K689,FALSE) * _xlfn.POISSON.DIST(3,L689,FALSE)</f>
        <v>5.8507371417953868E-2</v>
      </c>
      <c r="AA689" s="17">
        <f t="shared" ref="AA689:AA752" si="918">_xlfn.POISSON.DIST(1,K689,FALSE) * _xlfn.POISSON.DIST(3,L689,FALSE)</f>
        <v>7.7373413478739855E-2</v>
      </c>
      <c r="AB689" s="17">
        <f t="shared" ref="AB689:AB752" si="919">_xlfn.POISSON.DIST(2,K689,FALSE) * _xlfn.POISSON.DIST(3,L689,FALSE)</f>
        <v>5.1161460242212742E-2</v>
      </c>
      <c r="AC689" s="17">
        <f t="shared" ref="AC689:AC752" si="920">_xlfn.POISSON.DIST(4,K689,FALSE) * _xlfn.POISSON.DIST(4,L689,FALSE)</f>
        <v>4.967776008605285E-3</v>
      </c>
      <c r="AD689" s="17">
        <f t="shared" ref="AD689:AD752" si="921">_xlfn.POISSON.DIST(4,K689,FALSE) * _xlfn.POISSON.DIST(0,L689,FALSE)</f>
        <v>2.3636401721202445E-3</v>
      </c>
      <c r="AE689" s="17">
        <f t="shared" ref="AE689:AE752" si="922">_xlfn.POISSON.DIST(4,K689,FALSE) * _xlfn.POISSON.DIST(1,L689,FALSE)</f>
        <v>6.299112050882817E-3</v>
      </c>
      <c r="AF689" s="17">
        <f t="shared" ref="AF689:AF752" si="923">_xlfn.POISSON.DIST(4,K689,FALSE) * _xlfn.POISSON.DIST(2,L689,FALSE)</f>
        <v>8.3935814549099194E-3</v>
      </c>
      <c r="AG689" s="17">
        <f t="shared" ref="AG689:AG752" si="924">_xlfn.POISSON.DIST(4,K689,FALSE) * _xlfn.POISSON.DIST(3,L689,FALSE)</f>
        <v>7.456311203982457E-3</v>
      </c>
      <c r="AH689" s="17">
        <f t="shared" ref="AH689:AH752" si="925">_xlfn.POISSON.DIST(0,K689,FALSE) * _xlfn.POISSON.DIST(4,L689,FALSE)</f>
        <v>3.8980604229800819E-2</v>
      </c>
      <c r="AI689" s="17">
        <f t="shared" ref="AI689:AI752" si="926">_xlfn.POISSON.DIST(1,K689,FALSE) * _xlfn.POISSON.DIST(4,L689,FALSE)</f>
        <v>5.1550126687078784E-2</v>
      </c>
      <c r="AJ689" s="17">
        <f t="shared" ref="AJ689:AJ752" si="927">_xlfn.POISSON.DIST(2,K689,FALSE) * _xlfn.POISSON.DIST(4,L689,FALSE)</f>
        <v>3.4086382368366017E-2</v>
      </c>
      <c r="AK689" s="17">
        <f t="shared" ref="AK689:AK752" si="928">_xlfn.POISSON.DIST(3,K689,FALSE) * _xlfn.POISSON.DIST(4,L689,FALSE)</f>
        <v>1.5025911510885224E-2</v>
      </c>
      <c r="AL689" s="17">
        <f t="shared" ref="AL689:AL752" si="929">_xlfn.POISSON.DIST(5,K689,FALSE) * _xlfn.POISSON.DIST(5,L689,FALSE)</f>
        <v>7.0032743263676402E-4</v>
      </c>
      <c r="AM689" s="17">
        <f t="shared" ref="AM689:AM752" si="930">_xlfn.POISSON.DIST(5,K689,FALSE) * _xlfn.POISSON.DIST(0,L689,FALSE)</f>
        <v>6.2516193744536932E-4</v>
      </c>
      <c r="AN689" s="17">
        <f t="shared" ref="AN689:AN752" si="931">_xlfn.POISSON.DIST(5,K689,FALSE) * _xlfn.POISSON.DIST(1,L689,FALSE)</f>
        <v>1.6660594706270043E-3</v>
      </c>
      <c r="AO689" s="17">
        <f t="shared" ref="AO689:AO752" si="932">_xlfn.POISSON.DIST(5,K689,FALSE) * _xlfn.POISSON.DIST(2,L689,FALSE)</f>
        <v>2.2200281186412589E-3</v>
      </c>
      <c r="AP689" s="17">
        <f t="shared" ref="AP689:AP752" si="933">_xlfn.POISSON.DIST(5,K689,FALSE) * _xlfn.POISSON.DIST(3,L689,FALSE)</f>
        <v>1.9721284201629952E-3</v>
      </c>
      <c r="AQ689" s="17">
        <f t="shared" ref="AQ689:AQ752" si="934">_xlfn.POISSON.DIST(5,K689,FALSE) * _xlfn.POISSON.DIST(4,L689,FALSE)</f>
        <v>1.3139328527947826E-3</v>
      </c>
      <c r="AR689" s="17">
        <f t="shared" ref="AR689:AR752" si="935">_xlfn.POISSON.DIST(0,K689,FALSE) * _xlfn.POISSON.DIST(5,L689,FALSE)</f>
        <v>2.0776698310587056E-2</v>
      </c>
      <c r="AS689" s="17">
        <f t="shared" ref="AS689:AS752" si="936">_xlfn.POISSON.DIST(1,K689,FALSE) * _xlfn.POISSON.DIST(5,L689,FALSE)</f>
        <v>2.7476265471307479E-2</v>
      </c>
      <c r="AT689" s="17">
        <f t="shared" ref="AT689:AT752" si="937">_xlfn.POISSON.DIST(2,K689,FALSE) * _xlfn.POISSON.DIST(5,L689,FALSE)</f>
        <v>1.8168073506296015E-2</v>
      </c>
      <c r="AU689" s="17">
        <f t="shared" ref="AU689:AU752" si="938">_xlfn.POISSON.DIST(3,K689,FALSE) * _xlfn.POISSON.DIST(5,L689,FALSE)</f>
        <v>8.0088248109958775E-3</v>
      </c>
      <c r="AV689" s="17">
        <f t="shared" ref="AV689:AV752" si="939">_xlfn.POISSON.DIST(4,K689,FALSE) * _xlfn.POISSON.DIST(5,L689,FALSE)</f>
        <v>2.6478292331460797E-3</v>
      </c>
      <c r="AW689" s="17">
        <f t="shared" ref="AW689:AW752" si="940">_xlfn.POISSON.DIST(6,K689,FALSE) * _xlfn.POISSON.DIST(6,L689,FALSE)</f>
        <v>6.8561100364912341E-5</v>
      </c>
      <c r="AX689" s="17">
        <f t="shared" ref="AX689:AX752" si="941">_xlfn.POISSON.DIST(6,K689,FALSE) * _xlfn.POISSON.DIST(0,L689,FALSE)</f>
        <v>1.3779150645134867E-4</v>
      </c>
      <c r="AY689" s="17">
        <f t="shared" ref="AY689:AY752" si="942">_xlfn.POISSON.DIST(6,K689,FALSE) * _xlfn.POISSON.DIST(1,L689,FALSE)</f>
        <v>3.6721500549654403E-4</v>
      </c>
      <c r="AZ689" s="17">
        <f t="shared" ref="AZ689:AZ752" si="943">_xlfn.POISSON.DIST(6,K689,FALSE) * _xlfn.POISSON.DIST(2,L689,FALSE)</f>
        <v>4.893148486965652E-4</v>
      </c>
      <c r="BA689" s="17">
        <f t="shared" ref="BA689:BA752" si="944">_xlfn.POISSON.DIST(6,K689,FALSE) * _xlfn.POISSON.DIST(3,L689,FALSE)</f>
        <v>4.3467544911677224E-4</v>
      </c>
      <c r="BB689" s="17">
        <f t="shared" ref="BB689:BB752" si="945">_xlfn.POISSON.DIST(6,K689,FALSE) * _xlfn.POISSON.DIST(4,L689,FALSE)</f>
        <v>2.8960302334198404E-4</v>
      </c>
      <c r="BC689" s="17">
        <f t="shared" ref="BC689:BC752" si="946">_xlfn.POISSON.DIST(6,K689,FALSE) * _xlfn.POISSON.DIST(5,L689,FALSE)</f>
        <v>1.543586808028565E-4</v>
      </c>
      <c r="BD689" s="17">
        <f t="shared" ref="BD689:BD752" si="947">_xlfn.POISSON.DIST(0,K689,FALSE) * _xlfn.POISSON.DIST(6,L689,FALSE)</f>
        <v>9.2283329367330476E-3</v>
      </c>
      <c r="BE689" s="17">
        <f t="shared" ref="BE689:BE752" si="948">_xlfn.POISSON.DIST(1,K689,FALSE) * _xlfn.POISSON.DIST(6,L689,FALSE)</f>
        <v>1.220406254337739E-2</v>
      </c>
      <c r="BF689" s="17">
        <f t="shared" ref="BF689:BF752" si="949">_xlfn.POISSON.DIST(2,K689,FALSE) * _xlfn.POISSON.DIST(6,L689,FALSE)</f>
        <v>8.0696667309119348E-3</v>
      </c>
      <c r="BG689" s="17">
        <f t="shared" ref="BG689:BG752" si="950">_xlfn.POISSON.DIST(3,K689,FALSE) * _xlfn.POISSON.DIST(6,L689,FALSE)</f>
        <v>3.5572592277656155E-3</v>
      </c>
      <c r="BH689" s="17">
        <f t="shared" ref="BH689:BH752" si="951">_xlfn.POISSON.DIST(4,K689,FALSE) * _xlfn.POISSON.DIST(6,L689,FALSE)</f>
        <v>1.1760795366911282E-3</v>
      </c>
      <c r="BI689" s="17">
        <f t="shared" ref="BI689:BI752" si="952">_xlfn.POISSON.DIST(5,K689,FALSE) * _xlfn.POISSON.DIST(6,L689,FALSE)</f>
        <v>3.1106264414525891E-4</v>
      </c>
      <c r="BJ689" s="18">
        <f t="shared" ref="BJ689:BJ752" si="953">SUM(N689,Q689,T689,W689,X689,Y689,AD689,AE689,AF689,AG689,AM689,AN689,AO689,AP689,AQ689,AX689,AY689,AZ689,BA689,BB689,BC689)</f>
        <v>0.16973950819832473</v>
      </c>
      <c r="BK689" s="18">
        <f t="shared" ref="BK689:BK752" si="954">SUM(M689,P689,S689,V689,AC689,AL689,AY689)</f>
        <v>0.17009280497173046</v>
      </c>
      <c r="BL689" s="18">
        <f t="shared" ref="BL689:BL752" si="955">SUM(O689,R689,U689,AA689,AB689,AH689,AI689,AJ689,AK689,AR689,AS689,AT689,AU689,AV689,BD689,BE689,BF689,BG689,BH689,BI689)</f>
        <v>0.58219045750263254</v>
      </c>
      <c r="BM689" s="18">
        <f t="shared" ref="BM689:BM752" si="956">SUM(S689:BI689)</f>
        <v>0.74028505986667192</v>
      </c>
      <c r="BN689" s="18">
        <f t="shared" ref="BN689:BN752" si="957">SUM(M689:R689)</f>
        <v>0.23994642831883803</v>
      </c>
    </row>
    <row r="690" spans="1:66" x14ac:dyDescent="0.25">
      <c r="A690" t="s">
        <v>24</v>
      </c>
      <c r="B690" t="s">
        <v>287</v>
      </c>
      <c r="C690" t="s">
        <v>183</v>
      </c>
      <c r="D690" t="s">
        <v>504</v>
      </c>
      <c r="E690" s="14">
        <f>VLOOKUP(A690,home!$A$2:$E$405,3,FALSE)</f>
        <v>1.589519651</v>
      </c>
      <c r="F690" s="14">
        <f>VLOOKUP(B690,home!$B$2:$E$405,3,FALSE)</f>
        <v>0.73</v>
      </c>
      <c r="G690" s="14">
        <f>VLOOKUP(C690,away!$B$2:$E$405,4,FALSE)</f>
        <v>1.1499999999999999</v>
      </c>
      <c r="H690" s="14">
        <f>VLOOKUP(A690,away!$A$2:$E$405,3,FALSE)</f>
        <v>1.406113537</v>
      </c>
      <c r="I690" s="14">
        <f>VLOOKUP(C690,away!$B$2:$E$405,3,FALSE)</f>
        <v>0.94</v>
      </c>
      <c r="J690" s="14">
        <f>VLOOKUP(B690,home!$B$2:$E$405,4,FALSE)</f>
        <v>0.65</v>
      </c>
      <c r="K690" s="16">
        <f t="shared" ref="K690:K753" si="958">E690*F690*G690</f>
        <v>1.3344017470145</v>
      </c>
      <c r="L690" s="16">
        <f t="shared" ref="L690:L753" si="959">H690*I690*J690</f>
        <v>0.859135371107</v>
      </c>
      <c r="M690" s="17">
        <f t="shared" si="904"/>
        <v>0.11152158513964161</v>
      </c>
      <c r="N690" s="17">
        <f t="shared" si="905"/>
        <v>0.14881459804016409</v>
      </c>
      <c r="O690" s="17">
        <f t="shared" si="906"/>
        <v>9.5812138435386898E-2</v>
      </c>
      <c r="P690" s="17">
        <f t="shared" si="907"/>
        <v>0.1278518849133754</v>
      </c>
      <c r="Q690" s="17">
        <f t="shared" si="908"/>
        <v>9.9289229803027776E-2</v>
      </c>
      <c r="R690" s="17">
        <f t="shared" si="909"/>
        <v>4.1157798555620691E-2</v>
      </c>
      <c r="S690" s="17">
        <f t="shared" si="910"/>
        <v>3.6643364724943686E-2</v>
      </c>
      <c r="T690" s="17">
        <f t="shared" si="911"/>
        <v>8.5302889293752474E-2</v>
      </c>
      <c r="U690" s="17">
        <f t="shared" si="912"/>
        <v>5.4921038295891116E-2</v>
      </c>
      <c r="V690" s="17">
        <f t="shared" si="913"/>
        <v>4.667679598414483E-3</v>
      </c>
      <c r="W690" s="17">
        <f t="shared" si="914"/>
        <v>4.4163907236294812E-2</v>
      </c>
      <c r="X690" s="17">
        <f t="shared" si="915"/>
        <v>3.7942774832989266E-2</v>
      </c>
      <c r="Y690" s="17">
        <f t="shared" si="916"/>
        <v>1.6298989968484785E-2</v>
      </c>
      <c r="Z690" s="17">
        <f t="shared" si="917"/>
        <v>1.1786706845343444E-2</v>
      </c>
      <c r="AA690" s="17">
        <f t="shared" si="918"/>
        <v>1.5728202205974057E-2</v>
      </c>
      <c r="AB690" s="17">
        <f t="shared" si="919"/>
        <v>1.049387025052455E-2</v>
      </c>
      <c r="AC690" s="17">
        <f t="shared" si="920"/>
        <v>3.3444850277288902E-4</v>
      </c>
      <c r="AD690" s="17">
        <f t="shared" si="921"/>
        <v>1.4733098742774524E-2</v>
      </c>
      <c r="AE690" s="17">
        <f t="shared" si="922"/>
        <v>1.2657726255929666E-2</v>
      </c>
      <c r="AF690" s="17">
        <f t="shared" si="923"/>
        <v>5.4373501721294761E-3</v>
      </c>
      <c r="AG690" s="17">
        <f t="shared" si="924"/>
        <v>1.557139952657056E-3</v>
      </c>
      <c r="AH690" s="17">
        <f t="shared" si="925"/>
        <v>2.5315941899258891E-3</v>
      </c>
      <c r="AI690" s="17">
        <f t="shared" si="926"/>
        <v>3.3781637097688643E-3</v>
      </c>
      <c r="AJ690" s="17">
        <f t="shared" si="927"/>
        <v>2.2539137780082786E-3</v>
      </c>
      <c r="AK690" s="17">
        <f t="shared" si="928"/>
        <v>1.0025421609980998E-3</v>
      </c>
      <c r="AL690" s="17">
        <f t="shared" si="929"/>
        <v>1.5336895160673478E-5</v>
      </c>
      <c r="AM690" s="17">
        <f t="shared" si="930"/>
        <v>3.9319745402590905E-3</v>
      </c>
      <c r="AN690" s="17">
        <f t="shared" si="931"/>
        <v>3.3780984058287694E-3</v>
      </c>
      <c r="AO690" s="17">
        <f t="shared" si="932"/>
        <v>1.4511219137638327E-3</v>
      </c>
      <c r="AP690" s="17">
        <f t="shared" si="933"/>
        <v>4.1557005463433013E-4</v>
      </c>
      <c r="AQ690" s="17">
        <f t="shared" si="934"/>
        <v>8.9257733277305361E-5</v>
      </c>
      <c r="AR690" s="17">
        <f t="shared" si="935"/>
        <v>4.349964227708609E-4</v>
      </c>
      <c r="AS690" s="17">
        <f t="shared" si="936"/>
        <v>5.8045998649049484E-4</v>
      </c>
      <c r="AT690" s="17">
        <f t="shared" si="937"/>
        <v>3.872834100224647E-4</v>
      </c>
      <c r="AU690" s="17">
        <f t="shared" si="938"/>
        <v>1.7226388630790329E-4</v>
      </c>
      <c r="AV690" s="17">
        <f t="shared" si="939"/>
        <v>5.7467307709193321E-5</v>
      </c>
      <c r="AW690" s="17">
        <f t="shared" si="940"/>
        <v>4.8840842797773058E-7</v>
      </c>
      <c r="AX690" s="17">
        <f t="shared" si="941"/>
        <v>8.744722826230459E-4</v>
      </c>
      <c r="AY690" s="17">
        <f t="shared" si="942"/>
        <v>7.5129006905413583E-4</v>
      </c>
      <c r="AZ690" s="17">
        <f t="shared" si="943"/>
        <v>3.2272993614291433E-4</v>
      </c>
      <c r="BA690" s="17">
        <f t="shared" si="944"/>
        <v>9.2422901151827046E-5</v>
      </c>
      <c r="BB690" s="17">
        <f t="shared" si="945"/>
        <v>1.9850945869965124E-5</v>
      </c>
      <c r="BC690" s="17">
        <f t="shared" si="946"/>
        <v>3.4109299493634927E-6</v>
      </c>
      <c r="BD690" s="17">
        <f t="shared" si="947"/>
        <v>6.2286802184576814E-5</v>
      </c>
      <c r="BE690" s="17">
        <f t="shared" si="948"/>
        <v>8.3115617651045875E-5</v>
      </c>
      <c r="BF690" s="17">
        <f t="shared" si="949"/>
        <v>5.545481269887242E-5</v>
      </c>
      <c r="BG690" s="17">
        <f t="shared" si="950"/>
        <v>2.4666332981912413E-5</v>
      </c>
      <c r="BH690" s="17">
        <f t="shared" si="951"/>
        <v>8.2286994558763241E-6</v>
      </c>
      <c r="BI690" s="17">
        <f t="shared" si="952"/>
        <v>2.196078185915726E-6</v>
      </c>
      <c r="BJ690" s="18">
        <f t="shared" si="953"/>
        <v>0.47752790401075834</v>
      </c>
      <c r="BK690" s="18">
        <f t="shared" si="954"/>
        <v>0.28178558984336283</v>
      </c>
      <c r="BL690" s="18">
        <f t="shared" si="955"/>
        <v>0.22914768093855756</v>
      </c>
      <c r="BM690" s="18">
        <f t="shared" si="956"/>
        <v>0.37504984509017958</v>
      </c>
      <c r="BN690" s="18">
        <f t="shared" si="957"/>
        <v>0.62444723488721643</v>
      </c>
    </row>
    <row r="691" spans="1:66" x14ac:dyDescent="0.25">
      <c r="A691" t="s">
        <v>24</v>
      </c>
      <c r="B691" t="s">
        <v>326</v>
      </c>
      <c r="C691" t="s">
        <v>182</v>
      </c>
      <c r="D691" t="s">
        <v>504</v>
      </c>
      <c r="E691" s="14">
        <f>VLOOKUP(A691,home!$A$2:$E$405,3,FALSE)</f>
        <v>1.589519651</v>
      </c>
      <c r="F691" s="14">
        <f>VLOOKUP(B691,home!$B$2:$E$405,3,FALSE)</f>
        <v>0.68</v>
      </c>
      <c r="G691" s="14">
        <f>VLOOKUP(C691,away!$B$2:$E$405,4,FALSE)</f>
        <v>1.1499999999999999</v>
      </c>
      <c r="H691" s="14">
        <f>VLOOKUP(A691,away!$A$2:$E$405,3,FALSE)</f>
        <v>1.406113537</v>
      </c>
      <c r="I691" s="14">
        <f>VLOOKUP(C691,away!$B$2:$E$405,3,FALSE)</f>
        <v>1</v>
      </c>
      <c r="J691" s="14">
        <f>VLOOKUP(B691,home!$B$2:$E$405,4,FALSE)</f>
        <v>1.24</v>
      </c>
      <c r="K691" s="16">
        <f t="shared" si="958"/>
        <v>1.2430043670819999</v>
      </c>
      <c r="L691" s="16">
        <f t="shared" si="959"/>
        <v>1.7435807858799999</v>
      </c>
      <c r="M691" s="17">
        <f t="shared" si="904"/>
        <v>5.0459454167404792E-2</v>
      </c>
      <c r="N691" s="17">
        <f t="shared" si="905"/>
        <v>6.2721321890658183E-2</v>
      </c>
      <c r="O691" s="17">
        <f t="shared" si="906"/>
        <v>8.7980134752279476E-2</v>
      </c>
      <c r="P691" s="17">
        <f t="shared" si="907"/>
        <v>0.10935969171354622</v>
      </c>
      <c r="Q691" s="17">
        <f t="shared" si="908"/>
        <v>3.8981438509621984E-2</v>
      </c>
      <c r="R691" s="17">
        <f t="shared" si="909"/>
        <v>7.6700236246603881E-2</v>
      </c>
      <c r="S691" s="17">
        <f t="shared" si="910"/>
        <v>5.925322800760377E-2</v>
      </c>
      <c r="T691" s="17">
        <f t="shared" si="911"/>
        <v>6.7967287191339584E-2</v>
      </c>
      <c r="U691" s="17">
        <f t="shared" si="912"/>
        <v>9.533872861074974E-2</v>
      </c>
      <c r="V691" s="17">
        <f t="shared" si="913"/>
        <v>1.4268694329524189E-2</v>
      </c>
      <c r="W691" s="17">
        <f t="shared" si="914"/>
        <v>1.6151366100866191E-2</v>
      </c>
      <c r="X691" s="17">
        <f t="shared" si="915"/>
        <v>2.8161211599183861E-2</v>
      </c>
      <c r="Y691" s="17">
        <f t="shared" si="916"/>
        <v>2.4550673725718987E-2</v>
      </c>
      <c r="Z691" s="17">
        <f t="shared" si="917"/>
        <v>4.4577686064011746E-2</v>
      </c>
      <c r="AA691" s="17">
        <f t="shared" si="918"/>
        <v>5.5410258451977008E-2</v>
      </c>
      <c r="AB691" s="17">
        <f t="shared" si="919"/>
        <v>3.4437596618474862E-2</v>
      </c>
      <c r="AC691" s="17">
        <f t="shared" si="920"/>
        <v>1.9327646805476792E-3</v>
      </c>
      <c r="AD691" s="17">
        <f t="shared" si="921"/>
        <v>5.019054649429212E-3</v>
      </c>
      <c r="AE691" s="17">
        <f t="shared" si="922"/>
        <v>8.7511272500264518E-3</v>
      </c>
      <c r="AF691" s="17">
        <f t="shared" si="923"/>
        <v>7.6291486639685022E-3</v>
      </c>
      <c r="AG691" s="17">
        <f t="shared" si="924"/>
        <v>4.4340123410391841E-3</v>
      </c>
      <c r="AH691" s="17">
        <f t="shared" si="925"/>
        <v>1.9431199225050377E-2</v>
      </c>
      <c r="AI691" s="17">
        <f t="shared" si="926"/>
        <v>2.4153065494377991E-2</v>
      </c>
      <c r="AJ691" s="17">
        <f t="shared" si="927"/>
        <v>1.5011182943964705E-2</v>
      </c>
      <c r="AK691" s="17">
        <f t="shared" si="928"/>
        <v>6.2196553181383205E-3</v>
      </c>
      <c r="AL691" s="17">
        <f t="shared" si="929"/>
        <v>1.6755357592120827E-4</v>
      </c>
      <c r="AM691" s="17">
        <f t="shared" si="930"/>
        <v>1.2477413695727447E-3</v>
      </c>
      <c r="AN691" s="17">
        <f t="shared" si="931"/>
        <v>2.1755378777346332E-3</v>
      </c>
      <c r="AO691" s="17">
        <f t="shared" si="932"/>
        <v>1.8966130212861299E-3</v>
      </c>
      <c r="AP691" s="17">
        <f t="shared" si="933"/>
        <v>1.1022993407214369E-3</v>
      </c>
      <c r="AQ691" s="17">
        <f t="shared" si="934"/>
        <v>4.8048698769252214E-4</v>
      </c>
      <c r="AR691" s="17">
        <f t="shared" si="935"/>
        <v>6.775973123080834E-3</v>
      </c>
      <c r="AS691" s="17">
        <f t="shared" si="936"/>
        <v>8.422564183219735E-3</v>
      </c>
      <c r="AT691" s="17">
        <f t="shared" si="937"/>
        <v>5.2346420308852842E-3</v>
      </c>
      <c r="AU691" s="17">
        <f t="shared" si="938"/>
        <v>2.1688943015004659E-3</v>
      </c>
      <c r="AV691" s="17">
        <f t="shared" si="939"/>
        <v>6.7398627212608567E-4</v>
      </c>
      <c r="AW691" s="17">
        <f t="shared" si="940"/>
        <v>1.0087090775593046E-5</v>
      </c>
      <c r="AX691" s="17">
        <f t="shared" si="941"/>
        <v>2.5849132856129949E-4</v>
      </c>
      <c r="AY691" s="17">
        <f t="shared" si="942"/>
        <v>4.5070051379607573E-4</v>
      </c>
      <c r="AZ691" s="17">
        <f t="shared" si="943"/>
        <v>3.929163780205408E-4</v>
      </c>
      <c r="BA691" s="17">
        <f t="shared" si="944"/>
        <v>2.2836048239139253E-4</v>
      </c>
      <c r="BB691" s="17">
        <f t="shared" si="945"/>
        <v>9.954123733798E-5</v>
      </c>
      <c r="BC691" s="17">
        <f t="shared" si="946"/>
        <v>3.4711637765044538E-5</v>
      </c>
      <c r="BD691" s="17">
        <f t="shared" si="947"/>
        <v>1.9690760905071744E-3</v>
      </c>
      <c r="BE691" s="17">
        <f t="shared" si="948"/>
        <v>2.4475701796171693E-3</v>
      </c>
      <c r="BF691" s="17">
        <f t="shared" si="949"/>
        <v>1.5211702110019081E-3</v>
      </c>
      <c r="BG691" s="17">
        <f t="shared" si="950"/>
        <v>6.3027373845013978E-4</v>
      </c>
      <c r="BH691" s="17">
        <f t="shared" si="951"/>
        <v>1.9585825233765544E-4</v>
      </c>
      <c r="BI691" s="17">
        <f t="shared" si="952"/>
        <v>4.8690532596950784E-5</v>
      </c>
      <c r="BJ691" s="18">
        <f t="shared" si="953"/>
        <v>0.27273404209673191</v>
      </c>
      <c r="BK691" s="18">
        <f t="shared" si="954"/>
        <v>0.23589208698834394</v>
      </c>
      <c r="BL691" s="18">
        <f t="shared" si="955"/>
        <v>0.44477075657693971</v>
      </c>
      <c r="BM691" s="18">
        <f t="shared" si="956"/>
        <v>0.57133168102289256</v>
      </c>
      <c r="BN691" s="18">
        <f t="shared" si="957"/>
        <v>0.42620227728011456</v>
      </c>
    </row>
    <row r="692" spans="1:66" x14ac:dyDescent="0.25">
      <c r="A692" t="s">
        <v>27</v>
      </c>
      <c r="B692" t="s">
        <v>31</v>
      </c>
      <c r="C692" t="s">
        <v>296</v>
      </c>
      <c r="D692" t="s">
        <v>504</v>
      </c>
      <c r="E692" s="14">
        <f>VLOOKUP(A692,home!$A$2:$E$405,3,FALSE)</f>
        <v>1.2916666670000001</v>
      </c>
      <c r="F692" s="14">
        <f>VLOOKUP(B692,home!$B$2:$E$405,3,FALSE)</f>
        <v>0.57999999999999996</v>
      </c>
      <c r="G692" s="14">
        <f>VLOOKUP(C692,away!$B$2:$E$405,4,FALSE)</f>
        <v>1.42</v>
      </c>
      <c r="H692" s="14">
        <f>VLOOKUP(A692,away!$A$2:$E$405,3,FALSE)</f>
        <v>1.129166667</v>
      </c>
      <c r="I692" s="14">
        <f>VLOOKUP(C692,away!$B$2:$E$405,3,FALSE)</f>
        <v>0.52</v>
      </c>
      <c r="J692" s="14">
        <f>VLOOKUP(B692,home!$B$2:$E$405,4,FALSE)</f>
        <v>0.89</v>
      </c>
      <c r="K692" s="16">
        <f t="shared" si="958"/>
        <v>1.0638166669411999</v>
      </c>
      <c r="L692" s="16">
        <f t="shared" si="959"/>
        <v>0.52257833348760008</v>
      </c>
      <c r="M692" s="17">
        <f t="shared" si="904"/>
        <v>0.20466209018170836</v>
      </c>
      <c r="N692" s="17">
        <f t="shared" si="905"/>
        <v>0.21772294262632425</v>
      </c>
      <c r="O692" s="17">
        <f t="shared" si="906"/>
        <v>0.10695197401524607</v>
      </c>
      <c r="P692" s="17">
        <f t="shared" si="907"/>
        <v>0.1137772925196809</v>
      </c>
      <c r="Q692" s="17">
        <f t="shared" si="908"/>
        <v>0.11580864757068315</v>
      </c>
      <c r="R692" s="17">
        <f t="shared" si="909"/>
        <v>2.7945392172048195E-2</v>
      </c>
      <c r="S692" s="17">
        <f t="shared" si="910"/>
        <v>1.5812982611503212E-2</v>
      </c>
      <c r="T692" s="17">
        <f t="shared" si="911"/>
        <v>6.0519090050940409E-2</v>
      </c>
      <c r="U692" s="17">
        <f t="shared" si="912"/>
        <v>2.9728773956833005E-2</v>
      </c>
      <c r="V692" s="17">
        <f t="shared" si="913"/>
        <v>9.7676361536024481E-4</v>
      </c>
      <c r="W692" s="17">
        <f t="shared" si="914"/>
        <v>4.1066389820537418E-2</v>
      </c>
      <c r="X692" s="17">
        <f t="shared" si="915"/>
        <v>2.1460405554768591E-2</v>
      </c>
      <c r="Y692" s="17">
        <f t="shared" si="916"/>
        <v>5.607371485389501E-3</v>
      </c>
      <c r="Z692" s="17">
        <f t="shared" si="917"/>
        <v>4.8678854899754575E-3</v>
      </c>
      <c r="AA692" s="17">
        <f t="shared" si="918"/>
        <v>5.1785377169971209E-3</v>
      </c>
      <c r="AB692" s="17">
        <f t="shared" si="919"/>
        <v>2.7545073668625831E-3</v>
      </c>
      <c r="AC692" s="17">
        <f t="shared" si="920"/>
        <v>3.393811217332501E-5</v>
      </c>
      <c r="AD692" s="17">
        <f t="shared" si="921"/>
        <v>1.0921777485548035E-2</v>
      </c>
      <c r="AE692" s="17">
        <f t="shared" si="922"/>
        <v>5.7074842771200835E-3</v>
      </c>
      <c r="AF692" s="17">
        <f t="shared" si="923"/>
        <v>1.4913038109720461E-3</v>
      </c>
      <c r="AG692" s="17">
        <f t="shared" si="924"/>
        <v>2.5977435342049301E-4</v>
      </c>
      <c r="AH692" s="17">
        <f t="shared" si="925"/>
        <v>6.3596287173996093E-4</v>
      </c>
      <c r="AI692" s="17">
        <f t="shared" si="926"/>
        <v>6.7654790251275908E-4</v>
      </c>
      <c r="AJ692" s="17">
        <f t="shared" si="927"/>
        <v>3.5986146733859149E-4</v>
      </c>
      <c r="AK692" s="17">
        <f t="shared" si="928"/>
        <v>1.2760887558156998E-4</v>
      </c>
      <c r="AL692" s="17">
        <f t="shared" si="929"/>
        <v>7.5468524979527575E-7</v>
      </c>
      <c r="AM692" s="17">
        <f t="shared" si="930"/>
        <v>2.3237537843498303E-3</v>
      </c>
      <c r="AN692" s="17">
        <f t="shared" si="931"/>
        <v>1.2143433800610385E-3</v>
      </c>
      <c r="AO692" s="17">
        <f t="shared" si="932"/>
        <v>3.1729476991699835E-4</v>
      </c>
      <c r="AP692" s="17">
        <f t="shared" si="933"/>
        <v>5.527045736251884E-5</v>
      </c>
      <c r="AQ692" s="17">
        <f t="shared" si="934"/>
        <v>7.220785874900638E-6</v>
      </c>
      <c r="AR692" s="17">
        <f t="shared" si="935"/>
        <v>6.6468083534771454E-5</v>
      </c>
      <c r="AS692" s="17">
        <f t="shared" si="936"/>
        <v>7.0709855083929814E-5</v>
      </c>
      <c r="AT692" s="17">
        <f t="shared" si="937"/>
        <v>3.7611161177640729E-5</v>
      </c>
      <c r="AU692" s="17">
        <f t="shared" si="938"/>
        <v>1.3337126707928674E-5</v>
      </c>
      <c r="AV692" s="17">
        <f t="shared" si="939"/>
        <v>3.5470644202502851E-6</v>
      </c>
      <c r="AW692" s="17">
        <f t="shared" si="940"/>
        <v>1.165417541964601E-8</v>
      </c>
      <c r="AX692" s="17">
        <f t="shared" si="941"/>
        <v>4.1200800094317263E-4</v>
      </c>
      <c r="AY692" s="17">
        <f t="shared" si="942"/>
        <v>2.1530645451644072E-4</v>
      </c>
      <c r="AZ692" s="17">
        <f t="shared" si="943"/>
        <v>5.6257244095162662E-5</v>
      </c>
      <c r="BA692" s="17">
        <f t="shared" si="944"/>
        <v>9.7996056219517467E-6</v>
      </c>
      <c r="BB692" s="17">
        <f t="shared" si="945"/>
        <v>1.280265393688815E-6</v>
      </c>
      <c r="BC692" s="17">
        <f t="shared" si="946"/>
        <v>1.3380779117114948E-7</v>
      </c>
      <c r="BD692" s="17">
        <f t="shared" si="947"/>
        <v>5.7891300539525731E-6</v>
      </c>
      <c r="BE692" s="17">
        <f t="shared" si="948"/>
        <v>6.1585730384849548E-6</v>
      </c>
      <c r="BF692" s="17">
        <f t="shared" si="949"/>
        <v>3.2757963214575004E-6</v>
      </c>
      <c r="BG692" s="17">
        <f t="shared" si="950"/>
        <v>1.1616155747570541E-6</v>
      </c>
      <c r="BH692" s="17">
        <f t="shared" si="951"/>
        <v>3.0893650225125891E-7</v>
      </c>
      <c r="BI692" s="17">
        <f t="shared" si="952"/>
        <v>6.5730360024281367E-8</v>
      </c>
      <c r="BJ692" s="18">
        <f t="shared" si="953"/>
        <v>0.48517785559163085</v>
      </c>
      <c r="BK692" s="18">
        <f t="shared" si="954"/>
        <v>0.33547912818019232</v>
      </c>
      <c r="BL692" s="18">
        <f t="shared" si="955"/>
        <v>0.17456759941793526</v>
      </c>
      <c r="BM692" s="18">
        <f t="shared" si="956"/>
        <v>0.21300883479370195</v>
      </c>
      <c r="BN692" s="18">
        <f t="shared" si="957"/>
        <v>0.78686833908569087</v>
      </c>
    </row>
    <row r="693" spans="1:66" x14ac:dyDescent="0.25">
      <c r="A693" t="s">
        <v>196</v>
      </c>
      <c r="B693" t="s">
        <v>301</v>
      </c>
      <c r="C693" t="s">
        <v>201</v>
      </c>
      <c r="D693" t="s">
        <v>504</v>
      </c>
      <c r="E693" s="14">
        <f>VLOOKUP(A693,home!$A$2:$E$405,3,FALSE)</f>
        <v>1.615763547</v>
      </c>
      <c r="F693" s="14">
        <f>VLOOKUP(B693,home!$B$2:$E$405,3,FALSE)</f>
        <v>0.84</v>
      </c>
      <c r="G693" s="14">
        <f>VLOOKUP(C693,away!$B$2:$E$405,4,FALSE)</f>
        <v>0.74</v>
      </c>
      <c r="H693" s="14">
        <f>VLOOKUP(A693,away!$A$2:$E$405,3,FALSE)</f>
        <v>1.492610837</v>
      </c>
      <c r="I693" s="14">
        <f>VLOOKUP(C693,away!$B$2:$E$405,3,FALSE)</f>
        <v>0.93</v>
      </c>
      <c r="J693" s="14">
        <f>VLOOKUP(B693,home!$B$2:$E$405,4,FALSE)</f>
        <v>1.64</v>
      </c>
      <c r="K693" s="16">
        <f t="shared" si="958"/>
        <v>1.0043586208152</v>
      </c>
      <c r="L693" s="16">
        <f t="shared" si="959"/>
        <v>2.2765300485924</v>
      </c>
      <c r="M693" s="17">
        <f t="shared" si="904"/>
        <v>3.7594832580234022E-2</v>
      </c>
      <c r="N693" s="17">
        <f t="shared" si="905"/>
        <v>3.7758694200062184E-2</v>
      </c>
      <c r="O693" s="17">
        <f t="shared" si="906"/>
        <v>8.5585766040703282E-2</v>
      </c>
      <c r="P693" s="17">
        <f t="shared" si="907"/>
        <v>8.5958801942053131E-2</v>
      </c>
      <c r="Q693" s="17">
        <f t="shared" si="908"/>
        <v>1.8961635015278672E-2</v>
      </c>
      <c r="R693" s="17">
        <f t="shared" si="909"/>
        <v>9.7419284061730033E-2</v>
      </c>
      <c r="S693" s="17">
        <f t="shared" si="910"/>
        <v>4.9135181115276053E-2</v>
      </c>
      <c r="T693" s="17">
        <f t="shared" si="911"/>
        <v>4.31667318827237E-2</v>
      </c>
      <c r="U693" s="17">
        <f t="shared" si="912"/>
        <v>9.7843897781043368E-2</v>
      </c>
      <c r="V693" s="17">
        <f t="shared" si="913"/>
        <v>1.2482806846928035E-2</v>
      </c>
      <c r="W693" s="17">
        <f t="shared" si="914"/>
        <v>6.3480938641154979E-3</v>
      </c>
      <c r="X693" s="17">
        <f t="shared" si="915"/>
        <v>1.4451626432943971E-2</v>
      </c>
      <c r="Y693" s="17">
        <f t="shared" si="916"/>
        <v>1.6449780912814578E-2</v>
      </c>
      <c r="Z693" s="17">
        <f t="shared" si="917"/>
        <v>7.3925975826295703E-2</v>
      </c>
      <c r="AA693" s="17">
        <f t="shared" si="918"/>
        <v>7.4248191123316168E-2</v>
      </c>
      <c r="AB693" s="17">
        <f t="shared" si="919"/>
        <v>3.7285905417318591E-2</v>
      </c>
      <c r="AC693" s="17">
        <f t="shared" si="920"/>
        <v>1.7838341199319164E-3</v>
      </c>
      <c r="AD693" s="17">
        <f t="shared" si="921"/>
        <v>1.5939406995421185E-3</v>
      </c>
      <c r="AE693" s="17">
        <f t="shared" si="922"/>
        <v>3.628653898182023E-3</v>
      </c>
      <c r="AF693" s="17">
        <f t="shared" si="923"/>
        <v>4.1303698175766618E-3</v>
      </c>
      <c r="AG693" s="17">
        <f t="shared" si="924"/>
        <v>3.1343036671707936E-3</v>
      </c>
      <c r="AH693" s="17">
        <f t="shared" si="925"/>
        <v>4.2073676335019392E-2</v>
      </c>
      <c r="AI693" s="17">
        <f t="shared" si="926"/>
        <v>4.2257059536465191E-2</v>
      </c>
      <c r="AJ693" s="17">
        <f t="shared" si="927"/>
        <v>2.1220621017874985E-2</v>
      </c>
      <c r="AK693" s="17">
        <f t="shared" si="928"/>
        <v>7.1043712194516564E-3</v>
      </c>
      <c r="AL693" s="17">
        <f t="shared" si="929"/>
        <v>1.6314608502161309E-4</v>
      </c>
      <c r="AM693" s="17">
        <f t="shared" si="930"/>
        <v>3.201776165306676E-4</v>
      </c>
      <c r="AN693" s="17">
        <f t="shared" si="931"/>
        <v>7.2889396491875947E-4</v>
      </c>
      <c r="AO693" s="17">
        <f t="shared" si="932"/>
        <v>8.2967450668760536E-4</v>
      </c>
      <c r="AP693" s="17">
        <f t="shared" si="933"/>
        <v>6.2959298167513669E-4</v>
      </c>
      <c r="AQ693" s="17">
        <f t="shared" si="934"/>
        <v>3.5832183529158323E-4</v>
      </c>
      <c r="AR693" s="17">
        <f t="shared" si="935"/>
        <v>1.915639768628451E-2</v>
      </c>
      <c r="AS693" s="17">
        <f t="shared" si="936"/>
        <v>1.92398931599842E-2</v>
      </c>
      <c r="AT693" s="17">
        <f t="shared" si="937"/>
        <v>9.6618762793967642E-3</v>
      </c>
      <c r="AU693" s="17">
        <f t="shared" si="938"/>
        <v>3.2346629114873441E-3</v>
      </c>
      <c r="AV693" s="17">
        <f t="shared" si="939"/>
        <v>8.1219039514587692E-4</v>
      </c>
      <c r="AW693" s="17">
        <f t="shared" si="940"/>
        <v>1.0361827416385288E-5</v>
      </c>
      <c r="AX693" s="17">
        <f t="shared" si="941"/>
        <v>5.3595524892439854E-5</v>
      </c>
      <c r="AY693" s="17">
        <f t="shared" si="942"/>
        <v>1.2201182288772127E-4</v>
      </c>
      <c r="AZ693" s="17">
        <f t="shared" si="943"/>
        <v>1.3888179054371571E-4</v>
      </c>
      <c r="BA693" s="17">
        <f t="shared" si="944"/>
        <v>1.0538952312502823E-4</v>
      </c>
      <c r="BB693" s="17">
        <f t="shared" si="945"/>
        <v>5.9980604050237603E-5</v>
      </c>
      <c r="BC693" s="17">
        <f t="shared" si="946"/>
        <v>2.7309529490617769E-5</v>
      </c>
      <c r="BD693" s="17">
        <f t="shared" si="947"/>
        <v>7.2683524926021115E-3</v>
      </c>
      <c r="BE693" s="17">
        <f t="shared" si="948"/>
        <v>7.3000324850685779E-3</v>
      </c>
      <c r="BF693" s="17">
        <f t="shared" si="949"/>
        <v>3.6659252793048163E-3</v>
      </c>
      <c r="BG693" s="17">
        <f t="shared" si="950"/>
        <v>1.2273012191780543E-3</v>
      </c>
      <c r="BH693" s="17">
        <f t="shared" si="951"/>
        <v>3.0816263995462099E-4</v>
      </c>
      <c r="BI693" s="17">
        <f t="shared" si="952"/>
        <v>6.1901160810318853E-5</v>
      </c>
      <c r="BJ693" s="18">
        <f t="shared" si="953"/>
        <v>0.15299766009050372</v>
      </c>
      <c r="BK693" s="18">
        <f t="shared" si="954"/>
        <v>0.18724061451233248</v>
      </c>
      <c r="BL693" s="18">
        <f t="shared" si="955"/>
        <v>0.57697546824213986</v>
      </c>
      <c r="BM693" s="18">
        <f t="shared" si="956"/>
        <v>0.62774905483573906</v>
      </c>
      <c r="BN693" s="18">
        <f t="shared" si="957"/>
        <v>0.36327901384006134</v>
      </c>
    </row>
    <row r="694" spans="1:66" x14ac:dyDescent="0.25">
      <c r="A694" t="s">
        <v>32</v>
      </c>
      <c r="B694" t="s">
        <v>212</v>
      </c>
      <c r="C694" t="s">
        <v>309</v>
      </c>
      <c r="D694" t="s">
        <v>504</v>
      </c>
      <c r="E694" s="14">
        <f>VLOOKUP(A694,home!$A$2:$E$405,3,FALSE)</f>
        <v>1.25</v>
      </c>
      <c r="F694" s="14">
        <f>VLOOKUP(B694,home!$B$2:$E$405,3,FALSE)</f>
        <v>0.56000000000000005</v>
      </c>
      <c r="G694" s="14">
        <f>VLOOKUP(C694,away!$B$2:$E$405,4,FALSE)</f>
        <v>0.88</v>
      </c>
      <c r="H694" s="14">
        <f>VLOOKUP(A694,away!$A$2:$E$405,3,FALSE)</f>
        <v>1.127777778</v>
      </c>
      <c r="I694" s="14">
        <f>VLOOKUP(C694,away!$B$2:$E$405,3,FALSE)</f>
        <v>0.48</v>
      </c>
      <c r="J694" s="14">
        <f>VLOOKUP(B694,home!$B$2:$E$405,4,FALSE)</f>
        <v>1.42</v>
      </c>
      <c r="K694" s="16">
        <f t="shared" si="958"/>
        <v>0.6160000000000001</v>
      </c>
      <c r="L694" s="16">
        <f t="shared" si="959"/>
        <v>0.76869333348479996</v>
      </c>
      <c r="M694" s="17">
        <f t="shared" si="904"/>
        <v>0.25040057749102285</v>
      </c>
      <c r="N694" s="17">
        <f t="shared" si="905"/>
        <v>0.15424675573447008</v>
      </c>
      <c r="O694" s="17">
        <f t="shared" si="906"/>
        <v>0.19248125461809332</v>
      </c>
      <c r="P694" s="17">
        <f t="shared" si="907"/>
        <v>0.1185684528447455</v>
      </c>
      <c r="Q694" s="17">
        <f t="shared" si="908"/>
        <v>4.7508000766216793E-2</v>
      </c>
      <c r="R694" s="17">
        <f t="shared" si="909"/>
        <v>7.3979528622859336E-2</v>
      </c>
      <c r="S694" s="17">
        <f t="shared" si="910"/>
        <v>1.4035988006557859E-2</v>
      </c>
      <c r="T694" s="17">
        <f t="shared" si="911"/>
        <v>3.6519083476181616E-2</v>
      </c>
      <c r="U694" s="17">
        <f t="shared" si="912"/>
        <v>4.5571389631681357E-2</v>
      </c>
      <c r="V694" s="17">
        <f t="shared" si="913"/>
        <v>7.3847246358448916E-4</v>
      </c>
      <c r="W694" s="17">
        <f t="shared" si="914"/>
        <v>9.7549761573298525E-3</v>
      </c>
      <c r="X694" s="17">
        <f t="shared" si="915"/>
        <v>7.4985851404426292E-3</v>
      </c>
      <c r="Y694" s="17">
        <f t="shared" si="916"/>
        <v>2.8820562040132152E-3</v>
      </c>
      <c r="Z694" s="17">
        <f t="shared" si="917"/>
        <v>1.8955856822246642E-2</v>
      </c>
      <c r="AA694" s="17">
        <f t="shared" si="918"/>
        <v>1.1676807802503934E-2</v>
      </c>
      <c r="AB694" s="17">
        <f t="shared" si="919"/>
        <v>3.5964568031712119E-3</v>
      </c>
      <c r="AC694" s="17">
        <f t="shared" si="920"/>
        <v>2.1854866099200491E-5</v>
      </c>
      <c r="AD694" s="17">
        <f t="shared" si="921"/>
        <v>1.5022663282287969E-3</v>
      </c>
      <c r="AE694" s="17">
        <f t="shared" si="922"/>
        <v>1.1547821116281646E-3</v>
      </c>
      <c r="AF694" s="17">
        <f t="shared" si="923"/>
        <v>4.4383665541803503E-4</v>
      </c>
      <c r="AG694" s="17">
        <f t="shared" si="924"/>
        <v>1.1372475939201131E-4</v>
      </c>
      <c r="AH694" s="17">
        <f t="shared" si="925"/>
        <v>3.6428101924383389E-3</v>
      </c>
      <c r="AI694" s="17">
        <f t="shared" si="926"/>
        <v>2.2439710785420171E-3</v>
      </c>
      <c r="AJ694" s="17">
        <f t="shared" si="927"/>
        <v>6.9114309219094126E-4</v>
      </c>
      <c r="AK694" s="17">
        <f t="shared" si="928"/>
        <v>1.4191471492987334E-4</v>
      </c>
      <c r="AL694" s="17">
        <f t="shared" si="929"/>
        <v>4.1394435851158269E-7</v>
      </c>
      <c r="AM694" s="17">
        <f t="shared" si="930"/>
        <v>1.8507921163778788E-4</v>
      </c>
      <c r="AN694" s="17">
        <f t="shared" si="931"/>
        <v>1.4226915615258995E-4</v>
      </c>
      <c r="AO694" s="17">
        <f t="shared" si="932"/>
        <v>5.4680675947501942E-5</v>
      </c>
      <c r="AP694" s="17">
        <f t="shared" si="933"/>
        <v>1.40108903570958E-5</v>
      </c>
      <c r="AQ694" s="17">
        <f t="shared" si="934"/>
        <v>2.692519503421502E-6</v>
      </c>
      <c r="AR694" s="17">
        <f t="shared" si="935"/>
        <v>5.6004078201556671E-4</v>
      </c>
      <c r="AS694" s="17">
        <f t="shared" si="936"/>
        <v>3.4498512172158915E-4</v>
      </c>
      <c r="AT694" s="17">
        <f t="shared" si="937"/>
        <v>1.0625541749024946E-4</v>
      </c>
      <c r="AU694" s="17">
        <f t="shared" si="938"/>
        <v>2.18177790579979E-5</v>
      </c>
      <c r="AV694" s="17">
        <f t="shared" si="939"/>
        <v>3.3599379749316758E-6</v>
      </c>
      <c r="AW694" s="17">
        <f t="shared" si="940"/>
        <v>5.4446917109455891E-9</v>
      </c>
      <c r="AX694" s="17">
        <f t="shared" si="941"/>
        <v>1.900146572814622E-5</v>
      </c>
      <c r="AY694" s="17">
        <f t="shared" si="942"/>
        <v>1.4606300031665899E-5</v>
      </c>
      <c r="AZ694" s="17">
        <f t="shared" si="943"/>
        <v>5.6138827306101987E-6</v>
      </c>
      <c r="BA694" s="17">
        <f t="shared" si="944"/>
        <v>1.4384514099951687E-6</v>
      </c>
      <c r="BB694" s="17">
        <f t="shared" si="945"/>
        <v>2.7643200235127415E-7</v>
      </c>
      <c r="BC694" s="17">
        <f t="shared" si="946"/>
        <v>4.2498287473855817E-8</v>
      </c>
      <c r="BD694" s="17">
        <f t="shared" si="947"/>
        <v>7.1749935935829998E-5</v>
      </c>
      <c r="BE694" s="17">
        <f t="shared" si="948"/>
        <v>4.4197960536471282E-5</v>
      </c>
      <c r="BF694" s="17">
        <f t="shared" si="949"/>
        <v>1.3612971845233157E-5</v>
      </c>
      <c r="BG694" s="17">
        <f t="shared" si="950"/>
        <v>2.7951968855545431E-6</v>
      </c>
      <c r="BH694" s="17">
        <f t="shared" si="951"/>
        <v>4.304603203753995E-7</v>
      </c>
      <c r="BI694" s="17">
        <f t="shared" si="952"/>
        <v>5.3032711470249246E-8</v>
      </c>
      <c r="BJ694" s="18">
        <f t="shared" si="953"/>
        <v>0.26206377881710974</v>
      </c>
      <c r="BK694" s="18">
        <f t="shared" si="954"/>
        <v>0.38378036591640002</v>
      </c>
      <c r="BL694" s="18">
        <f t="shared" si="955"/>
        <v>0.33519457515290557</v>
      </c>
      <c r="BM694" s="18">
        <f t="shared" si="956"/>
        <v>0.16279540577591436</v>
      </c>
      <c r="BN694" s="18">
        <f t="shared" si="957"/>
        <v>0.83718457007740787</v>
      </c>
    </row>
    <row r="695" spans="1:66" x14ac:dyDescent="0.25">
      <c r="A695" t="s">
        <v>340</v>
      </c>
      <c r="B695" t="s">
        <v>356</v>
      </c>
      <c r="C695" t="s">
        <v>385</v>
      </c>
      <c r="D695" t="s">
        <v>504</v>
      </c>
      <c r="E695" s="14">
        <f>VLOOKUP(A695,home!$A$2:$E$405,3,FALSE)</f>
        <v>1.3628691980000001</v>
      </c>
      <c r="F695" s="14">
        <f>VLOOKUP(B695,home!$B$2:$E$405,3,FALSE)</f>
        <v>0.98</v>
      </c>
      <c r="G695" s="14">
        <f>VLOOKUP(C695,away!$B$2:$E$405,4,FALSE)</f>
        <v>1.28</v>
      </c>
      <c r="H695" s="14">
        <f>VLOOKUP(A695,away!$A$2:$E$405,3,FALSE)</f>
        <v>1.1434599160000001</v>
      </c>
      <c r="I695" s="14">
        <f>VLOOKUP(C695,away!$B$2:$E$405,3,FALSE)</f>
        <v>0.49</v>
      </c>
      <c r="J695" s="14">
        <f>VLOOKUP(B695,home!$B$2:$E$405,4,FALSE)</f>
        <v>1.0900000000000001</v>
      </c>
      <c r="K695" s="16">
        <f t="shared" si="958"/>
        <v>1.7095831219711999</v>
      </c>
      <c r="L695" s="16">
        <f t="shared" si="959"/>
        <v>0.61072194113560008</v>
      </c>
      <c r="M695" s="17">
        <f t="shared" si="904"/>
        <v>9.8243610531397602E-2</v>
      </c>
      <c r="N695" s="17">
        <f t="shared" si="905"/>
        <v>0.16795561840598935</v>
      </c>
      <c r="O695" s="17">
        <f t="shared" si="906"/>
        <v>5.9999528527905029E-2</v>
      </c>
      <c r="P695" s="17">
        <f t="shared" si="907"/>
        <v>0.10257418129753594</v>
      </c>
      <c r="Q695" s="17">
        <f t="shared" si="908"/>
        <v>0.1435670452335574</v>
      </c>
      <c r="R695" s="17">
        <f t="shared" si="909"/>
        <v>1.8321514264891484E-2</v>
      </c>
      <c r="S695" s="17">
        <f t="shared" si="910"/>
        <v>2.6773910822162895E-2</v>
      </c>
      <c r="T695" s="17">
        <f t="shared" si="911"/>
        <v>8.7679544548140684E-2</v>
      </c>
      <c r="U695" s="17">
        <f t="shared" si="912"/>
        <v>3.1322151556213054E-2</v>
      </c>
      <c r="V695" s="17">
        <f t="shared" si="913"/>
        <v>3.10601141597782E-3</v>
      </c>
      <c r="W695" s="17">
        <f t="shared" si="914"/>
        <v>8.1813265800855184E-2</v>
      </c>
      <c r="X695" s="17">
        <f t="shared" si="915"/>
        <v>4.9965156500541084E-2</v>
      </c>
      <c r="Y695" s="17">
        <f t="shared" si="916"/>
        <v>1.5257408683577245E-2</v>
      </c>
      <c r="Z695" s="17">
        <f t="shared" si="917"/>
        <v>3.7297835854660389E-3</v>
      </c>
      <c r="AA695" s="17">
        <f t="shared" si="918"/>
        <v>6.376375066317966E-3</v>
      </c>
      <c r="AB695" s="17">
        <f t="shared" si="919"/>
        <v>5.4504715963675926E-3</v>
      </c>
      <c r="AC695" s="17">
        <f t="shared" si="920"/>
        <v>2.026827599598101E-4</v>
      </c>
      <c r="AD695" s="17">
        <f t="shared" si="921"/>
        <v>3.4966644591621417E-2</v>
      </c>
      <c r="AE695" s="17">
        <f t="shared" si="922"/>
        <v>2.1354897059993664E-2</v>
      </c>
      <c r="AF695" s="17">
        <f t="shared" si="923"/>
        <v>6.5209520926151239E-3</v>
      </c>
      <c r="AG695" s="17">
        <f t="shared" si="924"/>
        <v>1.3274961733513878E-3</v>
      </c>
      <c r="AH695" s="17">
        <f t="shared" si="925"/>
        <v>5.6946516783287933E-4</v>
      </c>
      <c r="AI695" s="17">
        <f t="shared" si="926"/>
        <v>9.7354803947758708E-4</v>
      </c>
      <c r="AJ695" s="17">
        <f t="shared" si="927"/>
        <v>8.3218064835951719E-4</v>
      </c>
      <c r="AK695" s="17">
        <f t="shared" si="928"/>
        <v>4.7422733028882691E-4</v>
      </c>
      <c r="AL695" s="17">
        <f t="shared" si="929"/>
        <v>8.4646800147306237E-6</v>
      </c>
      <c r="AM695" s="17">
        <f t="shared" si="930"/>
        <v>1.1955677085160293E-2</v>
      </c>
      <c r="AN695" s="17">
        <f t="shared" si="931"/>
        <v>7.3015943170395073E-3</v>
      </c>
      <c r="AO695" s="17">
        <f t="shared" si="932"/>
        <v>2.2296219273435169E-3</v>
      </c>
      <c r="AP695" s="17">
        <f t="shared" si="933"/>
        <v>4.5389301048857694E-4</v>
      </c>
      <c r="AQ695" s="17">
        <f t="shared" si="934"/>
        <v>6.9300605108366236E-5</v>
      </c>
      <c r="AR695" s="17">
        <f t="shared" si="935"/>
        <v>6.9556974541601276E-5</v>
      </c>
      <c r="AS695" s="17">
        <f t="shared" si="936"/>
        <v>1.1891342969170197E-4</v>
      </c>
      <c r="AT695" s="17">
        <f t="shared" si="937"/>
        <v>1.0164619618832132E-4</v>
      </c>
      <c r="AU695" s="17">
        <f t="shared" si="938"/>
        <v>5.7924207138709149E-5</v>
      </c>
      <c r="AV695" s="17">
        <f t="shared" si="939"/>
        <v>2.4756561719475223E-5</v>
      </c>
      <c r="AW695" s="17">
        <f t="shared" si="940"/>
        <v>2.4549451267116653E-7</v>
      </c>
      <c r="AX695" s="17">
        <f t="shared" si="941"/>
        <v>3.4065372927546446E-3</v>
      </c>
      <c r="AY695" s="17">
        <f t="shared" si="942"/>
        <v>2.0804470679819287E-3</v>
      </c>
      <c r="AZ695" s="17">
        <f t="shared" si="943"/>
        <v>6.3528733589389549E-4</v>
      </c>
      <c r="BA695" s="17">
        <f t="shared" si="944"/>
        <v>1.2932797165199467E-4</v>
      </c>
      <c r="BB695" s="17">
        <f t="shared" si="945"/>
        <v>1.9745857472609005E-5</v>
      </c>
      <c r="BC695" s="17">
        <f t="shared" si="946"/>
        <v>2.4118456810117335E-6</v>
      </c>
      <c r="BD695" s="17">
        <f t="shared" si="947"/>
        <v>7.079995085261041E-6</v>
      </c>
      <c r="BE695" s="17">
        <f t="shared" si="948"/>
        <v>1.2103840101401321E-5</v>
      </c>
      <c r="BF695" s="17">
        <f t="shared" si="949"/>
        <v>1.0346260374196939E-5</v>
      </c>
      <c r="BG695" s="17">
        <f t="shared" si="950"/>
        <v>5.8959307037488388E-6</v>
      </c>
      <c r="BH695" s="17">
        <f t="shared" si="951"/>
        <v>2.5198959048601994E-6</v>
      </c>
      <c r="BI695" s="17">
        <f t="shared" si="952"/>
        <v>8.6159430161466768E-7</v>
      </c>
      <c r="BJ695" s="18">
        <f t="shared" si="953"/>
        <v>0.63869187340681921</v>
      </c>
      <c r="BK695" s="18">
        <f t="shared" si="954"/>
        <v>0.23298930857503075</v>
      </c>
      <c r="BL695" s="18">
        <f t="shared" si="955"/>
        <v>0.12473106708340484</v>
      </c>
      <c r="BM695" s="18">
        <f t="shared" si="956"/>
        <v>0.40740033281597443</v>
      </c>
      <c r="BN695" s="18">
        <f t="shared" si="957"/>
        <v>0.59066149826127679</v>
      </c>
    </row>
    <row r="696" spans="1:66" x14ac:dyDescent="0.25">
      <c r="A696" t="s">
        <v>342</v>
      </c>
      <c r="B696" t="s">
        <v>409</v>
      </c>
      <c r="C696" t="s">
        <v>402</v>
      </c>
      <c r="D696" t="s">
        <v>504</v>
      </c>
      <c r="E696" s="14">
        <f>VLOOKUP(A696,home!$A$2:$E$405,3,FALSE)</f>
        <v>1.153846154</v>
      </c>
      <c r="F696" s="14">
        <f>VLOOKUP(B696,home!$B$2:$E$405,3,FALSE)</f>
        <v>1.07</v>
      </c>
      <c r="G696" s="14">
        <f>VLOOKUP(C696,away!$B$2:$E$405,4,FALSE)</f>
        <v>0.73</v>
      </c>
      <c r="H696" s="14">
        <f>VLOOKUP(A696,away!$A$2:$E$405,3,FALSE)</f>
        <v>0.85314685300000004</v>
      </c>
      <c r="I696" s="14">
        <f>VLOOKUP(C696,away!$B$2:$E$405,3,FALSE)</f>
        <v>0.87</v>
      </c>
      <c r="J696" s="14">
        <f>VLOOKUP(B696,home!$B$2:$E$405,4,FALSE)</f>
        <v>1.08</v>
      </c>
      <c r="K696" s="16">
        <f t="shared" si="958"/>
        <v>0.90126923088940003</v>
      </c>
      <c r="L696" s="16">
        <f t="shared" si="959"/>
        <v>0.80161678307880013</v>
      </c>
      <c r="M696" s="17">
        <f t="shared" si="904"/>
        <v>0.1821570569117352</v>
      </c>
      <c r="N696" s="17">
        <f t="shared" si="905"/>
        <v>0.16417255058391625</v>
      </c>
      <c r="O696" s="17">
        <f t="shared" si="906"/>
        <v>0.14602015397668705</v>
      </c>
      <c r="P696" s="17">
        <f t="shared" si="907"/>
        <v>0.13160347186892049</v>
      </c>
      <c r="Q696" s="17">
        <f t="shared" si="908"/>
        <v>7.3981834198958651E-2</v>
      </c>
      <c r="R696" s="17">
        <f t="shared" si="909"/>
        <v>5.8526103047731461E-2</v>
      </c>
      <c r="S696" s="17">
        <f t="shared" si="910"/>
        <v>2.3769973699599736E-2</v>
      </c>
      <c r="T696" s="17">
        <f t="shared" si="911"/>
        <v>5.9305079936838381E-2</v>
      </c>
      <c r="U696" s="17">
        <f t="shared" si="912"/>
        <v>5.2747775880782707E-2</v>
      </c>
      <c r="V696" s="17">
        <f t="shared" si="913"/>
        <v>1.9081281457120946E-3</v>
      </c>
      <c r="W696" s="17">
        <f t="shared" si="914"/>
        <v>2.2225850269427524E-2</v>
      </c>
      <c r="X696" s="17">
        <f t="shared" si="915"/>
        <v>1.7816614594169573E-2</v>
      </c>
      <c r="Y696" s="17">
        <f t="shared" si="916"/>
        <v>7.1410486381665072E-3</v>
      </c>
      <c r="Z696" s="17">
        <f t="shared" si="917"/>
        <v>1.5638502150420289E-2</v>
      </c>
      <c r="AA696" s="17">
        <f t="shared" si="918"/>
        <v>1.4094500805371522E-2</v>
      </c>
      <c r="AB696" s="17">
        <f t="shared" si="919"/>
        <v>6.3514699503136101E-3</v>
      </c>
      <c r="AC696" s="17">
        <f t="shared" si="920"/>
        <v>8.6160636940144821E-5</v>
      </c>
      <c r="AD696" s="17">
        <f t="shared" si="921"/>
        <v>5.007868744547477E-3</v>
      </c>
      <c r="AE696" s="17">
        <f t="shared" si="922"/>
        <v>4.0143916330850175E-3</v>
      </c>
      <c r="AF696" s="17">
        <f t="shared" si="923"/>
        <v>1.609001853466031E-3</v>
      </c>
      <c r="AG696" s="17">
        <f t="shared" si="924"/>
        <v>4.2993429658108909E-4</v>
      </c>
      <c r="AH696" s="17">
        <f t="shared" si="925"/>
        <v>3.1340214464977015E-3</v>
      </c>
      <c r="AI696" s="17">
        <f t="shared" si="926"/>
        <v>2.8245970986758686E-3</v>
      </c>
      <c r="AJ696" s="17">
        <f t="shared" si="927"/>
        <v>1.2728612273480151E-3</v>
      </c>
      <c r="AK696" s="17">
        <f t="shared" si="928"/>
        <v>3.8239688646696116E-4</v>
      </c>
      <c r="AL696" s="17">
        <f t="shared" si="929"/>
        <v>2.4899477740804736E-6</v>
      </c>
      <c r="AM696" s="17">
        <f t="shared" si="930"/>
        <v>9.0268760235867412E-4</v>
      </c>
      <c r="AN696" s="17">
        <f t="shared" si="931"/>
        <v>7.2360953192787529E-4</v>
      </c>
      <c r="AO696" s="17">
        <f t="shared" si="932"/>
        <v>2.9002877259458982E-4</v>
      </c>
      <c r="AP696" s="17">
        <f t="shared" si="933"/>
        <v>7.7497310562522686E-5</v>
      </c>
      <c r="AQ696" s="17">
        <f t="shared" si="934"/>
        <v>1.5530786197597031E-5</v>
      </c>
      <c r="AR696" s="17">
        <f t="shared" si="935"/>
        <v>5.0245683800829131E-4</v>
      </c>
      <c r="AS696" s="17">
        <f t="shared" si="936"/>
        <v>4.5284888794685255E-4</v>
      </c>
      <c r="AT696" s="17">
        <f t="shared" si="937"/>
        <v>2.0406938447448992E-4</v>
      </c>
      <c r="AU696" s="17">
        <f t="shared" si="938"/>
        <v>6.1307152397798944E-5</v>
      </c>
      <c r="AV696" s="17">
        <f t="shared" si="939"/>
        <v>1.381356252239587E-5</v>
      </c>
      <c r="AW696" s="17">
        <f t="shared" si="940"/>
        <v>4.9969969352092005E-8</v>
      </c>
      <c r="AX696" s="17">
        <f t="shared" si="941"/>
        <v>1.3559409351853309E-4</v>
      </c>
      <c r="AY696" s="17">
        <f t="shared" si="942"/>
        <v>1.0869450105081247E-4</v>
      </c>
      <c r="AZ696" s="17">
        <f t="shared" si="943"/>
        <v>4.3565668135353772E-5</v>
      </c>
      <c r="BA696" s="17">
        <f t="shared" si="944"/>
        <v>1.1640990247780297E-5</v>
      </c>
      <c r="BB696" s="17">
        <f t="shared" si="945"/>
        <v>2.3329032885693304E-6</v>
      </c>
      <c r="BC696" s="17">
        <f t="shared" si="946"/>
        <v>3.7401888588338028E-7</v>
      </c>
      <c r="BD696" s="17">
        <f t="shared" si="947"/>
        <v>6.7129639020025358E-5</v>
      </c>
      <c r="BE696" s="17">
        <f t="shared" si="948"/>
        <v>6.0501878129461313E-5</v>
      </c>
      <c r="BF696" s="17">
        <f t="shared" si="949"/>
        <v>2.7264240584551903E-5</v>
      </c>
      <c r="BG696" s="17">
        <f t="shared" si="950"/>
        <v>8.1908070474742201E-6</v>
      </c>
      <c r="BH696" s="17">
        <f t="shared" si="951"/>
        <v>1.8455305920101417E-6</v>
      </c>
      <c r="BI696" s="17">
        <f t="shared" si="952"/>
        <v>3.3266398744876793E-7</v>
      </c>
      <c r="BJ696" s="18">
        <f t="shared" si="953"/>
        <v>0.35801573092792466</v>
      </c>
      <c r="BK696" s="18">
        <f t="shared" si="954"/>
        <v>0.3396359757117326</v>
      </c>
      <c r="BL696" s="18">
        <f t="shared" si="955"/>
        <v>0.2867536409045856</v>
      </c>
      <c r="BM696" s="18">
        <f t="shared" si="956"/>
        <v>0.24347403457563266</v>
      </c>
      <c r="BN696" s="18">
        <f t="shared" si="957"/>
        <v>0.75646117058794904</v>
      </c>
    </row>
    <row r="697" spans="1:66" x14ac:dyDescent="0.25">
      <c r="A697" t="s">
        <v>40</v>
      </c>
      <c r="B697" t="s">
        <v>234</v>
      </c>
      <c r="C697" t="s">
        <v>239</v>
      </c>
      <c r="D697" t="s">
        <v>504</v>
      </c>
      <c r="E697" s="14">
        <f>VLOOKUP(A697,home!$A$2:$E$405,3,FALSE)</f>
        <v>1.4692307689999999</v>
      </c>
      <c r="F697" s="14">
        <f>VLOOKUP(B697,home!$B$2:$E$405,3,FALSE)</f>
        <v>0.89</v>
      </c>
      <c r="G697" s="14">
        <f>VLOOKUP(C697,away!$B$2:$E$405,4,FALSE)</f>
        <v>0.47</v>
      </c>
      <c r="H697" s="14">
        <f>VLOOKUP(A697,away!$A$2:$E$405,3,FALSE)</f>
        <v>1.180769231</v>
      </c>
      <c r="I697" s="14">
        <f>VLOOKUP(C697,away!$B$2:$E$405,3,FALSE)</f>
        <v>0.79</v>
      </c>
      <c r="J697" s="14">
        <f>VLOOKUP(B697,home!$B$2:$E$405,4,FALSE)</f>
        <v>1.3</v>
      </c>
      <c r="K697" s="16">
        <f t="shared" si="958"/>
        <v>0.61457923067269993</v>
      </c>
      <c r="L697" s="16">
        <f t="shared" si="959"/>
        <v>1.2126500002370002</v>
      </c>
      <c r="M697" s="17">
        <f t="shared" si="904"/>
        <v>0.1608586530599545</v>
      </c>
      <c r="N697" s="17">
        <f t="shared" si="905"/>
        <v>9.8860387244633599E-2</v>
      </c>
      <c r="O697" s="17">
        <f t="shared" si="906"/>
        <v>0.19506524567127737</v>
      </c>
      <c r="P697" s="17">
        <f t="shared" si="907"/>
        <v>0.11988304861563485</v>
      </c>
      <c r="Q697" s="17">
        <f t="shared" si="908"/>
        <v>3.0378770368406048E-2</v>
      </c>
      <c r="R697" s="17">
        <f t="shared" si="909"/>
        <v>0.11827293510475252</v>
      </c>
      <c r="S697" s="17">
        <f t="shared" si="910"/>
        <v>2.2336295051566209E-2</v>
      </c>
      <c r="T697" s="17">
        <f t="shared" si="911"/>
        <v>3.6838815894447367E-2</v>
      </c>
      <c r="U697" s="17">
        <f t="shared" si="912"/>
        <v>7.2688089466080977E-2</v>
      </c>
      <c r="V697" s="17">
        <f t="shared" si="913"/>
        <v>1.8496177265791777E-3</v>
      </c>
      <c r="W697" s="17">
        <f t="shared" si="914"/>
        <v>6.2233871072658684E-3</v>
      </c>
      <c r="X697" s="17">
        <f t="shared" si="915"/>
        <v>7.5467903771008994E-3</v>
      </c>
      <c r="Y697" s="17">
        <f t="shared" si="916"/>
        <v>4.5758076762899991E-3</v>
      </c>
      <c r="Z697" s="17">
        <f t="shared" si="917"/>
        <v>4.7807891594269611E-2</v>
      </c>
      <c r="AA697" s="17">
        <f t="shared" si="918"/>
        <v>2.9381737236090055E-2</v>
      </c>
      <c r="AB697" s="17">
        <f t="shared" si="919"/>
        <v>9.0287027331918211E-3</v>
      </c>
      <c r="AC697" s="17">
        <f t="shared" si="920"/>
        <v>8.6153980380366366E-5</v>
      </c>
      <c r="AD697" s="17">
        <f t="shared" si="921"/>
        <v>9.5619111514046412E-4</v>
      </c>
      <c r="AE697" s="17">
        <f t="shared" si="922"/>
        <v>1.1595251560017014E-3</v>
      </c>
      <c r="AF697" s="17">
        <f t="shared" si="923"/>
        <v>7.0304909035013555E-4</v>
      </c>
      <c r="AG697" s="17">
        <f t="shared" si="924"/>
        <v>2.8418415985990482E-4</v>
      </c>
      <c r="AH697" s="17">
        <f t="shared" si="925"/>
        <v>1.449355993828039E-2</v>
      </c>
      <c r="AI697" s="17">
        <f t="shared" si="926"/>
        <v>8.9074409165770269E-3</v>
      </c>
      <c r="AJ697" s="17">
        <f t="shared" si="927"/>
        <v>2.7371640928862181E-3</v>
      </c>
      <c r="AK697" s="17">
        <f t="shared" si="928"/>
        <v>5.6073473414365029E-4</v>
      </c>
      <c r="AL697" s="17">
        <f t="shared" si="929"/>
        <v>2.5683173697893261E-6</v>
      </c>
      <c r="AM697" s="17">
        <f t="shared" si="930"/>
        <v>1.1753103998381954E-4</v>
      </c>
      <c r="AN697" s="17">
        <f t="shared" si="931"/>
        <v>1.4252401566423363E-4</v>
      </c>
      <c r="AO697" s="17">
        <f t="shared" si="932"/>
        <v>8.6415873814505581E-5</v>
      </c>
      <c r="AP697" s="17">
        <f t="shared" si="933"/>
        <v>3.4930736467213588E-5</v>
      </c>
      <c r="AQ697" s="17">
        <f t="shared" si="934"/>
        <v>1.0589689396311293E-5</v>
      </c>
      <c r="AR697" s="17">
        <f t="shared" si="935"/>
        <v>3.5151230925181336E-3</v>
      </c>
      <c r="AS697" s="17">
        <f t="shared" si="936"/>
        <v>2.1603216459196366E-3</v>
      </c>
      <c r="AT697" s="17">
        <f t="shared" si="937"/>
        <v>6.6384440757743526E-4</v>
      </c>
      <c r="AU697" s="17">
        <f t="shared" si="938"/>
        <v>1.3599499509843818E-4</v>
      </c>
      <c r="AV697" s="17">
        <f t="shared" si="939"/>
        <v>2.0894924865733928E-5</v>
      </c>
      <c r="AW697" s="17">
        <f t="shared" si="940"/>
        <v>5.316912813513418E-8</v>
      </c>
      <c r="AX697" s="17">
        <f t="shared" si="941"/>
        <v>1.2038689355569686E-5</v>
      </c>
      <c r="AY697" s="17">
        <f t="shared" si="942"/>
        <v>1.4598716649884752E-5</v>
      </c>
      <c r="AZ697" s="17">
        <f t="shared" si="943"/>
        <v>8.851566874471323E-6</v>
      </c>
      <c r="BA697" s="17">
        <f t="shared" si="944"/>
        <v>3.5779508574751569E-6</v>
      </c>
      <c r="BB697" s="17">
        <f t="shared" si="945"/>
        <v>1.0847005270413067E-6</v>
      </c>
      <c r="BC697" s="17">
        <f t="shared" si="946"/>
        <v>2.6307241887474259E-7</v>
      </c>
      <c r="BD697" s="17">
        <f t="shared" si="947"/>
        <v>7.1043566982920039E-4</v>
      </c>
      <c r="BE697" s="17">
        <f t="shared" si="948"/>
        <v>4.3661900740607425E-4</v>
      </c>
      <c r="BF697" s="17">
        <f t="shared" si="949"/>
        <v>1.3416848683435144E-4</v>
      </c>
      <c r="BG697" s="17">
        <f t="shared" si="950"/>
        <v>2.7485721806392002E-5</v>
      </c>
      <c r="BH697" s="17">
        <f t="shared" si="951"/>
        <v>4.2230384405640618E-6</v>
      </c>
      <c r="BI697" s="17">
        <f t="shared" si="952"/>
        <v>5.1907834318062007E-7</v>
      </c>
      <c r="BJ697" s="18">
        <f t="shared" si="953"/>
        <v>0.18795931424150539</v>
      </c>
      <c r="BK697" s="18">
        <f t="shared" si="954"/>
        <v>0.30503093546813476</v>
      </c>
      <c r="BL697" s="18">
        <f t="shared" si="955"/>
        <v>0.45894523996191905</v>
      </c>
      <c r="BM697" s="18">
        <f t="shared" si="956"/>
        <v>0.2764097956536482</v>
      </c>
      <c r="BN697" s="18">
        <f t="shared" si="957"/>
        <v>0.72331904006465897</v>
      </c>
    </row>
    <row r="698" spans="1:66" x14ac:dyDescent="0.25">
      <c r="A698" t="s">
        <v>10</v>
      </c>
      <c r="B698" t="s">
        <v>11</v>
      </c>
      <c r="C698" t="s">
        <v>43</v>
      </c>
      <c r="D698" t="s">
        <v>505</v>
      </c>
      <c r="E698" s="14">
        <f>VLOOKUP(A698,home!$A$2:$E$405,3,FALSE)</f>
        <v>1.498007968</v>
      </c>
      <c r="F698" s="14">
        <f>VLOOKUP(B698,home!$B$2:$E$405,3,FALSE)</f>
        <v>0.91</v>
      </c>
      <c r="G698" s="14">
        <f>VLOOKUP(C698,away!$B$2:$E$405,4,FALSE)</f>
        <v>0.86</v>
      </c>
      <c r="H698" s="14">
        <f>VLOOKUP(A698,away!$A$2:$E$405,3,FALSE)</f>
        <v>1.398406375</v>
      </c>
      <c r="I698" s="14">
        <f>VLOOKUP(C698,away!$B$2:$E$405,3,FALSE)</f>
        <v>0.62</v>
      </c>
      <c r="J698" s="14">
        <f>VLOOKUP(B698,home!$B$2:$E$405,4,FALSE)</f>
        <v>1.17</v>
      </c>
      <c r="K698" s="16">
        <f t="shared" si="958"/>
        <v>1.1723410357568</v>
      </c>
      <c r="L698" s="16">
        <f t="shared" si="959"/>
        <v>1.0144039844249999</v>
      </c>
      <c r="M698" s="17">
        <f t="shared" si="904"/>
        <v>0.11228162889220664</v>
      </c>
      <c r="N698" s="17">
        <f t="shared" si="905"/>
        <v>0.13163236111195017</v>
      </c>
      <c r="O698" s="17">
        <f t="shared" si="906"/>
        <v>0.11389893172598362</v>
      </c>
      <c r="P698" s="17">
        <f t="shared" si="907"/>
        <v>0.1335283915912327</v>
      </c>
      <c r="Q698" s="17">
        <f t="shared" si="908"/>
        <v>7.715900928254843E-2</v>
      </c>
      <c r="R698" s="17">
        <f t="shared" si="909"/>
        <v>5.7769765082294401E-2</v>
      </c>
      <c r="S698" s="17">
        <f t="shared" si="910"/>
        <v>3.9698906082977069E-2</v>
      </c>
      <c r="T698" s="17">
        <f t="shared" si="911"/>
        <v>7.8270406450502691E-2</v>
      </c>
      <c r="U698" s="17">
        <f t="shared" si="912"/>
        <v>6.7725866232004037E-2</v>
      </c>
      <c r="V698" s="17">
        <f t="shared" si="913"/>
        <v>5.2456697299573026E-3</v>
      </c>
      <c r="W698" s="17">
        <f t="shared" si="914"/>
        <v>3.0152224286757116E-2</v>
      </c>
      <c r="X698" s="17">
        <f t="shared" si="915"/>
        <v>3.0586536455762672E-2</v>
      </c>
      <c r="Y698" s="17">
        <f t="shared" si="916"/>
        <v>1.5513552225243084E-2</v>
      </c>
      <c r="Z698" s="17">
        <f t="shared" si="917"/>
        <v>1.9533959959591889E-2</v>
      </c>
      <c r="AA698" s="17">
        <f t="shared" si="918"/>
        <v>2.2900462851459816E-2</v>
      </c>
      <c r="AB698" s="17">
        <f t="shared" si="919"/>
        <v>1.3423576169295267E-2</v>
      </c>
      <c r="AC698" s="17">
        <f t="shared" si="920"/>
        <v>3.898933917166346E-4</v>
      </c>
      <c r="AD698" s="17">
        <f t="shared" si="921"/>
        <v>8.8371724626770502E-3</v>
      </c>
      <c r="AE698" s="17">
        <f t="shared" si="922"/>
        <v>8.9644629571904895E-3</v>
      </c>
      <c r="AF698" s="17">
        <f t="shared" si="923"/>
        <v>4.5467934710021743E-3</v>
      </c>
      <c r="AG698" s="17">
        <f t="shared" si="924"/>
        <v>1.5374284711140603E-3</v>
      </c>
      <c r="AH698" s="17">
        <f t="shared" si="925"/>
        <v>4.953831703652105E-3</v>
      </c>
      <c r="AI698" s="17">
        <f t="shared" si="926"/>
        <v>5.8075801904243825E-3</v>
      </c>
      <c r="AJ698" s="17">
        <f t="shared" si="927"/>
        <v>3.4042322878413988E-3</v>
      </c>
      <c r="AK698" s="17">
        <f t="shared" si="928"/>
        <v>1.3303070687615752E-3</v>
      </c>
      <c r="AL698" s="17">
        <f t="shared" si="929"/>
        <v>1.8546876457573789E-5</v>
      </c>
      <c r="AM698" s="17">
        <f t="shared" si="930"/>
        <v>2.0720359836112539E-3</v>
      </c>
      <c r="AN698" s="17">
        <f t="shared" si="931"/>
        <v>2.1018815576472299E-3</v>
      </c>
      <c r="AO698" s="17">
        <f t="shared" si="932"/>
        <v>1.0660785134333876E-3</v>
      </c>
      <c r="AP698" s="17">
        <f t="shared" si="933"/>
        <v>3.6047809724556968E-4</v>
      </c>
      <c r="AQ698" s="17">
        <f t="shared" si="934"/>
        <v>9.1417604535962111E-5</v>
      </c>
      <c r="AR698" s="17">
        <f t="shared" si="935"/>
        <v>1.0050373236711165E-3</v>
      </c>
      <c r="AS698" s="17">
        <f t="shared" si="936"/>
        <v>1.1782464970068391E-3</v>
      </c>
      <c r="AT698" s="17">
        <f t="shared" si="937"/>
        <v>6.9065335933890981E-4</v>
      </c>
      <c r="AU698" s="17">
        <f t="shared" si="938"/>
        <v>2.6989375821209689E-4</v>
      </c>
      <c r="AV698" s="17">
        <f t="shared" si="939"/>
        <v>7.91018820116663E-5</v>
      </c>
      <c r="AW698" s="17">
        <f t="shared" si="940"/>
        <v>6.1267927770729536E-7</v>
      </c>
      <c r="AX698" s="17">
        <f t="shared" si="941"/>
        <v>4.0485546852536312E-4</v>
      </c>
      <c r="AY698" s="17">
        <f t="shared" si="942"/>
        <v>4.1068700038837848E-4</v>
      </c>
      <c r="AZ698" s="17">
        <f t="shared" si="943"/>
        <v>2.0830126477276132E-4</v>
      </c>
      <c r="BA698" s="17">
        <f t="shared" si="944"/>
        <v>7.0433877648751981E-5</v>
      </c>
      <c r="BB698" s="17">
        <f t="shared" si="945"/>
        <v>1.7862101531349235E-5</v>
      </c>
      <c r="BC698" s="17">
        <f t="shared" si="946"/>
        <v>3.6238773927209126E-6</v>
      </c>
      <c r="BD698" s="17">
        <f t="shared" si="947"/>
        <v>1.699189776046364E-4</v>
      </c>
      <c r="BE698" s="17">
        <f t="shared" si="948"/>
        <v>1.9920299019975595E-4</v>
      </c>
      <c r="BF698" s="17">
        <f t="shared" si="949"/>
        <v>1.1676691992831683E-4</v>
      </c>
      <c r="BG698" s="17">
        <f t="shared" si="950"/>
        <v>4.5630217283631417E-5</v>
      </c>
      <c r="BH698" s="17">
        <f t="shared" si="951"/>
        <v>1.3373544048025081E-5</v>
      </c>
      <c r="BI698" s="17">
        <f t="shared" si="952"/>
        <v>3.1356708962001782E-6</v>
      </c>
      <c r="BJ698" s="18">
        <f t="shared" si="953"/>
        <v>0.3940076025214807</v>
      </c>
      <c r="BK698" s="18">
        <f t="shared" si="954"/>
        <v>0.29157372356493633</v>
      </c>
      <c r="BL698" s="18">
        <f t="shared" si="955"/>
        <v>0.29498551445191784</v>
      </c>
      <c r="BM698" s="18">
        <f t="shared" si="956"/>
        <v>0.37342063849060014</v>
      </c>
      <c r="BN698" s="18">
        <f t="shared" si="957"/>
        <v>0.62627008768621595</v>
      </c>
    </row>
    <row r="699" spans="1:66" x14ac:dyDescent="0.25">
      <c r="A699" t="s">
        <v>10</v>
      </c>
      <c r="B699" t="s">
        <v>45</v>
      </c>
      <c r="C699" t="s">
        <v>242</v>
      </c>
      <c r="D699" t="s">
        <v>505</v>
      </c>
      <c r="E699" s="14">
        <f>VLOOKUP(A699,home!$A$2:$E$405,3,FALSE)</f>
        <v>1.498007968</v>
      </c>
      <c r="F699" s="14">
        <f>VLOOKUP(B699,home!$B$2:$E$405,3,FALSE)</f>
        <v>0.67</v>
      </c>
      <c r="G699" s="14">
        <f>VLOOKUP(C699,away!$B$2:$E$405,4,FALSE)</f>
        <v>1</v>
      </c>
      <c r="H699" s="14">
        <f>VLOOKUP(A699,away!$A$2:$E$405,3,FALSE)</f>
        <v>1.398406375</v>
      </c>
      <c r="I699" s="14">
        <f>VLOOKUP(C699,away!$B$2:$E$405,3,FALSE)</f>
        <v>0.67</v>
      </c>
      <c r="J699" s="14">
        <f>VLOOKUP(B699,home!$B$2:$E$405,4,FALSE)</f>
        <v>0.92</v>
      </c>
      <c r="K699" s="16">
        <f t="shared" si="958"/>
        <v>1.0036653385600001</v>
      </c>
      <c r="L699" s="16">
        <f t="shared" si="959"/>
        <v>0.86197768955000009</v>
      </c>
      <c r="M699" s="17">
        <f t="shared" si="904"/>
        <v>0.15479663928459697</v>
      </c>
      <c r="N699" s="17">
        <f t="shared" si="905"/>
        <v>0.15536402137552519</v>
      </c>
      <c r="O699" s="17">
        <f t="shared" si="906"/>
        <v>0.13343124948064167</v>
      </c>
      <c r="P699" s="17">
        <f t="shared" si="907"/>
        <v>0.133920320184472</v>
      </c>
      <c r="Q699" s="17">
        <f t="shared" si="908"/>
        <v>7.796674155695478E-2</v>
      </c>
      <c r="R699" s="17">
        <f t="shared" si="909"/>
        <v>5.7507380070546572E-2</v>
      </c>
      <c r="S699" s="17">
        <f t="shared" si="910"/>
        <v>2.8964860350324306E-2</v>
      </c>
      <c r="T699" s="17">
        <f t="shared" si="911"/>
        <v>6.7205591749005852E-2</v>
      </c>
      <c r="U699" s="17">
        <f t="shared" si="912"/>
        <v>5.7718164088203718E-2</v>
      </c>
      <c r="V699" s="17">
        <f t="shared" si="913"/>
        <v>2.7842862381257348E-3</v>
      </c>
      <c r="W699" s="17">
        <f t="shared" si="914"/>
        <v>2.6084172020393686E-2</v>
      </c>
      <c r="X699" s="17">
        <f t="shared" si="915"/>
        <v>2.2483974331963707E-2</v>
      </c>
      <c r="Y699" s="17">
        <f t="shared" si="916"/>
        <v>9.6903421232837905E-3</v>
      </c>
      <c r="Z699" s="17">
        <f t="shared" si="917"/>
        <v>1.6523359535094487E-2</v>
      </c>
      <c r="AA699" s="17">
        <f t="shared" si="918"/>
        <v>1.6583923241939209E-2</v>
      </c>
      <c r="AB699" s="17">
        <f t="shared" si="919"/>
        <v>8.3223544676369835E-3</v>
      </c>
      <c r="AC699" s="17">
        <f t="shared" si="920"/>
        <v>1.5054933775463113E-4</v>
      </c>
      <c r="AD699" s="17">
        <f t="shared" si="921"/>
        <v>6.5449448354764255E-3</v>
      </c>
      <c r="AE699" s="17">
        <f t="shared" si="922"/>
        <v>5.6415964275161748E-3</v>
      </c>
      <c r="AF699" s="17">
        <f t="shared" si="923"/>
        <v>2.4314651269819634E-3</v>
      </c>
      <c r="AG699" s="17">
        <f t="shared" si="924"/>
        <v>6.9862289745910354E-4</v>
      </c>
      <c r="AH699" s="17">
        <f t="shared" si="925"/>
        <v>3.5606918189161766E-3</v>
      </c>
      <c r="AI699" s="17">
        <f t="shared" si="926"/>
        <v>3.573742959940326E-3</v>
      </c>
      <c r="AJ699" s="17">
        <f t="shared" si="927"/>
        <v>1.7934209689074619E-3</v>
      </c>
      <c r="AK699" s="17">
        <f t="shared" si="928"/>
        <v>5.999981546463705E-4</v>
      </c>
      <c r="AL699" s="17">
        <f t="shared" si="929"/>
        <v>5.209832877209402E-6</v>
      </c>
      <c r="AM699" s="17">
        <f t="shared" si="930"/>
        <v>1.3137868548309946E-3</v>
      </c>
      <c r="AN699" s="17">
        <f t="shared" si="931"/>
        <v>1.1324549576883821E-3</v>
      </c>
      <c r="AO699" s="17">
        <f t="shared" si="932"/>
        <v>4.8807545397383734E-4</v>
      </c>
      <c r="AP699" s="17">
        <f t="shared" si="933"/>
        <v>1.4023671738081192E-4</v>
      </c>
      <c r="AQ699" s="17">
        <f t="shared" si="934"/>
        <v>3.0220230409497141E-5</v>
      </c>
      <c r="AR699" s="17">
        <f t="shared" si="935"/>
        <v>6.138473814537908E-4</v>
      </c>
      <c r="AS699" s="17">
        <f t="shared" si="936"/>
        <v>6.1609733993098833E-4</v>
      </c>
      <c r="AT699" s="17">
        <f t="shared" si="937"/>
        <v>3.0917777263387539E-4</v>
      </c>
      <c r="AU699" s="17">
        <f t="shared" si="938"/>
        <v>1.0343700461526845E-4</v>
      </c>
      <c r="AV699" s="17">
        <f t="shared" si="939"/>
        <v>2.5954034064203917E-5</v>
      </c>
      <c r="AW699" s="17">
        <f t="shared" si="940"/>
        <v>1.2520055169873029E-7</v>
      </c>
      <c r="AX699" s="17">
        <f t="shared" si="941"/>
        <v>2.1976705474160456E-4</v>
      </c>
      <c r="AY699" s="17">
        <f t="shared" si="942"/>
        <v>1.8943429808537668E-4</v>
      </c>
      <c r="AZ699" s="17">
        <f t="shared" si="943"/>
        <v>8.1644069292579507E-5</v>
      </c>
      <c r="BA699" s="17">
        <f t="shared" si="944"/>
        <v>2.3458455404759264E-5</v>
      </c>
      <c r="BB699" s="17">
        <f t="shared" si="945"/>
        <v>5.0551662975515247E-6</v>
      </c>
      <c r="BC699" s="17">
        <f t="shared" si="946"/>
        <v>8.7148811309089851E-7</v>
      </c>
      <c r="BD699" s="17">
        <f t="shared" si="947"/>
        <v>8.8187124600309333E-5</v>
      </c>
      <c r="BE699" s="17">
        <f t="shared" si="948"/>
        <v>8.8510360268602363E-5</v>
      </c>
      <c r="BF699" s="17">
        <f t="shared" si="949"/>
        <v>4.4417390352527183E-5</v>
      </c>
      <c r="BG699" s="17">
        <f t="shared" si="950"/>
        <v>1.4860065042040294E-5</v>
      </c>
      <c r="BH699" s="17">
        <f t="shared" si="951"/>
        <v>3.7286330528607475E-6</v>
      </c>
      <c r="BI699" s="17">
        <f t="shared" si="952"/>
        <v>7.4845995107309799E-7</v>
      </c>
      <c r="BJ699" s="18">
        <f t="shared" si="953"/>
        <v>0.37773647719077902</v>
      </c>
      <c r="BK699" s="18">
        <f t="shared" si="954"/>
        <v>0.32081129952623622</v>
      </c>
      <c r="BL699" s="18">
        <f t="shared" si="955"/>
        <v>0.28499989081734406</v>
      </c>
      <c r="BM699" s="18">
        <f t="shared" si="956"/>
        <v>0.28689536601918297</v>
      </c>
      <c r="BN699" s="18">
        <f t="shared" si="957"/>
        <v>0.71298635195273719</v>
      </c>
    </row>
    <row r="700" spans="1:66" x14ac:dyDescent="0.25">
      <c r="A700" t="s">
        <v>10</v>
      </c>
      <c r="B700" t="s">
        <v>47</v>
      </c>
      <c r="C700" t="s">
        <v>49</v>
      </c>
      <c r="D700" t="s">
        <v>505</v>
      </c>
      <c r="E700" s="14">
        <f>VLOOKUP(A700,home!$A$2:$E$405,3,FALSE)</f>
        <v>1.498007968</v>
      </c>
      <c r="F700" s="14">
        <f>VLOOKUP(B700,home!$B$2:$E$405,3,FALSE)</f>
        <v>0.72</v>
      </c>
      <c r="G700" s="14">
        <f>VLOOKUP(C700,away!$B$2:$E$405,4,FALSE)</f>
        <v>1.2</v>
      </c>
      <c r="H700" s="14">
        <f>VLOOKUP(A700,away!$A$2:$E$405,3,FALSE)</f>
        <v>1.398406375</v>
      </c>
      <c r="I700" s="14">
        <f>VLOOKUP(C700,away!$B$2:$E$405,3,FALSE)</f>
        <v>1.2</v>
      </c>
      <c r="J700" s="14">
        <f>VLOOKUP(B700,home!$B$2:$E$405,4,FALSE)</f>
        <v>1.53</v>
      </c>
      <c r="K700" s="16">
        <f t="shared" si="958"/>
        <v>1.2942788843519999</v>
      </c>
      <c r="L700" s="16">
        <f t="shared" si="959"/>
        <v>2.5674741045</v>
      </c>
      <c r="M700" s="17">
        <f t="shared" si="904"/>
        <v>2.1031099906501101E-2</v>
      </c>
      <c r="N700" s="17">
        <f t="shared" si="905"/>
        <v>2.7220108523681695E-2</v>
      </c>
      <c r="O700" s="17">
        <f t="shared" si="906"/>
        <v>5.3996804399093955E-2</v>
      </c>
      <c r="P700" s="17">
        <f t="shared" si="907"/>
        <v>6.9886923756232483E-2</v>
      </c>
      <c r="Q700" s="17">
        <f t="shared" si="908"/>
        <v>1.7615205845985558E-2</v>
      </c>
      <c r="R700" s="17">
        <f t="shared" si="909"/>
        <v>6.9317698510212716E-2</v>
      </c>
      <c r="S700" s="17">
        <f t="shared" si="910"/>
        <v>5.8059042725098535E-2</v>
      </c>
      <c r="T700" s="17">
        <f t="shared" si="911"/>
        <v>4.5226584855004935E-2</v>
      </c>
      <c r="U700" s="17">
        <f t="shared" si="912"/>
        <v>8.97164334936464E-2</v>
      </c>
      <c r="V700" s="17">
        <f t="shared" si="913"/>
        <v>2.1436866303964207E-2</v>
      </c>
      <c r="W700" s="17">
        <f t="shared" si="914"/>
        <v>7.5996629899910025E-3</v>
      </c>
      <c r="X700" s="17">
        <f t="shared" si="915"/>
        <v>1.9511937929728943E-2</v>
      </c>
      <c r="Y700" s="17">
        <f t="shared" si="916"/>
        <v>2.5048197681595205E-2</v>
      </c>
      <c r="Z700" s="17">
        <f t="shared" si="917"/>
        <v>5.9323798636169787E-2</v>
      </c>
      <c r="AA700" s="17">
        <f t="shared" si="918"/>
        <v>7.6781539914344527E-2</v>
      </c>
      <c r="AB700" s="17">
        <f t="shared" si="919"/>
        <v>4.96883629095832E-2</v>
      </c>
      <c r="AC700" s="17">
        <f t="shared" si="920"/>
        <v>4.4522060413450725E-3</v>
      </c>
      <c r="AD700" s="17">
        <f t="shared" si="921"/>
        <v>2.4590208340341856E-3</v>
      </c>
      <c r="AE700" s="17">
        <f t="shared" si="922"/>
        <v>6.3134723138087642E-3</v>
      </c>
      <c r="AF700" s="17">
        <f t="shared" si="923"/>
        <v>8.1048383375908507E-3</v>
      </c>
      <c r="AG700" s="17">
        <f t="shared" si="924"/>
        <v>6.9363208509744465E-3</v>
      </c>
      <c r="AH700" s="17">
        <f t="shared" si="925"/>
        <v>3.8078079194734576E-2</v>
      </c>
      <c r="AI700" s="17">
        <f t="shared" si="926"/>
        <v>4.9283653858428172E-2</v>
      </c>
      <c r="AJ700" s="17">
        <f t="shared" si="927"/>
        <v>3.1893396266338275E-2</v>
      </c>
      <c r="AK700" s="17">
        <f t="shared" si="928"/>
        <v>1.3759649779264178E-2</v>
      </c>
      <c r="AL700" s="17">
        <f t="shared" si="929"/>
        <v>5.9179212792829399E-4</v>
      </c>
      <c r="AM700" s="17">
        <f t="shared" si="930"/>
        <v>6.3653174833441827E-4</v>
      </c>
      <c r="AN700" s="17">
        <f t="shared" si="931"/>
        <v>1.63427878054073E-3</v>
      </c>
      <c r="AO700" s="17">
        <f t="shared" si="932"/>
        <v>2.0979842242860817E-3</v>
      </c>
      <c r="AP700" s="17">
        <f t="shared" si="933"/>
        <v>1.7955067225013449E-3</v>
      </c>
      <c r="AQ700" s="17">
        <f t="shared" si="934"/>
        <v>1.1524792536194673E-3</v>
      </c>
      <c r="AR700" s="17">
        <f t="shared" si="935"/>
        <v>1.9552896456316249E-2</v>
      </c>
      <c r="AS700" s="17">
        <f t="shared" si="936"/>
        <v>2.5306901011331165E-2</v>
      </c>
      <c r="AT700" s="17">
        <f t="shared" si="937"/>
        <v>1.63770938036761E-2</v>
      </c>
      <c r="AU700" s="17">
        <f t="shared" si="938"/>
        <v>7.0655088990499836E-3</v>
      </c>
      <c r="AV700" s="17">
        <f t="shared" si="939"/>
        <v>2.2861847438103858E-3</v>
      </c>
      <c r="AW700" s="17">
        <f t="shared" si="940"/>
        <v>5.4626153527042074E-5</v>
      </c>
      <c r="AX700" s="17">
        <f t="shared" si="941"/>
        <v>1.3730826684814964E-4</v>
      </c>
      <c r="AY700" s="17">
        <f t="shared" si="942"/>
        <v>3.5253541946639999E-4</v>
      </c>
      <c r="AZ700" s="17">
        <f t="shared" si="943"/>
        <v>4.5256278019951366E-4</v>
      </c>
      <c r="BA700" s="17">
        <f t="shared" si="944"/>
        <v>3.873144062742589E-4</v>
      </c>
      <c r="BB700" s="17">
        <f t="shared" si="945"/>
        <v>2.4860492710223795E-4</v>
      </c>
      <c r="BC700" s="17">
        <f t="shared" si="946"/>
        <v>1.2765734251722122E-4</v>
      </c>
      <c r="BD700" s="17">
        <f t="shared" si="947"/>
        <v>8.3669258865936326E-3</v>
      </c>
      <c r="BE700" s="17">
        <f t="shared" si="948"/>
        <v>1.0829135501956275E-2</v>
      </c>
      <c r="BF700" s="17">
        <f t="shared" si="949"/>
        <v>7.007960707984302E-3</v>
      </c>
      <c r="BG700" s="17">
        <f t="shared" si="950"/>
        <v>3.0234185222375236E-3</v>
      </c>
      <c r="BH700" s="17">
        <f t="shared" si="951"/>
        <v>9.782866879726891E-4</v>
      </c>
      <c r="BI700" s="17">
        <f t="shared" si="952"/>
        <v>2.532351606171411E-4</v>
      </c>
      <c r="BJ700" s="18">
        <f t="shared" si="953"/>
        <v>0.17505811403408542</v>
      </c>
      <c r="BK700" s="18">
        <f t="shared" si="954"/>
        <v>0.17581046628053609</v>
      </c>
      <c r="BL700" s="18">
        <f t="shared" si="955"/>
        <v>0.57356316570719146</v>
      </c>
      <c r="BM700" s="18">
        <f t="shared" si="956"/>
        <v>0.72438979445033591</v>
      </c>
      <c r="BN700" s="18">
        <f t="shared" si="957"/>
        <v>0.25906784094170754</v>
      </c>
    </row>
    <row r="701" spans="1:66" x14ac:dyDescent="0.25">
      <c r="A701" t="s">
        <v>13</v>
      </c>
      <c r="B701" t="s">
        <v>250</v>
      </c>
      <c r="C701" t="s">
        <v>248</v>
      </c>
      <c r="D701" t="s">
        <v>505</v>
      </c>
      <c r="E701" s="14">
        <f>VLOOKUP(A701,home!$A$2:$E$405,3,FALSE)</f>
        <v>1.578680203</v>
      </c>
      <c r="F701" s="14">
        <f>VLOOKUP(B701,home!$B$2:$E$405,3,FALSE)</f>
        <v>1.21</v>
      </c>
      <c r="G701" s="14">
        <f>VLOOKUP(C701,away!$B$2:$E$405,4,FALSE)</f>
        <v>0.84</v>
      </c>
      <c r="H701" s="14">
        <f>VLOOKUP(A701,away!$A$2:$E$405,3,FALSE)</f>
        <v>1.4568527920000001</v>
      </c>
      <c r="I701" s="14">
        <f>VLOOKUP(C701,away!$B$2:$E$405,3,FALSE)</f>
        <v>1.32</v>
      </c>
      <c r="J701" s="14">
        <f>VLOOKUP(B701,home!$B$2:$E$405,4,FALSE)</f>
        <v>0.75</v>
      </c>
      <c r="K701" s="16">
        <f t="shared" si="958"/>
        <v>1.6045705583291998</v>
      </c>
      <c r="L701" s="16">
        <f t="shared" si="959"/>
        <v>1.4422842640800002</v>
      </c>
      <c r="M701" s="17">
        <f t="shared" si="904"/>
        <v>4.7508111105234008E-2</v>
      </c>
      <c r="N701" s="17">
        <f t="shared" si="905"/>
        <v>7.6230116361290984E-2</v>
      </c>
      <c r="O701" s="17">
        <f t="shared" si="906"/>
        <v>6.8520201063243302E-2</v>
      </c>
      <c r="P701" s="17">
        <f t="shared" si="907"/>
        <v>0.10994549727687734</v>
      </c>
      <c r="Q701" s="17">
        <f t="shared" si="908"/>
        <v>6.1158300185668285E-2</v>
      </c>
      <c r="R701" s="17">
        <f t="shared" si="909"/>
        <v>4.9412803882556776E-2</v>
      </c>
      <c r="S701" s="17">
        <f t="shared" si="910"/>
        <v>6.3610255650261502E-2</v>
      </c>
      <c r="T701" s="17">
        <f t="shared" si="911"/>
        <v>8.8207653975670319E-2</v>
      </c>
      <c r="U701" s="17">
        <f t="shared" si="912"/>
        <v>7.9286330314445375E-2</v>
      </c>
      <c r="V701" s="17">
        <f t="shared" si="913"/>
        <v>1.6356648315591651E-2</v>
      </c>
      <c r="W701" s="17">
        <f t="shared" si="914"/>
        <v>3.2710935958460863E-2</v>
      </c>
      <c r="X701" s="17">
        <f t="shared" si="915"/>
        <v>4.7178468196216738E-2</v>
      </c>
      <c r="Y701" s="17">
        <f t="shared" si="916"/>
        <v>3.402238114140109E-2</v>
      </c>
      <c r="Z701" s="17">
        <f t="shared" si="917"/>
        <v>2.3755769827960932E-2</v>
      </c>
      <c r="AA701" s="17">
        <f t="shared" si="918"/>
        <v>3.8117808856391232E-2</v>
      </c>
      <c r="AB701" s="17">
        <f t="shared" si="919"/>
        <v>3.0581356919492701E-2</v>
      </c>
      <c r="AC701" s="17">
        <f t="shared" si="920"/>
        <v>2.3658326323178595E-3</v>
      </c>
      <c r="AD701" s="17">
        <f t="shared" si="921"/>
        <v>1.3121751193584564E-2</v>
      </c>
      <c r="AE701" s="17">
        <f t="shared" si="922"/>
        <v>1.8925295263679975E-2</v>
      </c>
      <c r="AF701" s="17">
        <f t="shared" si="923"/>
        <v>1.3647827775936698E-2</v>
      </c>
      <c r="AG701" s="17">
        <f t="shared" si="924"/>
        <v>6.5613490800358167E-3</v>
      </c>
      <c r="AH701" s="17">
        <f t="shared" si="925"/>
        <v>8.5656432509936212E-3</v>
      </c>
      <c r="AI701" s="17">
        <f t="shared" si="926"/>
        <v>1.3744178973695577E-2</v>
      </c>
      <c r="AJ701" s="17">
        <f t="shared" si="927"/>
        <v>1.1026752464799582E-2</v>
      </c>
      <c r="AK701" s="17">
        <f t="shared" si="928"/>
        <v>5.8977341196671165E-3</v>
      </c>
      <c r="AL701" s="17">
        <f t="shared" si="929"/>
        <v>2.1900483027656621E-4</v>
      </c>
      <c r="AM701" s="17">
        <f t="shared" si="930"/>
        <v>4.2109551277893648E-3</v>
      </c>
      <c r="AN701" s="17">
        <f t="shared" si="931"/>
        <v>6.0733943175575872E-3</v>
      </c>
      <c r="AO701" s="17">
        <f t="shared" si="932"/>
        <v>4.3797805268831012E-3</v>
      </c>
      <c r="AP701" s="17">
        <f t="shared" si="933"/>
        <v>2.1056295113491704E-3</v>
      </c>
      <c r="AQ701" s="17">
        <f t="shared" si="934"/>
        <v>7.5922907755034163E-4</v>
      </c>
      <c r="AR701" s="17">
        <f t="shared" si="935"/>
        <v>2.4708184945262291E-3</v>
      </c>
      <c r="AS701" s="17">
        <f t="shared" si="936"/>
        <v>3.9646026112920649E-3</v>
      </c>
      <c r="AT701" s="17">
        <f t="shared" si="937"/>
        <v>3.1807423127771565E-3</v>
      </c>
      <c r="AU701" s="17">
        <f t="shared" si="938"/>
        <v>1.7012418229047179E-3</v>
      </c>
      <c r="AV701" s="17">
        <f t="shared" si="939"/>
        <v>6.8244063540780231E-4</v>
      </c>
      <c r="AW701" s="17">
        <f t="shared" si="940"/>
        <v>1.4078645619446239E-5</v>
      </c>
      <c r="AX701" s="17">
        <f t="shared" si="941"/>
        <v>1.1261291034160321E-3</v>
      </c>
      <c r="AY701" s="17">
        <f t="shared" si="942"/>
        <v>1.6241982851794622E-3</v>
      </c>
      <c r="AZ701" s="17">
        <f t="shared" si="943"/>
        <v>1.1712778142300298E-3</v>
      </c>
      <c r="BA701" s="17">
        <f t="shared" si="944"/>
        <v>5.6310518677666341E-4</v>
      </c>
      <c r="BB701" s="17">
        <f t="shared" si="945"/>
        <v>2.0303943747745264E-4</v>
      </c>
      <c r="BC701" s="17">
        <f t="shared" si="946"/>
        <v>5.8568117132276953E-5</v>
      </c>
      <c r="BD701" s="17">
        <f t="shared" si="947"/>
        <v>5.9393710567550351E-4</v>
      </c>
      <c r="BE701" s="17">
        <f t="shared" si="948"/>
        <v>9.5301399326617174E-4</v>
      </c>
      <c r="BF701" s="17">
        <f t="shared" si="949"/>
        <v>7.6458909763532082E-4</v>
      </c>
      <c r="BG701" s="17">
        <f t="shared" si="950"/>
        <v>4.0894571842837541E-4</v>
      </c>
      <c r="BH701" s="17">
        <f t="shared" si="951"/>
        <v>1.6404556493623853E-4</v>
      </c>
      <c r="BI701" s="17">
        <f t="shared" si="952"/>
        <v>5.264453674423385E-5</v>
      </c>
      <c r="BJ701" s="18">
        <f t="shared" si="953"/>
        <v>0.41403938563728682</v>
      </c>
      <c r="BK701" s="18">
        <f t="shared" si="954"/>
        <v>0.24162954809573839</v>
      </c>
      <c r="BL701" s="18">
        <f t="shared" si="955"/>
        <v>0.32008983173887912</v>
      </c>
      <c r="BM701" s="18">
        <f t="shared" si="956"/>
        <v>0.58512938578543461</v>
      </c>
      <c r="BN701" s="18">
        <f t="shared" si="957"/>
        <v>0.41277502987487069</v>
      </c>
    </row>
    <row r="702" spans="1:66" x14ac:dyDescent="0.25">
      <c r="A702" t="s">
        <v>13</v>
      </c>
      <c r="B702" t="s">
        <v>53</v>
      </c>
      <c r="C702" t="s">
        <v>61</v>
      </c>
      <c r="D702" t="s">
        <v>505</v>
      </c>
      <c r="E702" s="14">
        <f>VLOOKUP(A702,home!$A$2:$E$405,3,FALSE)</f>
        <v>1.578680203</v>
      </c>
      <c r="F702" s="14">
        <f>VLOOKUP(B702,home!$B$2:$E$405,3,FALSE)</f>
        <v>0.63</v>
      </c>
      <c r="G702" s="14">
        <f>VLOOKUP(C702,away!$B$2:$E$405,4,FALSE)</f>
        <v>1</v>
      </c>
      <c r="H702" s="14">
        <f>VLOOKUP(A702,away!$A$2:$E$405,3,FALSE)</f>
        <v>1.4568527920000001</v>
      </c>
      <c r="I702" s="14">
        <f>VLOOKUP(C702,away!$B$2:$E$405,3,FALSE)</f>
        <v>1.32</v>
      </c>
      <c r="J702" s="14">
        <f>VLOOKUP(B702,home!$B$2:$E$405,4,FALSE)</f>
        <v>1.25</v>
      </c>
      <c r="K702" s="16">
        <f t="shared" si="958"/>
        <v>0.99456852789000005</v>
      </c>
      <c r="L702" s="16">
        <f t="shared" si="959"/>
        <v>2.4038071068000004</v>
      </c>
      <c r="M702" s="17">
        <f t="shared" si="904"/>
        <v>3.3427524394912131E-2</v>
      </c>
      <c r="N702" s="17">
        <f t="shared" si="905"/>
        <v>3.3245963728454821E-2</v>
      </c>
      <c r="O702" s="17">
        <f t="shared" si="906"/>
        <v>8.0353320703220169E-2</v>
      </c>
      <c r="P702" s="17">
        <f t="shared" si="907"/>
        <v>7.991688388287474E-2</v>
      </c>
      <c r="Q702" s="17">
        <f t="shared" si="908"/>
        <v>1.6532694601846823E-2</v>
      </c>
      <c r="R702" s="17">
        <f t="shared" si="909"/>
        <v>9.6576941680690143E-2</v>
      </c>
      <c r="S702" s="17">
        <f t="shared" si="910"/>
        <v>4.7765340427969143E-2</v>
      </c>
      <c r="T702" s="17">
        <f t="shared" si="911"/>
        <v>3.9741408778473396E-2</v>
      </c>
      <c r="U702" s="17">
        <f t="shared" si="912"/>
        <v>9.6052386715482371E-2</v>
      </c>
      <c r="V702" s="17">
        <f t="shared" si="913"/>
        <v>1.2688336711557389E-2</v>
      </c>
      <c r="W702" s="17">
        <f t="shared" si="914"/>
        <v>5.4809659107379165E-3</v>
      </c>
      <c r="X702" s="17">
        <f t="shared" si="915"/>
        <v>1.317518480836034E-2</v>
      </c>
      <c r="Y702" s="17">
        <f t="shared" si="916"/>
        <v>1.5835301437869997E-2</v>
      </c>
      <c r="Z702" s="17">
        <f t="shared" si="917"/>
        <v>7.7384112921684053E-2</v>
      </c>
      <c r="AA702" s="17">
        <f t="shared" si="918"/>
        <v>7.6963803270592823E-2</v>
      </c>
      <c r="AB702" s="17">
        <f t="shared" si="919"/>
        <v>3.8272888259824535E-2</v>
      </c>
      <c r="AC702" s="17">
        <f t="shared" si="920"/>
        <v>1.8959157722555704E-3</v>
      </c>
      <c r="AD702" s="17">
        <f t="shared" si="921"/>
        <v>1.3627990493144703E-3</v>
      </c>
      <c r="AE702" s="17">
        <f t="shared" si="922"/>
        <v>3.275906039882408E-3</v>
      </c>
      <c r="AF702" s="17">
        <f t="shared" si="923"/>
        <v>3.9373231099391901E-3</v>
      </c>
      <c r="AG702" s="17">
        <f t="shared" si="924"/>
        <v>3.154855091146568E-3</v>
      </c>
      <c r="AH702" s="17">
        <f t="shared" si="925"/>
        <v>4.6504120148639458E-2</v>
      </c>
      <c r="AI702" s="17">
        <f t="shared" si="926"/>
        <v>4.6251534317052027E-2</v>
      </c>
      <c r="AJ702" s="17">
        <f t="shared" si="927"/>
        <v>2.3000160199182124E-2</v>
      </c>
      <c r="AK702" s="17">
        <f t="shared" si="928"/>
        <v>7.6250784901782482E-3</v>
      </c>
      <c r="AL702" s="17">
        <f t="shared" si="929"/>
        <v>1.8130649321565793E-4</v>
      </c>
      <c r="AM702" s="17">
        <f t="shared" si="930"/>
        <v>2.7107940885731701E-4</v>
      </c>
      <c r="AN702" s="17">
        <f t="shared" si="931"/>
        <v>6.5162260951836159E-4</v>
      </c>
      <c r="AO702" s="17">
        <f t="shared" si="932"/>
        <v>7.8318752985589979E-4</v>
      </c>
      <c r="AP702" s="17">
        <f t="shared" si="933"/>
        <v>6.2754391674158308E-4</v>
      </c>
      <c r="AQ702" s="17">
        <f t="shared" si="934"/>
        <v>3.7712363172313126E-4</v>
      </c>
      <c r="AR702" s="17">
        <f t="shared" si="935"/>
        <v>2.2357386901756138E-2</v>
      </c>
      <c r="AS702" s="17">
        <f t="shared" si="936"/>
        <v>2.223595337834677E-2</v>
      </c>
      <c r="AT702" s="17">
        <f t="shared" si="937"/>
        <v>1.1057589708866509E-2</v>
      </c>
      <c r="AU702" s="17">
        <f t="shared" si="938"/>
        <v>3.6658435729196603E-3</v>
      </c>
      <c r="AV702" s="17">
        <f t="shared" si="939"/>
        <v>9.1148316144843084E-4</v>
      </c>
      <c r="AW702" s="17">
        <f t="shared" si="940"/>
        <v>1.2040518361745568E-5</v>
      </c>
      <c r="AX702" s="17">
        <f t="shared" si="941"/>
        <v>4.493450810141885E-5</v>
      </c>
      <c r="AY702" s="17">
        <f t="shared" si="942"/>
        <v>1.0801388991475283E-4</v>
      </c>
      <c r="AZ702" s="17">
        <f t="shared" si="943"/>
        <v>1.298222781050979E-4</v>
      </c>
      <c r="BA702" s="17">
        <f t="shared" si="944"/>
        <v>1.040225715766668E-4</v>
      </c>
      <c r="BB702" s="17">
        <f t="shared" si="945"/>
        <v>6.2512549205900837E-5</v>
      </c>
      <c r="BC702" s="17">
        <f t="shared" si="946"/>
        <v>3.0053622009065851E-5</v>
      </c>
      <c r="BD702" s="17">
        <f t="shared" si="947"/>
        <v>8.9571409206531082E-3</v>
      </c>
      <c r="BE702" s="17">
        <f t="shared" si="948"/>
        <v>8.908490459557241E-3</v>
      </c>
      <c r="BF702" s="17">
        <f t="shared" si="949"/>
        <v>4.4300521210419771E-3</v>
      </c>
      <c r="BG702" s="17">
        <f t="shared" si="950"/>
        <v>1.4686634721668976E-3</v>
      </c>
      <c r="BH702" s="17">
        <f t="shared" si="951"/>
        <v>3.6517161686971174E-4</v>
      </c>
      <c r="BI702" s="17">
        <f t="shared" si="952"/>
        <v>7.2637639483464096E-5</v>
      </c>
      <c r="BJ702" s="18">
        <f t="shared" si="953"/>
        <v>0.13893231907163509</v>
      </c>
      <c r="BK702" s="18">
        <f t="shared" si="954"/>
        <v>0.17598332157269936</v>
      </c>
      <c r="BL702" s="18">
        <f t="shared" si="955"/>
        <v>0.59603064673797179</v>
      </c>
      <c r="BM702" s="18">
        <f t="shared" si="956"/>
        <v>0.64818109794043843</v>
      </c>
      <c r="BN702" s="18">
        <f t="shared" si="957"/>
        <v>0.34005332899199886</v>
      </c>
    </row>
    <row r="703" spans="1:66" x14ac:dyDescent="0.25">
      <c r="A703" t="s">
        <v>13</v>
      </c>
      <c r="B703" t="s">
        <v>249</v>
      </c>
      <c r="C703" t="s">
        <v>14</v>
      </c>
      <c r="D703" t="s">
        <v>505</v>
      </c>
      <c r="E703" s="14">
        <f>VLOOKUP(A703,home!$A$2:$E$405,3,FALSE)</f>
        <v>1.578680203</v>
      </c>
      <c r="F703" s="14">
        <f>VLOOKUP(B703,home!$B$2:$E$405,3,FALSE)</f>
        <v>1.27</v>
      </c>
      <c r="G703" s="14">
        <f>VLOOKUP(C703,away!$B$2:$E$405,4,FALSE)</f>
        <v>0.75</v>
      </c>
      <c r="H703" s="14">
        <f>VLOOKUP(A703,away!$A$2:$E$405,3,FALSE)</f>
        <v>1.4568527920000001</v>
      </c>
      <c r="I703" s="14">
        <f>VLOOKUP(C703,away!$B$2:$E$405,3,FALSE)</f>
        <v>0.81</v>
      </c>
      <c r="J703" s="14">
        <f>VLOOKUP(B703,home!$B$2:$E$405,4,FALSE)</f>
        <v>0.97</v>
      </c>
      <c r="K703" s="16">
        <f t="shared" si="958"/>
        <v>1.5036928933575</v>
      </c>
      <c r="L703" s="16">
        <f t="shared" si="959"/>
        <v>1.1446492386744003</v>
      </c>
      <c r="M703" s="17">
        <f t="shared" si="904"/>
        <v>7.0768440590503162E-2</v>
      </c>
      <c r="N703" s="17">
        <f t="shared" si="905"/>
        <v>0.10641400118993202</v>
      </c>
      <c r="O703" s="17">
        <f t="shared" si="906"/>
        <v>8.1005041644093972E-2</v>
      </c>
      <c r="P703" s="17">
        <f t="shared" si="907"/>
        <v>0.12180670544635241</v>
      </c>
      <c r="Q703" s="17">
        <f t="shared" si="908"/>
        <v>8.0006988671518689E-2</v>
      </c>
      <c r="R703" s="17">
        <f t="shared" si="909"/>
        <v>4.6361179623350131E-2</v>
      </c>
      <c r="S703" s="17">
        <f t="shared" si="910"/>
        <v>5.2413453539081924E-2</v>
      </c>
      <c r="T703" s="17">
        <f t="shared" si="911"/>
        <v>9.1579938671485228E-2</v>
      </c>
      <c r="U703" s="17">
        <f t="shared" si="912"/>
        <v>6.9712976327302112E-2</v>
      </c>
      <c r="V703" s="17">
        <f t="shared" si="913"/>
        <v>1.0023787193822754E-2</v>
      </c>
      <c r="W703" s="17">
        <f t="shared" si="914"/>
        <v>4.0101980094765545E-2</v>
      </c>
      <c r="X703" s="17">
        <f t="shared" si="915"/>
        <v>4.5902700984809343E-2</v>
      </c>
      <c r="Y703" s="17">
        <f t="shared" si="916"/>
        <v>2.6271245867680329E-2</v>
      </c>
      <c r="Z703" s="17">
        <f t="shared" si="917"/>
        <v>1.768909631997161E-2</v>
      </c>
      <c r="AA703" s="17">
        <f t="shared" si="918"/>
        <v>2.659896842625761E-2</v>
      </c>
      <c r="AB703" s="17">
        <f t="shared" si="919"/>
        <v>1.999833989660205E-2</v>
      </c>
      <c r="AC703" s="17">
        <f t="shared" si="920"/>
        <v>1.0783094872401503E-3</v>
      </c>
      <c r="AD703" s="17">
        <f t="shared" si="921"/>
        <v>1.5075265619515723E-2</v>
      </c>
      <c r="AE703" s="17">
        <f t="shared" si="922"/>
        <v>1.7255891314193032E-2</v>
      </c>
      <c r="AF703" s="17">
        <f t="shared" si="923"/>
        <v>9.8759714277196261E-3</v>
      </c>
      <c r="AG703" s="17">
        <f t="shared" si="924"/>
        <v>3.7681743919697991E-3</v>
      </c>
      <c r="AH703" s="17">
        <f t="shared" si="925"/>
        <v>5.0619526588734096E-3</v>
      </c>
      <c r="AI703" s="17">
        <f t="shared" si="926"/>
        <v>7.6116222396600463E-3</v>
      </c>
      <c r="AJ703" s="17">
        <f t="shared" si="927"/>
        <v>5.7227711343493552E-3</v>
      </c>
      <c r="AK703" s="17">
        <f t="shared" si="928"/>
        <v>2.8684300950108546E-3</v>
      </c>
      <c r="AL703" s="17">
        <f t="shared" si="929"/>
        <v>7.4239491500053878E-5</v>
      </c>
      <c r="AM703" s="17">
        <f t="shared" si="930"/>
        <v>4.5337139555084857E-3</v>
      </c>
      <c r="AN703" s="17">
        <f t="shared" si="931"/>
        <v>5.1895122275402925E-3</v>
      </c>
      <c r="AO703" s="17">
        <f t="shared" si="932"/>
        <v>2.9700856101727438E-3</v>
      </c>
      <c r="AP703" s="17">
        <f t="shared" si="933"/>
        <v>1.1332354108273405E-3</v>
      </c>
      <c r="AQ703" s="17">
        <f t="shared" si="934"/>
        <v>3.2428926256059665E-4</v>
      </c>
      <c r="AR703" s="17">
        <f t="shared" si="935"/>
        <v>1.1588320514370602E-3</v>
      </c>
      <c r="AS703" s="17">
        <f t="shared" si="936"/>
        <v>1.7425275203408E-3</v>
      </c>
      <c r="AT703" s="17">
        <f t="shared" si="937"/>
        <v>1.310113124408164E-3</v>
      </c>
      <c r="AU703" s="17">
        <f t="shared" si="938"/>
        <v>6.5666926488898208E-4</v>
      </c>
      <c r="AV703" s="17">
        <f t="shared" si="939"/>
        <v>2.4685722672496406E-4</v>
      </c>
      <c r="AW703" s="17">
        <f t="shared" si="940"/>
        <v>3.5494744856836798E-6</v>
      </c>
      <c r="AX703" s="17">
        <f t="shared" si="941"/>
        <v>1.1362189092356384E-3</v>
      </c>
      <c r="AY703" s="17">
        <f t="shared" si="942"/>
        <v>1.3005721094240311E-3</v>
      </c>
      <c r="AZ703" s="17">
        <f t="shared" si="943"/>
        <v>7.4434943744668808E-4</v>
      </c>
      <c r="BA703" s="17">
        <f t="shared" si="944"/>
        <v>2.8400633896035642E-4</v>
      </c>
      <c r="BB703" s="17">
        <f t="shared" si="945"/>
        <v>8.127190991741892E-5</v>
      </c>
      <c r="BC703" s="17">
        <f t="shared" si="946"/>
        <v>1.860556596251759E-5</v>
      </c>
      <c r="BD703" s="17">
        <f t="shared" si="947"/>
        <v>2.2107603757148724E-4</v>
      </c>
      <c r="BE703" s="17">
        <f t="shared" si="948"/>
        <v>3.32430466587881E-4</v>
      </c>
      <c r="BF703" s="17">
        <f t="shared" si="949"/>
        <v>2.4993666507185731E-4</v>
      </c>
      <c r="BG703" s="17">
        <f t="shared" si="950"/>
        <v>1.2527599568600849E-4</v>
      </c>
      <c r="BH703" s="17">
        <f t="shared" si="951"/>
        <v>4.7094156105333955E-5</v>
      </c>
      <c r="BI703" s="17">
        <f t="shared" si="952"/>
        <v>1.4163029570851872E-5</v>
      </c>
      <c r="BJ703" s="18">
        <f t="shared" si="953"/>
        <v>0.45396801897114547</v>
      </c>
      <c r="BK703" s="18">
        <f t="shared" si="954"/>
        <v>0.25746550785792444</v>
      </c>
      <c r="BL703" s="18">
        <f t="shared" si="955"/>
        <v>0.27104625758389295</v>
      </c>
      <c r="BM703" s="18">
        <f t="shared" si="956"/>
        <v>0.49250950093224571</v>
      </c>
      <c r="BN703" s="18">
        <f t="shared" si="957"/>
        <v>0.5063623571657504</v>
      </c>
    </row>
    <row r="704" spans="1:66" x14ac:dyDescent="0.25">
      <c r="A704" t="s">
        <v>13</v>
      </c>
      <c r="B704" t="s">
        <v>62</v>
      </c>
      <c r="C704" t="s">
        <v>52</v>
      </c>
      <c r="D704" t="s">
        <v>505</v>
      </c>
      <c r="E704" s="14">
        <f>VLOOKUP(A704,home!$A$2:$E$405,3,FALSE)</f>
        <v>1.578680203</v>
      </c>
      <c r="F704" s="14">
        <f>VLOOKUP(B704,home!$B$2:$E$405,3,FALSE)</f>
        <v>1.06</v>
      </c>
      <c r="G704" s="14">
        <f>VLOOKUP(C704,away!$B$2:$E$405,4,FALSE)</f>
        <v>1.38</v>
      </c>
      <c r="H704" s="14">
        <f>VLOOKUP(A704,away!$A$2:$E$405,3,FALSE)</f>
        <v>1.4568527920000001</v>
      </c>
      <c r="I704" s="14">
        <f>VLOOKUP(C704,away!$B$2:$E$405,3,FALSE)</f>
        <v>0.75</v>
      </c>
      <c r="J704" s="14">
        <f>VLOOKUP(B704,home!$B$2:$E$405,4,FALSE)</f>
        <v>0.86</v>
      </c>
      <c r="K704" s="16">
        <f t="shared" si="958"/>
        <v>2.3092934009484001</v>
      </c>
      <c r="L704" s="16">
        <f t="shared" si="959"/>
        <v>0.93967005083999999</v>
      </c>
      <c r="M704" s="17">
        <f t="shared" si="904"/>
        <v>3.8814420004833809E-2</v>
      </c>
      <c r="N704" s="17">
        <f t="shared" si="905"/>
        <v>8.9633883978802287E-2</v>
      </c>
      <c r="O704" s="17">
        <f t="shared" si="906"/>
        <v>3.6472748019267295E-2</v>
      </c>
      <c r="P704" s="17">
        <f t="shared" si="907"/>
        <v>8.4226276315347792E-2</v>
      </c>
      <c r="Q704" s="17">
        <f t="shared" si="908"/>
        <v>0.10349546838681134</v>
      </c>
      <c r="R704" s="17">
        <f t="shared" si="909"/>
        <v>1.7136174492769704E-2</v>
      </c>
      <c r="S704" s="17">
        <f t="shared" si="910"/>
        <v>4.5692204218598716E-2</v>
      </c>
      <c r="T704" s="17">
        <f t="shared" si="911"/>
        <v>9.7251592040744614E-2</v>
      </c>
      <c r="U704" s="17">
        <f t="shared" si="912"/>
        <v>3.9572454673653376E-2</v>
      </c>
      <c r="V704" s="17">
        <f t="shared" si="913"/>
        <v>1.1016765354198314E-2</v>
      </c>
      <c r="W704" s="17">
        <f t="shared" si="914"/>
        <v>7.9667134057909053E-2</v>
      </c>
      <c r="X704" s="17">
        <f t="shared" si="915"/>
        <v>7.4860819910472484E-2</v>
      </c>
      <c r="Y704" s="17">
        <f t="shared" si="916"/>
        <v>3.5172235225598883E-2</v>
      </c>
      <c r="Z704" s="17">
        <f t="shared" si="917"/>
        <v>5.3674499856080065E-3</v>
      </c>
      <c r="AA704" s="17">
        <f t="shared" si="918"/>
        <v>1.2395016831685155E-2</v>
      </c>
      <c r="AB704" s="17">
        <f t="shared" si="919"/>
        <v>1.431186528702744E-2</v>
      </c>
      <c r="AC704" s="17">
        <f t="shared" si="920"/>
        <v>1.4941307938977641E-3</v>
      </c>
      <c r="AD704" s="17">
        <f t="shared" si="921"/>
        <v>4.599369673810022E-2</v>
      </c>
      <c r="AE704" s="17">
        <f t="shared" si="922"/>
        <v>4.3218899352210176E-2</v>
      </c>
      <c r="AF704" s="17">
        <f t="shared" si="923"/>
        <v>2.0305752675770089E-2</v>
      </c>
      <c r="AG704" s="17">
        <f t="shared" si="924"/>
        <v>6.3602358830617822E-3</v>
      </c>
      <c r="AH704" s="17">
        <f t="shared" si="925"/>
        <v>1.2609080002143581E-3</v>
      </c>
      <c r="AI704" s="17">
        <f t="shared" si="926"/>
        <v>2.9118065240980608E-3</v>
      </c>
      <c r="AJ704" s="17">
        <f t="shared" si="927"/>
        <v>3.3621077954690761E-3</v>
      </c>
      <c r="AK704" s="17">
        <f t="shared" si="928"/>
        <v>2.5880311151179696E-3</v>
      </c>
      <c r="AL704" s="17">
        <f t="shared" si="929"/>
        <v>1.2968898989852823E-4</v>
      </c>
      <c r="AM704" s="17">
        <f t="shared" si="930"/>
        <v>2.1242588072503364E-2</v>
      </c>
      <c r="AN704" s="17">
        <f t="shared" si="931"/>
        <v>1.9961023814062413E-2</v>
      </c>
      <c r="AO704" s="17">
        <f t="shared" si="932"/>
        <v>9.3783881310892381E-3</v>
      </c>
      <c r="AP704" s="17">
        <f t="shared" si="933"/>
        <v>2.9375301506459591E-3</v>
      </c>
      <c r="AQ704" s="17">
        <f t="shared" si="934"/>
        <v>6.900772765003803E-4</v>
      </c>
      <c r="AR704" s="17">
        <f t="shared" si="935"/>
        <v>2.3696749693319775E-4</v>
      </c>
      <c r="AS704" s="17">
        <f t="shared" si="936"/>
        <v>5.4722747690709385E-4</v>
      </c>
      <c r="AT704" s="17">
        <f t="shared" si="937"/>
        <v>6.3185440061959755E-4</v>
      </c>
      <c r="AU704" s="17">
        <f t="shared" si="938"/>
        <v>4.86379065903681E-4</v>
      </c>
      <c r="AV704" s="17">
        <f t="shared" si="939"/>
        <v>2.8079799181270434E-4</v>
      </c>
      <c r="AW704" s="17">
        <f t="shared" si="940"/>
        <v>7.817269899585613E-6</v>
      </c>
      <c r="AX704" s="17">
        <f t="shared" si="941"/>
        <v>8.1758947424828751E-3</v>
      </c>
      <c r="AY704" s="17">
        <f t="shared" si="942"/>
        <v>7.6826434283313707E-3</v>
      </c>
      <c r="AZ704" s="17">
        <f t="shared" si="943"/>
        <v>3.6095749704428653E-3</v>
      </c>
      <c r="BA704" s="17">
        <f t="shared" si="944"/>
        <v>1.1306031653289463E-3</v>
      </c>
      <c r="BB704" s="17">
        <f t="shared" si="945"/>
        <v>2.6559848346112896E-4</v>
      </c>
      <c r="BC704" s="17">
        <f t="shared" si="946"/>
        <v>4.9914988091389196E-5</v>
      </c>
      <c r="BD704" s="17">
        <f t="shared" si="947"/>
        <v>3.711187664844091E-5</v>
      </c>
      <c r="BE704" s="17">
        <f t="shared" si="948"/>
        <v>8.5702211841055616E-5</v>
      </c>
      <c r="BF704" s="17">
        <f t="shared" si="949"/>
        <v>9.8955776125615806E-5</v>
      </c>
      <c r="BG704" s="17">
        <f t="shared" si="950"/>
        <v>7.6172640264203921E-5</v>
      </c>
      <c r="BH704" s="17">
        <f t="shared" si="951"/>
        <v>4.3976243873735632E-5</v>
      </c>
      <c r="BI704" s="17">
        <f t="shared" si="952"/>
        <v>2.0310809955223043E-5</v>
      </c>
      <c r="BJ704" s="18">
        <f t="shared" si="953"/>
        <v>0.67108355547242071</v>
      </c>
      <c r="BK704" s="18">
        <f t="shared" si="954"/>
        <v>0.1890561291051063</v>
      </c>
      <c r="BL704" s="18">
        <f t="shared" si="955"/>
        <v>0.13255656873018701</v>
      </c>
      <c r="BM704" s="18">
        <f t="shared" si="956"/>
        <v>0.62060990593705812</v>
      </c>
      <c r="BN704" s="18">
        <f t="shared" si="957"/>
        <v>0.36977897119783226</v>
      </c>
    </row>
    <row r="705" spans="1:66" x14ac:dyDescent="0.25">
      <c r="A705" t="s">
        <v>13</v>
      </c>
      <c r="B705" t="s">
        <v>251</v>
      </c>
      <c r="C705" t="s">
        <v>51</v>
      </c>
      <c r="D705" t="s">
        <v>505</v>
      </c>
      <c r="E705" s="14">
        <f>VLOOKUP(A705,home!$A$2:$E$405,3,FALSE)</f>
        <v>1.578680203</v>
      </c>
      <c r="F705" s="14">
        <f>VLOOKUP(B705,home!$B$2:$E$405,3,FALSE)</f>
        <v>0.42</v>
      </c>
      <c r="G705" s="14">
        <f>VLOOKUP(C705,away!$B$2:$E$405,4,FALSE)</f>
        <v>0.9</v>
      </c>
      <c r="H705" s="14">
        <f>VLOOKUP(A705,away!$A$2:$E$405,3,FALSE)</f>
        <v>1.4568527920000001</v>
      </c>
      <c r="I705" s="14">
        <f>VLOOKUP(C705,away!$B$2:$E$405,3,FALSE)</f>
        <v>1.21</v>
      </c>
      <c r="J705" s="14">
        <f>VLOOKUP(B705,home!$B$2:$E$405,4,FALSE)</f>
        <v>1.49</v>
      </c>
      <c r="K705" s="16">
        <f t="shared" si="958"/>
        <v>0.59674111673399999</v>
      </c>
      <c r="L705" s="16">
        <f t="shared" si="959"/>
        <v>2.6265598986968</v>
      </c>
      <c r="M705" s="17">
        <f t="shared" si="904"/>
        <v>3.9823383446661816E-2</v>
      </c>
      <c r="N705" s="17">
        <f t="shared" si="905"/>
        <v>2.3764250310087262E-2</v>
      </c>
      <c r="O705" s="17">
        <f t="shared" si="906"/>
        <v>0.10459850199142787</v>
      </c>
      <c r="P705" s="17">
        <f t="shared" si="907"/>
        <v>6.2418226887068183E-2</v>
      </c>
      <c r="Q705" s="17">
        <f t="shared" si="908"/>
        <v>7.0905526341938875E-3</v>
      </c>
      <c r="R705" s="17">
        <f t="shared" si="909"/>
        <v>0.13736711539722096</v>
      </c>
      <c r="S705" s="17">
        <f t="shared" si="910"/>
        <v>2.4458212176670959E-2</v>
      </c>
      <c r="T705" s="17">
        <f t="shared" si="911"/>
        <v>1.8623761208572624E-2</v>
      </c>
      <c r="U705" s="17">
        <f t="shared" si="912"/>
        <v>8.1972605844665869E-2</v>
      </c>
      <c r="V705" s="17">
        <f t="shared" si="913"/>
        <v>4.2594690878880051E-3</v>
      </c>
      <c r="W705" s="17">
        <f t="shared" si="914"/>
        <v>1.4104080990633553E-3</v>
      </c>
      <c r="X705" s="17">
        <f t="shared" si="915"/>
        <v>3.7045213537969927E-3</v>
      </c>
      <c r="Y705" s="17">
        <f t="shared" si="916"/>
        <v>4.8650736158745824E-3</v>
      </c>
      <c r="Z705" s="17">
        <f t="shared" si="917"/>
        <v>0.12026765223399875</v>
      </c>
      <c r="AA705" s="17">
        <f t="shared" si="918"/>
        <v>7.1768653101092761E-2</v>
      </c>
      <c r="AB705" s="17">
        <f t="shared" si="919"/>
        <v>2.1413653099020571E-2</v>
      </c>
      <c r="AC705" s="17">
        <f t="shared" si="920"/>
        <v>4.1726192775398983E-4</v>
      </c>
      <c r="AD705" s="17">
        <f t="shared" si="921"/>
        <v>2.1041212602143617E-4</v>
      </c>
      <c r="AE705" s="17">
        <f t="shared" si="922"/>
        <v>5.5266005240744162E-4</v>
      </c>
      <c r="AF705" s="17">
        <f t="shared" si="923"/>
        <v>7.2579736563252928E-4</v>
      </c>
      <c r="AG705" s="17">
        <f t="shared" si="924"/>
        <v>6.3545008505006006E-4</v>
      </c>
      <c r="AH705" s="17">
        <f t="shared" si="925"/>
        <v>7.8972548117058464E-2</v>
      </c>
      <c r="AI705" s="17">
        <f t="shared" si="926"/>
        <v>4.7126166554703017E-2</v>
      </c>
      <c r="AJ705" s="17">
        <f t="shared" si="927"/>
        <v>1.4061060628622977E-2</v>
      </c>
      <c r="AK705" s="17">
        <f t="shared" si="928"/>
        <v>2.7969376739963186E-3</v>
      </c>
      <c r="AL705" s="17">
        <f t="shared" si="929"/>
        <v>2.616025804313439E-5</v>
      </c>
      <c r="AM705" s="17">
        <f t="shared" si="930"/>
        <v>2.5112313411281393E-5</v>
      </c>
      <c r="AN705" s="17">
        <f t="shared" si="931"/>
        <v>6.595899536957754E-5</v>
      </c>
      <c r="AO705" s="17">
        <f t="shared" si="932"/>
        <v>8.6622626098030177E-5</v>
      </c>
      <c r="AP705" s="17">
        <f t="shared" si="933"/>
        <v>7.583983867629763E-5</v>
      </c>
      <c r="AQ705" s="17">
        <f t="shared" si="934"/>
        <v>4.9799469747699508E-5</v>
      </c>
      <c r="AR705" s="17">
        <f t="shared" si="935"/>
        <v>4.1485225596433847E-2</v>
      </c>
      <c r="AS705" s="17">
        <f t="shared" si="936"/>
        <v>2.4755939850377853E-2</v>
      </c>
      <c r="AT705" s="17">
        <f t="shared" si="937"/>
        <v>7.3864435960571051E-3</v>
      </c>
      <c r="AU705" s="17">
        <f t="shared" si="938"/>
        <v>1.4692648667346067E-3</v>
      </c>
      <c r="AV705" s="17">
        <f t="shared" si="939"/>
        <v>2.1919268933831017E-4</v>
      </c>
      <c r="AW705" s="17">
        <f t="shared" si="940"/>
        <v>1.1389713367131234E-6</v>
      </c>
      <c r="AX705" s="17">
        <f t="shared" si="941"/>
        <v>2.4975916581370432E-6</v>
      </c>
      <c r="AY705" s="17">
        <f t="shared" si="942"/>
        <v>6.5600740925824043E-6</v>
      </c>
      <c r="AZ705" s="17">
        <f t="shared" si="943"/>
        <v>8.6152137720283736E-6</v>
      </c>
      <c r="BA705" s="17">
        <f t="shared" si="944"/>
        <v>7.5427916707700399E-6</v>
      </c>
      <c r="BB705" s="17">
        <f t="shared" si="945"/>
        <v>4.9528985316672073E-6</v>
      </c>
      <c r="BC705" s="17">
        <f t="shared" si="946"/>
        <v>2.6018169331182697E-6</v>
      </c>
      <c r="BD705" s="17">
        <f t="shared" si="947"/>
        <v>1.8160571656663859E-2</v>
      </c>
      <c r="BE705" s="17">
        <f t="shared" si="948"/>
        <v>1.0837159810925418E-2</v>
      </c>
      <c r="BF705" s="17">
        <f t="shared" si="949"/>
        <v>3.2334894238982286E-3</v>
      </c>
      <c r="BG705" s="17">
        <f t="shared" si="950"/>
        <v>6.4318536325486922E-4</v>
      </c>
      <c r="BH705" s="17">
        <f t="shared" si="951"/>
        <v>9.5953787983918507E-5</v>
      </c>
      <c r="BI705" s="17">
        <f t="shared" si="952"/>
        <v>1.1451914119276199E-5</v>
      </c>
      <c r="BJ705" s="18">
        <f t="shared" si="953"/>
        <v>6.1918990480661372E-2</v>
      </c>
      <c r="BK705" s="18">
        <f t="shared" si="954"/>
        <v>0.13140927385817869</v>
      </c>
      <c r="BL705" s="18">
        <f t="shared" si="955"/>
        <v>0.66837512096359608</v>
      </c>
      <c r="BM705" s="18">
        <f t="shared" si="956"/>
        <v>0.60690358576701908</v>
      </c>
      <c r="BN705" s="18">
        <f t="shared" si="957"/>
        <v>0.37506203066666</v>
      </c>
    </row>
    <row r="706" spans="1:66" x14ac:dyDescent="0.25">
      <c r="A706" t="s">
        <v>16</v>
      </c>
      <c r="B706" t="s">
        <v>323</v>
      </c>
      <c r="C706" t="s">
        <v>252</v>
      </c>
      <c r="D706" t="s">
        <v>505</v>
      </c>
      <c r="E706" s="14">
        <f>VLOOKUP(A706,home!$A$2:$E$405,3,FALSE)</f>
        <v>1.6040609139999999</v>
      </c>
      <c r="F706" s="14">
        <f>VLOOKUP(B706,home!$B$2:$E$405,3,FALSE)</f>
        <v>0.62</v>
      </c>
      <c r="G706" s="14">
        <f>VLOOKUP(C706,away!$B$2:$E$405,4,FALSE)</f>
        <v>1.18</v>
      </c>
      <c r="H706" s="14">
        <f>VLOOKUP(A706,away!$A$2:$E$405,3,FALSE)</f>
        <v>1.294416244</v>
      </c>
      <c r="I706" s="14">
        <f>VLOOKUP(C706,away!$B$2:$E$405,3,FALSE)</f>
        <v>0.56000000000000005</v>
      </c>
      <c r="J706" s="14">
        <f>VLOOKUP(B706,home!$B$2:$E$405,4,FALSE)</f>
        <v>1.33</v>
      </c>
      <c r="K706" s="16">
        <f t="shared" si="958"/>
        <v>1.1735309646823999</v>
      </c>
      <c r="L706" s="16">
        <f t="shared" si="959"/>
        <v>0.96408121853120021</v>
      </c>
      <c r="M706" s="17">
        <f t="shared" si="904"/>
        <v>0.11793611691256263</v>
      </c>
      <c r="N706" s="17">
        <f t="shared" si="905"/>
        <v>0.13840168505129594</v>
      </c>
      <c r="O706" s="17">
        <f t="shared" si="906"/>
        <v>0.11369999530190146</v>
      </c>
      <c r="P706" s="17">
        <f t="shared" si="907"/>
        <v>0.13343046517102475</v>
      </c>
      <c r="Q706" s="17">
        <f t="shared" si="908"/>
        <v>8.1209331485958505E-2</v>
      </c>
      <c r="R706" s="17">
        <f t="shared" si="909"/>
        <v>5.4808015008824443E-2</v>
      </c>
      <c r="S706" s="17">
        <f t="shared" si="910"/>
        <v>3.774011198146289E-2</v>
      </c>
      <c r="T706" s="17">
        <f t="shared" si="911"/>
        <v>7.8292391255087038E-2</v>
      </c>
      <c r="U706" s="17">
        <f t="shared" si="912"/>
        <v>6.4318902725633204E-2</v>
      </c>
      <c r="V706" s="17">
        <f t="shared" si="913"/>
        <v>4.7442640314488528E-3</v>
      </c>
      <c r="W706" s="17">
        <f t="shared" si="914"/>
        <v>3.1767221706643221E-2</v>
      </c>
      <c r="X706" s="17">
        <f t="shared" si="915"/>
        <v>3.0626181812291386E-2</v>
      </c>
      <c r="Y706" s="17">
        <f t="shared" si="916"/>
        <v>1.4763063340275977E-2</v>
      </c>
      <c r="Z706" s="17">
        <f t="shared" si="917"/>
        <v>1.7613125964994595E-2</v>
      </c>
      <c r="AA706" s="17">
        <f t="shared" si="918"/>
        <v>2.0669548704772736E-2</v>
      </c>
      <c r="AB706" s="17">
        <f t="shared" si="919"/>
        <v>1.2128177715530901E-2</v>
      </c>
      <c r="AC706" s="17">
        <f t="shared" si="920"/>
        <v>3.354725916360441E-4</v>
      </c>
      <c r="AD706" s="17">
        <f t="shared" si="921"/>
        <v>9.319954583669179E-3</v>
      </c>
      <c r="AE706" s="17">
        <f t="shared" si="922"/>
        <v>8.9851931716792253E-3</v>
      </c>
      <c r="AF706" s="17">
        <f t="shared" si="923"/>
        <v>4.3312279908453623E-3</v>
      </c>
      <c r="AG706" s="17">
        <f t="shared" si="924"/>
        <v>1.3918851863835467E-3</v>
      </c>
      <c r="AH706" s="17">
        <f t="shared" si="925"/>
        <v>4.245120985618878E-3</v>
      </c>
      <c r="AI706" s="17">
        <f t="shared" si="926"/>
        <v>4.9817809254468224E-3</v>
      </c>
      <c r="AJ706" s="17">
        <f t="shared" si="927"/>
        <v>2.9231370876379946E-3</v>
      </c>
      <c r="AK706" s="17">
        <f t="shared" si="928"/>
        <v>1.1434639621182388E-3</v>
      </c>
      <c r="AL706" s="17">
        <f t="shared" si="929"/>
        <v>1.5181867989536448E-5</v>
      </c>
      <c r="AM706" s="17">
        <f t="shared" si="930"/>
        <v>2.1874510586738873E-3</v>
      </c>
      <c r="AN706" s="17">
        <f t="shared" si="931"/>
        <v>2.1088804821236848E-3</v>
      </c>
      <c r="AO706" s="17">
        <f t="shared" si="932"/>
        <v>1.0165660324712334E-3</v>
      </c>
      <c r="AP706" s="17">
        <f t="shared" si="933"/>
        <v>3.2668407310076485E-4</v>
      </c>
      <c r="AQ706" s="17">
        <f t="shared" si="934"/>
        <v>7.8737494817430264E-5</v>
      </c>
      <c r="AR706" s="17">
        <f t="shared" si="935"/>
        <v>8.1852828252556361E-4</v>
      </c>
      <c r="AS706" s="17">
        <f t="shared" si="936"/>
        <v>9.6056828501205266E-4</v>
      </c>
      <c r="AT706" s="17">
        <f t="shared" si="937"/>
        <v>5.6362831307675641E-4</v>
      </c>
      <c r="AU706" s="17">
        <f t="shared" si="938"/>
        <v>2.2047842598909315E-4</v>
      </c>
      <c r="AV706" s="17">
        <f t="shared" si="939"/>
        <v>6.4684564985659432E-5</v>
      </c>
      <c r="AW706" s="17">
        <f t="shared" si="940"/>
        <v>4.7712358583051163E-7</v>
      </c>
      <c r="AX706" s="17">
        <f t="shared" si="941"/>
        <v>4.2784025851351769E-4</v>
      </c>
      <c r="AY706" s="17">
        <f t="shared" si="942"/>
        <v>4.1247275776441577E-4</v>
      </c>
      <c r="AZ706" s="17">
        <f t="shared" si="943"/>
        <v>1.9882861945822122E-4</v>
      </c>
      <c r="BA706" s="17">
        <f t="shared" si="944"/>
        <v>6.3895645908719424E-5</v>
      </c>
      <c r="BB706" s="17">
        <f t="shared" si="945"/>
        <v>1.5400148041629081E-5</v>
      </c>
      <c r="BC706" s="17">
        <f t="shared" si="946"/>
        <v>2.9693986979069285E-6</v>
      </c>
      <c r="BD706" s="17">
        <f t="shared" si="947"/>
        <v>1.3152129066991593E-4</v>
      </c>
      <c r="BE706" s="17">
        <f t="shared" si="948"/>
        <v>1.5434430711614076E-4</v>
      </c>
      <c r="BF706" s="17">
        <f t="shared" si="949"/>
        <v>9.0563911811620653E-5</v>
      </c>
      <c r="BG706" s="17">
        <f t="shared" si="950"/>
        <v>3.5426518264567651E-5</v>
      </c>
      <c r="BH706" s="17">
        <f t="shared" si="951"/>
        <v>1.0393529038589189E-5</v>
      </c>
      <c r="BI706" s="17">
        <f t="shared" si="952"/>
        <v>2.4394256318220194E-6</v>
      </c>
      <c r="BJ706" s="18">
        <f t="shared" si="953"/>
        <v>0.40592786155370081</v>
      </c>
      <c r="BK706" s="18">
        <f t="shared" si="954"/>
        <v>0.29461408531388905</v>
      </c>
      <c r="BL706" s="18">
        <f t="shared" si="955"/>
        <v>0.28197071927160633</v>
      </c>
      <c r="BM706" s="18">
        <f t="shared" si="956"/>
        <v>0.36022818753844449</v>
      </c>
      <c r="BN706" s="18">
        <f t="shared" si="957"/>
        <v>0.63948560893156781</v>
      </c>
    </row>
    <row r="707" spans="1:66" x14ac:dyDescent="0.25">
      <c r="A707" t="s">
        <v>16</v>
      </c>
      <c r="B707" t="s">
        <v>18</v>
      </c>
      <c r="C707" t="s">
        <v>257</v>
      </c>
      <c r="D707" t="s">
        <v>505</v>
      </c>
      <c r="E707" s="14">
        <f>VLOOKUP(A707,home!$A$2:$E$405,3,FALSE)</f>
        <v>1.6040609139999999</v>
      </c>
      <c r="F707" s="14">
        <f>VLOOKUP(B707,home!$B$2:$E$405,3,FALSE)</f>
        <v>1.06</v>
      </c>
      <c r="G707" s="14">
        <f>VLOOKUP(C707,away!$B$2:$E$405,4,FALSE)</f>
        <v>1.47</v>
      </c>
      <c r="H707" s="14">
        <f>VLOOKUP(A707,away!$A$2:$E$405,3,FALSE)</f>
        <v>1.294416244</v>
      </c>
      <c r="I707" s="14">
        <f>VLOOKUP(C707,away!$B$2:$E$405,3,FALSE)</f>
        <v>0.45</v>
      </c>
      <c r="J707" s="14">
        <f>VLOOKUP(B707,home!$B$2:$E$405,4,FALSE)</f>
        <v>0.93</v>
      </c>
      <c r="K707" s="16">
        <f t="shared" si="958"/>
        <v>2.4994477161947999</v>
      </c>
      <c r="L707" s="16">
        <f t="shared" si="959"/>
        <v>0.54171319811399998</v>
      </c>
      <c r="M707" s="17">
        <f t="shared" si="904"/>
        <v>4.7779389508121897E-2</v>
      </c>
      <c r="N707" s="17">
        <f t="shared" si="905"/>
        <v>0.11942208598725707</v>
      </c>
      <c r="O707" s="17">
        <f t="shared" si="906"/>
        <v>2.5882725894379205E-2</v>
      </c>
      <c r="P707" s="17">
        <f t="shared" si="907"/>
        <v>6.4692520125602115E-2</v>
      </c>
      <c r="Q707" s="17">
        <f t="shared" si="908"/>
        <v>0.14924463004203437</v>
      </c>
      <c r="R707" s="17">
        <f t="shared" si="909"/>
        <v>7.0105071100761002E-3</v>
      </c>
      <c r="S707" s="17">
        <f t="shared" si="910"/>
        <v>2.1898156314293312E-2</v>
      </c>
      <c r="T707" s="17">
        <f t="shared" si="911"/>
        <v>8.0847785841411182E-2</v>
      </c>
      <c r="U707" s="17">
        <f t="shared" si="912"/>
        <v>1.7522395985647119E-2</v>
      </c>
      <c r="V707" s="17">
        <f t="shared" si="913"/>
        <v>3.2944165829661516E-3</v>
      </c>
      <c r="W707" s="17">
        <f t="shared" si="914"/>
        <v>0.1243430499043002</v>
      </c>
      <c r="X707" s="17">
        <f t="shared" si="915"/>
        <v>6.7358271226907157E-2</v>
      </c>
      <c r="Y707" s="17">
        <f t="shared" si="916"/>
        <v>1.824443226287905E-2</v>
      </c>
      <c r="Z707" s="17">
        <f t="shared" si="917"/>
        <v>1.2658947423334203E-3</v>
      </c>
      <c r="AA707" s="17">
        <f t="shared" si="918"/>
        <v>3.1640377226682722E-3</v>
      </c>
      <c r="AB707" s="17">
        <f t="shared" si="919"/>
        <v>3.9541734299387054E-3</v>
      </c>
      <c r="AC707" s="17">
        <f t="shared" si="920"/>
        <v>2.7878667100202629E-4</v>
      </c>
      <c r="AD707" s="17">
        <f t="shared" si="921"/>
        <v>7.7697238026999807E-2</v>
      </c>
      <c r="AE707" s="17">
        <f t="shared" si="922"/>
        <v>4.208961929623075E-2</v>
      </c>
      <c r="AF707" s="17">
        <f t="shared" si="923"/>
        <v>1.1400251138180944E-2</v>
      </c>
      <c r="AG707" s="17">
        <f t="shared" si="924"/>
        <v>2.0585555011222562E-3</v>
      </c>
      <c r="AH707" s="17">
        <f t="shared" si="925"/>
        <v>1.7143797233628373E-4</v>
      </c>
      <c r="AI707" s="17">
        <f t="shared" si="926"/>
        <v>4.2850024842499169E-4</v>
      </c>
      <c r="AJ707" s="17">
        <f t="shared" si="927"/>
        <v>5.35506983657375E-4</v>
      </c>
      <c r="AK707" s="17">
        <f t="shared" si="928"/>
        <v>4.4615723576959729E-4</v>
      </c>
      <c r="AL707" s="17">
        <f t="shared" si="929"/>
        <v>1.5098905624553786E-5</v>
      </c>
      <c r="AM707" s="17">
        <f t="shared" si="930"/>
        <v>3.8840036828245661E-2</v>
      </c>
      <c r="AN707" s="17">
        <f t="shared" si="931"/>
        <v>2.1040160565094494E-2</v>
      </c>
      <c r="AO707" s="17">
        <f t="shared" si="932"/>
        <v>5.6988663342747029E-3</v>
      </c>
      <c r="AP707" s="17">
        <f t="shared" si="933"/>
        <v>1.0290503691880526E-3</v>
      </c>
      <c r="AQ707" s="17">
        <f t="shared" si="934"/>
        <v>1.3936254162831305E-4</v>
      </c>
      <c r="AR707" s="17">
        <f t="shared" si="935"/>
        <v>1.8574042454493546E-5</v>
      </c>
      <c r="AS707" s="17">
        <f t="shared" si="936"/>
        <v>4.642484799338916E-5</v>
      </c>
      <c r="AT707" s="17">
        <f t="shared" si="937"/>
        <v>5.8018240145883647E-5</v>
      </c>
      <c r="AU707" s="17">
        <f t="shared" si="938"/>
        <v>4.8337852610090109E-5</v>
      </c>
      <c r="AV707" s="17">
        <f t="shared" si="939"/>
        <v>3.0204483828012648E-5</v>
      </c>
      <c r="AW707" s="17">
        <f t="shared" si="940"/>
        <v>5.678798292450697E-7</v>
      </c>
      <c r="AX707" s="17">
        <f t="shared" si="941"/>
        <v>1.6179773557880105E-2</v>
      </c>
      <c r="AY707" s="17">
        <f t="shared" si="942"/>
        <v>8.7647968787995609E-3</v>
      </c>
      <c r="AZ707" s="17">
        <f t="shared" si="943"/>
        <v>2.3740030740170581E-3</v>
      </c>
      <c r="BA707" s="17">
        <f t="shared" si="944"/>
        <v>4.2867626585274928E-4</v>
      </c>
      <c r="BB707" s="17">
        <f t="shared" si="945"/>
        <v>5.8054897732665004E-5</v>
      </c>
      <c r="BC707" s="17">
        <f t="shared" si="946"/>
        <v>6.2898208633886351E-6</v>
      </c>
      <c r="BD707" s="17">
        <f t="shared" si="947"/>
        <v>1.6769673233214849E-6</v>
      </c>
      <c r="BE707" s="17">
        <f t="shared" si="948"/>
        <v>4.191492146409192E-6</v>
      </c>
      <c r="BF707" s="17">
        <f t="shared" si="949"/>
        <v>5.2382077363954485E-6</v>
      </c>
      <c r="BG707" s="17">
        <f t="shared" si="950"/>
        <v>4.3642087878958452E-6</v>
      </c>
      <c r="BH707" s="17">
        <f t="shared" si="951"/>
        <v>2.7270279219758873E-6</v>
      </c>
      <c r="BI707" s="17">
        <f t="shared" si="952"/>
        <v>1.3632127423164157E-6</v>
      </c>
      <c r="BJ707" s="18">
        <f t="shared" si="953"/>
        <v>0.7872649903608997</v>
      </c>
      <c r="BK707" s="18">
        <f t="shared" si="954"/>
        <v>0.14672316498640961</v>
      </c>
      <c r="BL707" s="18">
        <f t="shared" si="955"/>
        <v>5.9336563166587829E-2</v>
      </c>
      <c r="BM707" s="18">
        <f t="shared" si="956"/>
        <v>0.57179452558978938</v>
      </c>
      <c r="BN707" s="18">
        <f t="shared" si="957"/>
        <v>0.41403185866747072</v>
      </c>
    </row>
    <row r="708" spans="1:66" x14ac:dyDescent="0.25">
      <c r="A708" t="s">
        <v>16</v>
      </c>
      <c r="B708" t="s">
        <v>68</v>
      </c>
      <c r="C708" t="s">
        <v>253</v>
      </c>
      <c r="D708" t="s">
        <v>505</v>
      </c>
      <c r="E708" s="14">
        <f>VLOOKUP(A708,home!$A$2:$E$405,3,FALSE)</f>
        <v>1.6040609139999999</v>
      </c>
      <c r="F708" s="14">
        <f>VLOOKUP(B708,home!$B$2:$E$405,3,FALSE)</f>
        <v>1.02</v>
      </c>
      <c r="G708" s="14">
        <f>VLOOKUP(C708,away!$B$2:$E$405,4,FALSE)</f>
        <v>1.36</v>
      </c>
      <c r="H708" s="14">
        <f>VLOOKUP(A708,away!$A$2:$E$405,3,FALSE)</f>
        <v>1.294416244</v>
      </c>
      <c r="I708" s="14">
        <f>VLOOKUP(C708,away!$B$2:$E$405,3,FALSE)</f>
        <v>1.1299999999999999</v>
      </c>
      <c r="J708" s="14">
        <f>VLOOKUP(B708,home!$B$2:$E$405,4,FALSE)</f>
        <v>1.4</v>
      </c>
      <c r="K708" s="16">
        <f t="shared" si="958"/>
        <v>2.2251532999008004</v>
      </c>
      <c r="L708" s="16">
        <f t="shared" si="959"/>
        <v>2.0477664980079999</v>
      </c>
      <c r="M708" s="17">
        <f t="shared" si="904"/>
        <v>1.394101871305012E-2</v>
      </c>
      <c r="N708" s="17">
        <f t="shared" si="905"/>
        <v>3.1020903793322285E-2</v>
      </c>
      <c r="O708" s="17">
        <f t="shared" si="906"/>
        <v>2.8547951068686635E-2</v>
      </c>
      <c r="P708" s="17">
        <f t="shared" si="907"/>
        <v>6.352356752589465E-2</v>
      </c>
      <c r="Q708" s="17">
        <f t="shared" si="908"/>
        <v>3.4513133220808179E-2</v>
      </c>
      <c r="R708" s="17">
        <f t="shared" si="909"/>
        <v>2.9229768892614093E-2</v>
      </c>
      <c r="S708" s="17">
        <f t="shared" si="910"/>
        <v>7.236278270395563E-2</v>
      </c>
      <c r="T708" s="17">
        <f t="shared" si="911"/>
        <v>7.0674837950857911E-2</v>
      </c>
      <c r="U708" s="17">
        <f t="shared" si="912"/>
        <v>6.5040716706738014E-2</v>
      </c>
      <c r="V708" s="17">
        <f t="shared" si="913"/>
        <v>3.6636427669325497E-2</v>
      </c>
      <c r="W708" s="17">
        <f t="shared" si="914"/>
        <v>2.5599004092065749E-2</v>
      </c>
      <c r="X708" s="17">
        <f t="shared" si="915"/>
        <v>5.2420782962101932E-2</v>
      </c>
      <c r="Y708" s="17">
        <f t="shared" si="916"/>
        <v>5.3672761574570467E-2</v>
      </c>
      <c r="Z708" s="17">
        <f t="shared" si="917"/>
        <v>1.9951913827603845E-2</v>
      </c>
      <c r="AA708" s="17">
        <f t="shared" si="918"/>
        <v>4.43960668928291E-2</v>
      </c>
      <c r="AB708" s="17">
        <f t="shared" si="919"/>
        <v>4.9394027374597686E-2</v>
      </c>
      <c r="AC708" s="17">
        <f t="shared" si="920"/>
        <v>1.0433583777406283E-2</v>
      </c>
      <c r="AD708" s="17">
        <f t="shared" si="921"/>
        <v>1.4240427107408549E-2</v>
      </c>
      <c r="AE708" s="17">
        <f t="shared" si="922"/>
        <v>2.9161069547876197E-2</v>
      </c>
      <c r="AF708" s="17">
        <f t="shared" si="923"/>
        <v>2.9857530633111092E-2</v>
      </c>
      <c r="AG708" s="17">
        <f t="shared" si="924"/>
        <v>2.0380416981244157E-2</v>
      </c>
      <c r="AH708" s="17">
        <f t="shared" si="925"/>
        <v>1.021421517682743E-2</v>
      </c>
      <c r="AI708" s="17">
        <f t="shared" si="926"/>
        <v>2.2728194606614394E-2</v>
      </c>
      <c r="AJ708" s="17">
        <f t="shared" si="927"/>
        <v>2.5286858614847803E-2</v>
      </c>
      <c r="AK708" s="17">
        <f t="shared" si="928"/>
        <v>1.8755712296984521E-2</v>
      </c>
      <c r="AL708" s="17">
        <f t="shared" si="929"/>
        <v>1.9016643683311986E-3</v>
      </c>
      <c r="AM708" s="17">
        <f t="shared" si="930"/>
        <v>6.3374266740093858E-3</v>
      </c>
      <c r="AN708" s="17">
        <f t="shared" si="931"/>
        <v>1.2977570026618685E-2</v>
      </c>
      <c r="AO708" s="17">
        <f t="shared" si="932"/>
        <v>1.328751656303127E-2</v>
      </c>
      <c r="AP708" s="17">
        <f t="shared" si="933"/>
        <v>9.0699104198339441E-3</v>
      </c>
      <c r="AQ708" s="17">
        <f t="shared" si="934"/>
        <v>4.6432646744174076E-3</v>
      </c>
      <c r="AR708" s="17">
        <f t="shared" si="935"/>
        <v>4.1832655285104154E-3</v>
      </c>
      <c r="AS708" s="17">
        <f t="shared" si="936"/>
        <v>9.3084070951262171E-3</v>
      </c>
      <c r="AT708" s="17">
        <f t="shared" si="937"/>
        <v>1.0356316382270065E-2</v>
      </c>
      <c r="AU708" s="17">
        <f t="shared" si="938"/>
        <v>7.6814638576083172E-3</v>
      </c>
      <c r="AV708" s="17">
        <f t="shared" si="939"/>
        <v>4.2731086627064698E-3</v>
      </c>
      <c r="AW708" s="17">
        <f t="shared" si="940"/>
        <v>2.4069758817432514E-4</v>
      </c>
      <c r="AX708" s="17">
        <f t="shared" si="941"/>
        <v>2.3502909794252242E-3</v>
      </c>
      <c r="AY708" s="17">
        <f t="shared" si="942"/>
        <v>4.8128471282373837E-3</v>
      </c>
      <c r="AZ708" s="17">
        <f t="shared" si="943"/>
        <v>4.9277935546192643E-3</v>
      </c>
      <c r="BA708" s="17">
        <f t="shared" si="944"/>
        <v>3.3636568500830279E-3</v>
      </c>
      <c r="BB708" s="17">
        <f t="shared" si="945"/>
        <v>1.7219959520987859E-3</v>
      </c>
      <c r="BC708" s="17">
        <f t="shared" si="946"/>
        <v>7.0524912408265672E-4</v>
      </c>
      <c r="BD708" s="17">
        <f t="shared" si="947"/>
        <v>1.4277251669258927E-3</v>
      </c>
      <c r="BE708" s="17">
        <f t="shared" si="948"/>
        <v>3.1769073665365711E-3</v>
      </c>
      <c r="BF708" s="17">
        <f t="shared" si="949"/>
        <v>3.5345529550640069E-3</v>
      </c>
      <c r="BG708" s="17">
        <f t="shared" si="950"/>
        <v>2.6216407238782665E-3</v>
      </c>
      <c r="BH708" s="17">
        <f t="shared" si="951"/>
        <v>1.4583881269730121E-3</v>
      </c>
      <c r="BI708" s="17">
        <f t="shared" si="952"/>
        <v>6.4902743065402876E-4</v>
      </c>
      <c r="BJ708" s="18">
        <f t="shared" si="953"/>
        <v>0.42573838980982354</v>
      </c>
      <c r="BK708" s="18">
        <f t="shared" si="954"/>
        <v>0.20361189188620074</v>
      </c>
      <c r="BL708" s="18">
        <f t="shared" si="955"/>
        <v>0.342264314926993</v>
      </c>
      <c r="BM708" s="18">
        <f t="shared" si="956"/>
        <v>0.78621801769618205</v>
      </c>
      <c r="BN708" s="18">
        <f t="shared" si="957"/>
        <v>0.20077634321437593</v>
      </c>
    </row>
    <row r="709" spans="1:66" x14ac:dyDescent="0.25">
      <c r="A709" t="s">
        <v>69</v>
      </c>
      <c r="B709" t="s">
        <v>79</v>
      </c>
      <c r="C709" t="s">
        <v>77</v>
      </c>
      <c r="D709" t="s">
        <v>505</v>
      </c>
      <c r="E709" s="14">
        <f>VLOOKUP(A709,home!$A$2:$E$405,3,FALSE)</f>
        <v>1.3441295550000001</v>
      </c>
      <c r="F709" s="14">
        <f>VLOOKUP(B709,home!$B$2:$E$405,3,FALSE)</f>
        <v>0.97</v>
      </c>
      <c r="G709" s="14">
        <f>VLOOKUP(C709,away!$B$2:$E$405,4,FALSE)</f>
        <v>0.8</v>
      </c>
      <c r="H709" s="14">
        <f>VLOOKUP(A709,away!$A$2:$E$405,3,FALSE)</f>
        <v>1.348178138</v>
      </c>
      <c r="I709" s="14">
        <f>VLOOKUP(C709,away!$B$2:$E$405,3,FALSE)</f>
        <v>1.03</v>
      </c>
      <c r="J709" s="14">
        <f>VLOOKUP(B709,home!$B$2:$E$405,4,FALSE)</f>
        <v>0.91</v>
      </c>
      <c r="K709" s="16">
        <f t="shared" si="958"/>
        <v>1.0430445346800001</v>
      </c>
      <c r="L709" s="16">
        <f t="shared" si="959"/>
        <v>1.2636473687474001</v>
      </c>
      <c r="M709" s="17">
        <f t="shared" si="904"/>
        <v>9.9590161098028582E-2</v>
      </c>
      <c r="N709" s="17">
        <f t="shared" si="905"/>
        <v>0.10387697324119947</v>
      </c>
      <c r="O709" s="17">
        <f t="shared" si="906"/>
        <v>0.12584684502465351</v>
      </c>
      <c r="P709" s="17">
        <f t="shared" si="907"/>
        <v>0.13126386390968581</v>
      </c>
      <c r="Q709" s="17">
        <f t="shared" si="908"/>
        <v>5.4174154609166858E-2</v>
      </c>
      <c r="R709" s="17">
        <f t="shared" si="909"/>
        <v>7.9513017290282623E-2</v>
      </c>
      <c r="S709" s="17">
        <f t="shared" si="910"/>
        <v>4.3252771605471356E-2</v>
      </c>
      <c r="T709" s="17">
        <f t="shared" si="911"/>
        <v>6.8457027925988539E-2</v>
      </c>
      <c r="U709" s="17">
        <f t="shared" si="912"/>
        <v>8.2935618120545646E-2</v>
      </c>
      <c r="V709" s="17">
        <f t="shared" si="913"/>
        <v>6.3343226581375625E-3</v>
      </c>
      <c r="W709" s="17">
        <f t="shared" si="914"/>
        <v>1.8835351962000275E-2</v>
      </c>
      <c r="X709" s="17">
        <f t="shared" si="915"/>
        <v>2.3801242946212831E-2</v>
      </c>
      <c r="Y709" s="17">
        <f t="shared" si="916"/>
        <v>1.5038189010949731E-2</v>
      </c>
      <c r="Z709" s="17">
        <f t="shared" si="917"/>
        <v>3.3492138360010713E-2</v>
      </c>
      <c r="AA709" s="17">
        <f t="shared" si="918"/>
        <v>3.4933791871155556E-2</v>
      </c>
      <c r="AB709" s="17">
        <f t="shared" si="919"/>
        <v>1.8218750343428708E-2</v>
      </c>
      <c r="AC709" s="17">
        <f t="shared" si="920"/>
        <v>5.2180585548718171E-4</v>
      </c>
      <c r="AD709" s="17">
        <f t="shared" si="921"/>
        <v>4.9115277306846514E-3</v>
      </c>
      <c r="AE709" s="17">
        <f t="shared" si="922"/>
        <v>6.2064390934095494E-3</v>
      </c>
      <c r="AF709" s="17">
        <f t="shared" si="923"/>
        <v>3.9213752148389881E-3</v>
      </c>
      <c r="AG709" s="17">
        <f t="shared" si="924"/>
        <v>1.651745157367519E-3</v>
      </c>
      <c r="AH709" s="17">
        <f t="shared" si="925"/>
        <v>1.0580563128087856E-2</v>
      </c>
      <c r="AI709" s="17">
        <f t="shared" si="926"/>
        <v>1.1035998544588765E-2</v>
      </c>
      <c r="AJ709" s="17">
        <f t="shared" si="927"/>
        <v>5.755518983334873E-3</v>
      </c>
      <c r="AK709" s="17">
        <f t="shared" si="928"/>
        <v>2.0010875399381432E-3</v>
      </c>
      <c r="AL709" s="17">
        <f t="shared" si="929"/>
        <v>2.7510449645533259E-5</v>
      </c>
      <c r="AM709" s="17">
        <f t="shared" si="930"/>
        <v>1.0245884312839783E-3</v>
      </c>
      <c r="AN709" s="17">
        <f t="shared" si="931"/>
        <v>1.2947184752410254E-3</v>
      </c>
      <c r="AO709" s="17">
        <f t="shared" si="932"/>
        <v>8.1803379725348385E-4</v>
      </c>
      <c r="AP709" s="17">
        <f t="shared" si="933"/>
        <v>3.4456875181526956E-4</v>
      </c>
      <c r="AQ709" s="17">
        <f t="shared" si="934"/>
        <v>1.0885334914598541E-4</v>
      </c>
      <c r="AR709" s="17">
        <f t="shared" si="935"/>
        <v>2.674020151334792E-3</v>
      </c>
      <c r="AS709" s="17">
        <f t="shared" si="936"/>
        <v>2.7891221044739419E-3</v>
      </c>
      <c r="AT709" s="17">
        <f t="shared" si="937"/>
        <v>1.4545892838133626E-3</v>
      </c>
      <c r="AU709" s="17">
        <f t="shared" si="938"/>
        <v>5.0573380089520776E-4</v>
      </c>
      <c r="AV709" s="17">
        <f t="shared" si="939"/>
        <v>1.3187571925667247E-4</v>
      </c>
      <c r="AW709" s="17">
        <f t="shared" si="940"/>
        <v>1.0072190639871653E-6</v>
      </c>
      <c r="AX709" s="17">
        <f t="shared" si="941"/>
        <v>1.7811522725785133E-4</v>
      </c>
      <c r="AY709" s="17">
        <f t="shared" si="942"/>
        <v>2.2507483825822905E-4</v>
      </c>
      <c r="AZ709" s="17">
        <f t="shared" si="943"/>
        <v>1.4220761356812891E-4</v>
      </c>
      <c r="BA709" s="17">
        <f t="shared" si="944"/>
        <v>5.9900092233737702E-5</v>
      </c>
      <c r="BB709" s="17">
        <f t="shared" si="945"/>
        <v>1.8923148484722315E-5</v>
      </c>
      <c r="BC709" s="17">
        <f t="shared" si="946"/>
        <v>4.7824373582271339E-6</v>
      </c>
      <c r="BD709" s="17">
        <f t="shared" si="947"/>
        <v>5.6316975470195639E-4</v>
      </c>
      <c r="BE709" s="17">
        <f t="shared" si="948"/>
        <v>5.8741113473895191E-4</v>
      </c>
      <c r="BF709" s="17">
        <f t="shared" si="949"/>
        <v>3.0634798684982045E-4</v>
      </c>
      <c r="BG709" s="17">
        <f t="shared" si="950"/>
        <v>1.0651153113130858E-4</v>
      </c>
      <c r="BH709" s="17">
        <f t="shared" si="951"/>
        <v>2.7774067606727527E-5</v>
      </c>
      <c r="BI709" s="17">
        <f t="shared" si="952"/>
        <v>5.7939178846059976E-6</v>
      </c>
      <c r="BJ709" s="18">
        <f t="shared" si="953"/>
        <v>0.3050937930537192</v>
      </c>
      <c r="BK709" s="18">
        <f t="shared" si="954"/>
        <v>0.28121551041471426</v>
      </c>
      <c r="BL709" s="18">
        <f t="shared" si="955"/>
        <v>0.37997354029870295</v>
      </c>
      <c r="BM709" s="18">
        <f t="shared" si="956"/>
        <v>0.40528589933493597</v>
      </c>
      <c r="BN709" s="18">
        <f t="shared" si="957"/>
        <v>0.59426501517301678</v>
      </c>
    </row>
    <row r="710" spans="1:66" x14ac:dyDescent="0.25">
      <c r="A710" t="s">
        <v>69</v>
      </c>
      <c r="B710" t="s">
        <v>75</v>
      </c>
      <c r="C710" t="s">
        <v>71</v>
      </c>
      <c r="D710" t="s">
        <v>505</v>
      </c>
      <c r="E710" s="14">
        <f>VLOOKUP(A710,home!$A$2:$E$405,3,FALSE)</f>
        <v>1.3441295550000001</v>
      </c>
      <c r="F710" s="14">
        <f>VLOOKUP(B710,home!$B$2:$E$405,3,FALSE)</f>
        <v>0.56999999999999995</v>
      </c>
      <c r="G710" s="14">
        <f>VLOOKUP(C710,away!$B$2:$E$405,4,FALSE)</f>
        <v>1.32</v>
      </c>
      <c r="H710" s="14">
        <f>VLOOKUP(A710,away!$A$2:$E$405,3,FALSE)</f>
        <v>1.348178138</v>
      </c>
      <c r="I710" s="14">
        <f>VLOOKUP(C710,away!$B$2:$E$405,3,FALSE)</f>
        <v>0.63</v>
      </c>
      <c r="J710" s="14">
        <f>VLOOKUP(B710,home!$B$2:$E$405,4,FALSE)</f>
        <v>0.8</v>
      </c>
      <c r="K710" s="16">
        <f t="shared" si="958"/>
        <v>1.0113230771819999</v>
      </c>
      <c r="L710" s="16">
        <f t="shared" si="959"/>
        <v>0.67948178155200001</v>
      </c>
      <c r="M710" s="17">
        <f t="shared" si="904"/>
        <v>0.18437107159212965</v>
      </c>
      <c r="N710" s="17">
        <f t="shared" si="905"/>
        <v>0.18645871946589535</v>
      </c>
      <c r="O710" s="17">
        <f t="shared" si="906"/>
        <v>0.12527678419207158</v>
      </c>
      <c r="P710" s="17">
        <f t="shared" si="907"/>
        <v>0.12669530288859115</v>
      </c>
      <c r="Q710" s="17">
        <f t="shared" si="908"/>
        <v>9.4285002968832271E-2</v>
      </c>
      <c r="R710" s="17">
        <f t="shared" si="909"/>
        <v>4.2561646254967112E-2</v>
      </c>
      <c r="S710" s="17">
        <f t="shared" si="910"/>
        <v>2.1765480391552194E-2</v>
      </c>
      <c r="T710" s="17">
        <f t="shared" si="911"/>
        <v>6.4064941790897764E-2</v>
      </c>
      <c r="U710" s="17">
        <f t="shared" si="912"/>
        <v>4.3043575060505088E-2</v>
      </c>
      <c r="V710" s="17">
        <f t="shared" si="913"/>
        <v>1.6618563536088026E-3</v>
      </c>
      <c r="W710" s="17">
        <f t="shared" si="914"/>
        <v>3.1784199778184474E-2</v>
      </c>
      <c r="X710" s="17">
        <f t="shared" si="915"/>
        <v>2.1596784690485472E-2</v>
      </c>
      <c r="Y710" s="17">
        <f t="shared" si="916"/>
        <v>7.337310868643014E-3</v>
      </c>
      <c r="Z710" s="17">
        <f t="shared" si="917"/>
        <v>9.6399544077036877E-3</v>
      </c>
      <c r="AA710" s="17">
        <f t="shared" si="918"/>
        <v>9.7491083554930771E-3</v>
      </c>
      <c r="AB710" s="17">
        <f t="shared" si="919"/>
        <v>4.9297491309290026E-3</v>
      </c>
      <c r="AC710" s="17">
        <f t="shared" si="920"/>
        <v>7.1374196701387747E-5</v>
      </c>
      <c r="AD710" s="17">
        <f t="shared" si="921"/>
        <v>8.0360236813602406E-3</v>
      </c>
      <c r="AE710" s="17">
        <f t="shared" si="922"/>
        <v>5.4603316876047176E-3</v>
      </c>
      <c r="AF710" s="17">
        <f t="shared" si="923"/>
        <v>1.8550979514792461E-3</v>
      </c>
      <c r="AG710" s="17">
        <f t="shared" si="924"/>
        <v>4.2016842034152798E-4</v>
      </c>
      <c r="AH710" s="17">
        <f t="shared" si="925"/>
        <v>1.637543348756639E-3</v>
      </c>
      <c r="AI710" s="17">
        <f t="shared" si="926"/>
        <v>1.6560853784834812E-3</v>
      </c>
      <c r="AJ710" s="17">
        <f t="shared" si="927"/>
        <v>8.3741868052201551E-4</v>
      </c>
      <c r="AK710" s="17">
        <f t="shared" si="928"/>
        <v>2.8230027895840491E-4</v>
      </c>
      <c r="AL710" s="17">
        <f t="shared" si="929"/>
        <v>1.9618642754361956E-6</v>
      </c>
      <c r="AM710" s="17">
        <f t="shared" si="930"/>
        <v>1.6254032395481327E-3</v>
      </c>
      <c r="AN710" s="17">
        <f t="shared" si="931"/>
        <v>1.1044318889485575E-3</v>
      </c>
      <c r="AO710" s="17">
        <f t="shared" si="932"/>
        <v>3.7522067375280323E-4</v>
      </c>
      <c r="AP710" s="17">
        <f t="shared" si="933"/>
        <v>8.4985203958898843E-5</v>
      </c>
      <c r="AQ710" s="17">
        <f t="shared" si="934"/>
        <v>1.4436474447888165E-5</v>
      </c>
      <c r="AR710" s="17">
        <f t="shared" si="935"/>
        <v>2.2253617439635791E-4</v>
      </c>
      <c r="AS710" s="17">
        <f t="shared" si="936"/>
        <v>2.2505596867483486E-4</v>
      </c>
      <c r="AT710" s="17">
        <f t="shared" si="937"/>
        <v>1.1380214738920488E-4</v>
      </c>
      <c r="AU710" s="17">
        <f t="shared" si="938"/>
        <v>3.8363579295856718E-5</v>
      </c>
      <c r="AV710" s="17">
        <f t="shared" si="939"/>
        <v>9.6994932663003689E-6</v>
      </c>
      <c r="AW710" s="17">
        <f t="shared" si="940"/>
        <v>3.7448479799200748E-8</v>
      </c>
      <c r="AX710" s="17">
        <f t="shared" si="941"/>
        <v>2.7396796764690137E-4</v>
      </c>
      <c r="AY710" s="17">
        <f t="shared" si="942"/>
        <v>1.8615624274489725E-4</v>
      </c>
      <c r="AZ710" s="17">
        <f t="shared" si="943"/>
        <v>6.3244887733664675E-5</v>
      </c>
      <c r="BA710" s="17">
        <f t="shared" si="944"/>
        <v>1.4324582997108902E-5</v>
      </c>
      <c r="BB710" s="17">
        <f t="shared" si="945"/>
        <v>2.433323293716261E-6</v>
      </c>
      <c r="BC710" s="17">
        <f t="shared" si="946"/>
        <v>3.3067976934126121E-7</v>
      </c>
      <c r="BD710" s="17">
        <f t="shared" si="947"/>
        <v>2.5201546039767294E-5</v>
      </c>
      <c r="BE710" s="17">
        <f t="shared" si="948"/>
        <v>2.5486905090681303E-5</v>
      </c>
      <c r="BF710" s="17">
        <f t="shared" si="949"/>
        <v>1.2887747642076696E-5</v>
      </c>
      <c r="BG710" s="17">
        <f t="shared" si="950"/>
        <v>4.3445588677766884E-6</v>
      </c>
      <c r="BH710" s="17">
        <f t="shared" si="951"/>
        <v>1.0984381607895665E-6</v>
      </c>
      <c r="BI710" s="17">
        <f t="shared" si="952"/>
        <v>2.221751721727682E-7</v>
      </c>
      <c r="BJ710" s="18">
        <f t="shared" si="953"/>
        <v>0.42504351646856597</v>
      </c>
      <c r="BK710" s="18">
        <f t="shared" si="954"/>
        <v>0.33475320352960353</v>
      </c>
      <c r="BL710" s="18">
        <f t="shared" si="955"/>
        <v>0.23065290941468217</v>
      </c>
      <c r="BM710" s="18">
        <f t="shared" si="956"/>
        <v>0.24025493766380315</v>
      </c>
      <c r="BN710" s="18">
        <f t="shared" si="957"/>
        <v>0.75964852736248711</v>
      </c>
    </row>
    <row r="711" spans="1:66" x14ac:dyDescent="0.25">
      <c r="A711" t="s">
        <v>69</v>
      </c>
      <c r="B711" t="s">
        <v>260</v>
      </c>
      <c r="C711" t="s">
        <v>381</v>
      </c>
      <c r="D711" t="s">
        <v>505</v>
      </c>
      <c r="E711" s="14">
        <f>VLOOKUP(A711,home!$A$2:$E$405,3,FALSE)</f>
        <v>1.3441295550000001</v>
      </c>
      <c r="F711" s="14">
        <f>VLOOKUP(B711,home!$B$2:$E$405,3,FALSE)</f>
        <v>1.26</v>
      </c>
      <c r="G711" s="14">
        <f>VLOOKUP(C711,away!$B$2:$E$405,4,FALSE)</f>
        <v>0.81</v>
      </c>
      <c r="H711" s="14">
        <f>VLOOKUP(A711,away!$A$2:$E$405,3,FALSE)</f>
        <v>1.348178138</v>
      </c>
      <c r="I711" s="14">
        <f>VLOOKUP(C711,away!$B$2:$E$405,3,FALSE)</f>
        <v>1.24</v>
      </c>
      <c r="J711" s="14">
        <f>VLOOKUP(B711,home!$B$2:$E$405,4,FALSE)</f>
        <v>0.91</v>
      </c>
      <c r="K711" s="16">
        <f t="shared" si="958"/>
        <v>1.3718186238330004</v>
      </c>
      <c r="L711" s="16">
        <f t="shared" si="959"/>
        <v>1.5212842109192</v>
      </c>
      <c r="M711" s="17">
        <f t="shared" si="904"/>
        <v>5.540403606342189E-2</v>
      </c>
      <c r="N711" s="17">
        <f t="shared" si="905"/>
        <v>7.600428850731733E-2</v>
      </c>
      <c r="O711" s="17">
        <f t="shared" si="906"/>
        <v>8.4285285284481676E-2</v>
      </c>
      <c r="P711" s="17">
        <f t="shared" si="907"/>
        <v>0.11562412406832948</v>
      </c>
      <c r="Q711" s="17">
        <f t="shared" si="908"/>
        <v>5.2132049232757209E-2</v>
      </c>
      <c r="R711" s="17">
        <f t="shared" si="909"/>
        <v>6.4110936858051193E-2</v>
      </c>
      <c r="S711" s="17">
        <f t="shared" si="910"/>
        <v>6.0324748052943362E-2</v>
      </c>
      <c r="T711" s="17">
        <f t="shared" si="911"/>
        <v>7.9307663380655938E-2</v>
      </c>
      <c r="U711" s="17">
        <f t="shared" si="912"/>
        <v>8.7948577173256159E-2</v>
      </c>
      <c r="V711" s="17">
        <f t="shared" si="913"/>
        <v>1.3988142880019809E-2</v>
      </c>
      <c r="W711" s="17">
        <f t="shared" si="914"/>
        <v>2.3838572012025078E-2</v>
      </c>
      <c r="X711" s="17">
        <f t="shared" si="915"/>
        <v>3.6265243212754095E-2</v>
      </c>
      <c r="Y711" s="17">
        <f t="shared" si="916"/>
        <v>2.7584870952353749E-2</v>
      </c>
      <c r="Z711" s="17">
        <f t="shared" si="917"/>
        <v>3.2510318663130346E-2</v>
      </c>
      <c r="AA711" s="17">
        <f t="shared" si="918"/>
        <v>4.4598260608827781E-2</v>
      </c>
      <c r="AB711" s="17">
        <f t="shared" si="919"/>
        <v>3.0590362246873826E-2</v>
      </c>
      <c r="AC711" s="17">
        <f t="shared" si="920"/>
        <v>1.8245137028391574E-3</v>
      </c>
      <c r="AD711" s="17">
        <f t="shared" si="921"/>
        <v>8.1755492629200267E-3</v>
      </c>
      <c r="AE711" s="17">
        <f t="shared" si="922"/>
        <v>1.2437334009272339E-2</v>
      </c>
      <c r="AF711" s="17">
        <f t="shared" si="923"/>
        <v>9.4603599271172022E-3</v>
      </c>
      <c r="AG711" s="17">
        <f t="shared" si="924"/>
        <v>4.7972987289120368E-3</v>
      </c>
      <c r="AH711" s="17">
        <f t="shared" si="925"/>
        <v>1.2364358618542999E-2</v>
      </c>
      <c r="AI711" s="17">
        <f t="shared" si="926"/>
        <v>1.6961657424667355E-2</v>
      </c>
      <c r="AJ711" s="17">
        <f t="shared" si="927"/>
        <v>1.1634158773116984E-2</v>
      </c>
      <c r="AK711" s="17">
        <f t="shared" si="928"/>
        <v>5.31998522586399E-3</v>
      </c>
      <c r="AL711" s="17">
        <f t="shared" si="929"/>
        <v>1.523050042779951E-4</v>
      </c>
      <c r="AM711" s="17">
        <f t="shared" si="930"/>
        <v>2.2430741477875689E-3</v>
      </c>
      <c r="AN711" s="17">
        <f t="shared" si="931"/>
        <v>3.412353284950269E-3</v>
      </c>
      <c r="AO711" s="17">
        <f t="shared" si="932"/>
        <v>2.5955795872365556E-3</v>
      </c>
      <c r="AP711" s="17">
        <f t="shared" si="933"/>
        <v>1.3162047480823817E-3</v>
      </c>
      <c r="AQ711" s="17">
        <f t="shared" si="934"/>
        <v>5.0058037539865263E-4</v>
      </c>
      <c r="AR711" s="17">
        <f t="shared" si="935"/>
        <v>3.7619407089064354E-3</v>
      </c>
      <c r="AS711" s="17">
        <f t="shared" si="936"/>
        <v>5.1607003262333674E-3</v>
      </c>
      <c r="AT711" s="17">
        <f t="shared" si="937"/>
        <v>3.5397724097739882E-3</v>
      </c>
      <c r="AU711" s="17">
        <f t="shared" si="938"/>
        <v>1.6186419052860589E-3</v>
      </c>
      <c r="AV711" s="17">
        <f t="shared" si="939"/>
        <v>5.5512077774698648E-4</v>
      </c>
      <c r="AW711" s="17">
        <f t="shared" si="940"/>
        <v>8.8291465358166294E-6</v>
      </c>
      <c r="AX711" s="17">
        <f t="shared" si="941"/>
        <v>5.1284848176222082E-4</v>
      </c>
      <c r="AY711" s="17">
        <f t="shared" si="942"/>
        <v>7.8018829789874996E-4</v>
      </c>
      <c r="AZ711" s="17">
        <f t="shared" si="943"/>
        <v>5.934440695686469E-4</v>
      </c>
      <c r="BA711" s="17">
        <f t="shared" si="944"/>
        <v>3.0093236436613921E-4</v>
      </c>
      <c r="BB711" s="17">
        <f t="shared" si="945"/>
        <v>1.1445091361619782E-4</v>
      </c>
      <c r="BC711" s="17">
        <f t="shared" si="946"/>
        <v>3.4822473561919767E-5</v>
      </c>
      <c r="BD711" s="17">
        <f t="shared" si="947"/>
        <v>9.538301671455896E-4</v>
      </c>
      <c r="BE711" s="17">
        <f t="shared" si="948"/>
        <v>1.3084819872640635E-3</v>
      </c>
      <c r="BF711" s="17">
        <f t="shared" si="949"/>
        <v>8.974999795394288E-4</v>
      </c>
      <c r="BG711" s="17">
        <f t="shared" si="950"/>
        <v>4.1040239560730845E-4</v>
      </c>
      <c r="BH711" s="17">
        <f t="shared" si="951"/>
        <v>1.4074941238994605E-4</v>
      </c>
      <c r="BI711" s="17">
        <f t="shared" si="952"/>
        <v>3.8616533042015825E-5</v>
      </c>
      <c r="BJ711" s="18">
        <f t="shared" si="953"/>
        <v>0.34240770797031411</v>
      </c>
      <c r="BK711" s="18">
        <f t="shared" si="954"/>
        <v>0.24809805806973043</v>
      </c>
      <c r="BL711" s="18">
        <f t="shared" si="955"/>
        <v>0.37619933881661716</v>
      </c>
      <c r="BM711" s="18">
        <f t="shared" si="956"/>
        <v>0.55088334435407049</v>
      </c>
      <c r="BN711" s="18">
        <f t="shared" si="957"/>
        <v>0.44756072001435876</v>
      </c>
    </row>
    <row r="712" spans="1:66" x14ac:dyDescent="0.25">
      <c r="A712" t="s">
        <v>69</v>
      </c>
      <c r="B712" t="s">
        <v>76</v>
      </c>
      <c r="C712" t="s">
        <v>258</v>
      </c>
      <c r="D712" t="s">
        <v>505</v>
      </c>
      <c r="E712" s="14">
        <f>VLOOKUP(A712,home!$A$2:$E$405,3,FALSE)</f>
        <v>1.3441295550000001</v>
      </c>
      <c r="F712" s="14">
        <f>VLOOKUP(B712,home!$B$2:$E$405,3,FALSE)</f>
        <v>0.46</v>
      </c>
      <c r="G712" s="14">
        <f>VLOOKUP(C712,away!$B$2:$E$405,4,FALSE)</f>
        <v>1.32</v>
      </c>
      <c r="H712" s="14">
        <f>VLOOKUP(A712,away!$A$2:$E$405,3,FALSE)</f>
        <v>1.348178138</v>
      </c>
      <c r="I712" s="14">
        <f>VLOOKUP(C712,away!$B$2:$E$405,3,FALSE)</f>
        <v>0.34</v>
      </c>
      <c r="J712" s="14">
        <f>VLOOKUP(B712,home!$B$2:$E$405,4,FALSE)</f>
        <v>0.97</v>
      </c>
      <c r="K712" s="16">
        <f t="shared" si="958"/>
        <v>0.81615546579600018</v>
      </c>
      <c r="L712" s="16">
        <f t="shared" si="959"/>
        <v>0.44462914991239999</v>
      </c>
      <c r="M712" s="17">
        <f t="shared" si="904"/>
        <v>0.28343155438379936</v>
      </c>
      <c r="N712" s="17">
        <f t="shared" si="905"/>
        <v>0.23132421228939412</v>
      </c>
      <c r="O712" s="17">
        <f t="shared" si="906"/>
        <v>0.12602193108401885</v>
      </c>
      <c r="P712" s="17">
        <f t="shared" si="907"/>
        <v>0.10285348786438885</v>
      </c>
      <c r="Q712" s="17">
        <f t="shared" si="908"/>
        <v>9.4398260115471644E-2</v>
      </c>
      <c r="R712" s="17">
        <f t="shared" si="909"/>
        <v>2.801651204410318E-2</v>
      </c>
      <c r="S712" s="17">
        <f t="shared" si="910"/>
        <v>9.331035837619725E-3</v>
      </c>
      <c r="T712" s="17">
        <f t="shared" si="911"/>
        <v>4.197221814835176E-2</v>
      </c>
      <c r="U712" s="17">
        <f t="shared" si="912"/>
        <v>2.2865829437334281E-2</v>
      </c>
      <c r="V712" s="17">
        <f t="shared" si="913"/>
        <v>3.7623411541037925E-4</v>
      </c>
      <c r="W712" s="17">
        <f t="shared" si="914"/>
        <v>2.5681218651624916E-2</v>
      </c>
      <c r="X712" s="17">
        <f t="shared" si="915"/>
        <v>1.1418618417786455E-2</v>
      </c>
      <c r="Y712" s="17">
        <f t="shared" si="916"/>
        <v>2.5385253001372326E-3</v>
      </c>
      <c r="Z712" s="17">
        <f t="shared" si="917"/>
        <v>4.1523193112267039E-3</v>
      </c>
      <c r="AA712" s="17">
        <f t="shared" si="918"/>
        <v>3.3889381015879574E-3</v>
      </c>
      <c r="AB712" s="17">
        <f t="shared" si="919"/>
        <v>1.3829501774276659E-3</v>
      </c>
      <c r="AC712" s="17">
        <f t="shared" si="920"/>
        <v>8.5331428401780633E-6</v>
      </c>
      <c r="AD712" s="17">
        <f t="shared" si="921"/>
        <v>5.2399667427064636E-3</v>
      </c>
      <c r="AE712" s="17">
        <f t="shared" si="922"/>
        <v>2.3298419583788221E-3</v>
      </c>
      <c r="AF712" s="17">
        <f t="shared" si="923"/>
        <v>5.1795782469210843E-4</v>
      </c>
      <c r="AG712" s="17">
        <f t="shared" si="924"/>
        <v>7.6766382427776014E-5</v>
      </c>
      <c r="AH712" s="17">
        <f t="shared" si="925"/>
        <v>4.6156055137889292E-4</v>
      </c>
      <c r="AI712" s="17">
        <f t="shared" si="926"/>
        <v>3.7670516680369902E-4</v>
      </c>
      <c r="AJ712" s="17">
        <f t="shared" si="927"/>
        <v>1.5372499044021644E-4</v>
      </c>
      <c r="AK712" s="17">
        <f t="shared" si="928"/>
        <v>4.1821163725740178E-5</v>
      </c>
      <c r="AL712" s="17">
        <f t="shared" si="929"/>
        <v>1.2386249730951164E-7</v>
      </c>
      <c r="AM712" s="17">
        <f t="shared" si="930"/>
        <v>8.5532549952982906E-4</v>
      </c>
      <c r="AN712" s="17">
        <f t="shared" si="931"/>
        <v>3.8030264975434669E-4</v>
      </c>
      <c r="AO712" s="17">
        <f t="shared" si="932"/>
        <v>8.4546821934854176E-5</v>
      </c>
      <c r="AP712" s="17">
        <f t="shared" si="933"/>
        <v>1.2530660521563089E-5</v>
      </c>
      <c r="AQ712" s="17">
        <f t="shared" si="934"/>
        <v>1.3928742338858667E-6</v>
      </c>
      <c r="AR712" s="17">
        <f t="shared" si="935"/>
        <v>4.1044655118539151E-5</v>
      </c>
      <c r="AS712" s="17">
        <f t="shared" si="936"/>
        <v>3.3498819616707501E-5</v>
      </c>
      <c r="AT712" s="17">
        <f t="shared" si="937"/>
        <v>1.3670122363945048E-5</v>
      </c>
      <c r="AU712" s="17">
        <f t="shared" si="938"/>
        <v>3.7189816951446301E-6</v>
      </c>
      <c r="AV712" s="17">
        <f t="shared" si="939"/>
        <v>7.5881680942189073E-7</v>
      </c>
      <c r="AW712" s="17">
        <f t="shared" si="940"/>
        <v>1.2485563746278624E-9</v>
      </c>
      <c r="AX712" s="17">
        <f t="shared" si="941"/>
        <v>1.16346430245994E-4</v>
      </c>
      <c r="AY712" s="17">
        <f t="shared" si="942"/>
        <v>5.1731014375618646E-5</v>
      </c>
      <c r="AZ712" s="17">
        <f t="shared" si="943"/>
        <v>1.150055847296873E-5</v>
      </c>
      <c r="BA712" s="17">
        <f t="shared" si="944"/>
        <v>1.7044945124513118E-6</v>
      </c>
      <c r="BB712" s="17">
        <f t="shared" si="945"/>
        <v>1.8946698652539435E-7</v>
      </c>
      <c r="BC712" s="17">
        <f t="shared" si="946"/>
        <v>1.6848509031050044E-8</v>
      </c>
      <c r="BD712" s="17">
        <f t="shared" si="947"/>
        <v>3.0416083523006158E-6</v>
      </c>
      <c r="BE712" s="17">
        <f t="shared" si="948"/>
        <v>2.4824252815409138E-6</v>
      </c>
      <c r="BF712" s="17">
        <f t="shared" si="949"/>
        <v>1.0130224809798957E-6</v>
      </c>
      <c r="BG712" s="17">
        <f t="shared" si="950"/>
        <v>2.7559461160865547E-7</v>
      </c>
      <c r="BH712" s="17">
        <f t="shared" si="951"/>
        <v>5.6232012152082477E-8</v>
      </c>
      <c r="BI712" s="17">
        <f t="shared" si="952"/>
        <v>9.1788128141258466E-9</v>
      </c>
      <c r="BJ712" s="18">
        <f t="shared" si="953"/>
        <v>0.41701317315004838</v>
      </c>
      <c r="BK712" s="18">
        <f t="shared" si="954"/>
        <v>0.39605270022093142</v>
      </c>
      <c r="BL712" s="18">
        <f t="shared" si="955"/>
        <v>0.18280954217397566</v>
      </c>
      <c r="BM712" s="18">
        <f t="shared" si="956"/>
        <v>0.13393004730918684</v>
      </c>
      <c r="BN712" s="18">
        <f t="shared" si="957"/>
        <v>0.86604595778117588</v>
      </c>
    </row>
    <row r="713" spans="1:66" x14ac:dyDescent="0.25">
      <c r="A713" t="s">
        <v>80</v>
      </c>
      <c r="B713" t="s">
        <v>369</v>
      </c>
      <c r="C713" t="s">
        <v>359</v>
      </c>
      <c r="D713" t="s">
        <v>505</v>
      </c>
      <c r="E713" s="14">
        <f>VLOOKUP(A713,home!$A$2:$E$405,3,FALSE)</f>
        <v>1.2158469949999999</v>
      </c>
      <c r="F713" s="14">
        <f>VLOOKUP(B713,home!$B$2:$E$405,3,FALSE)</f>
        <v>0.87</v>
      </c>
      <c r="G713" s="14">
        <f>VLOOKUP(C713,away!$B$2:$E$405,4,FALSE)</f>
        <v>0.87</v>
      </c>
      <c r="H713" s="14">
        <f>VLOOKUP(A713,away!$A$2:$E$405,3,FALSE)</f>
        <v>1.021857923</v>
      </c>
      <c r="I713" s="14">
        <f>VLOOKUP(C713,away!$B$2:$E$405,3,FALSE)</f>
        <v>1.39</v>
      </c>
      <c r="J713" s="14">
        <f>VLOOKUP(B713,home!$B$2:$E$405,4,FALSE)</f>
        <v>1.04</v>
      </c>
      <c r="K713" s="16">
        <f t="shared" si="958"/>
        <v>0.92027459051549987</v>
      </c>
      <c r="L713" s="16">
        <f t="shared" si="959"/>
        <v>1.4771978134888</v>
      </c>
      <c r="M713" s="17">
        <f t="shared" si="904"/>
        <v>9.0947541655971201E-2</v>
      </c>
      <c r="N713" s="17">
        <f t="shared" si="905"/>
        <v>8.3696711655840264E-2</v>
      </c>
      <c r="O713" s="17">
        <f t="shared" si="906"/>
        <v>0.1343475096763822</v>
      </c>
      <c r="P713" s="17">
        <f t="shared" si="907"/>
        <v>0.12363659945420979</v>
      </c>
      <c r="Q713" s="17">
        <f t="shared" si="908"/>
        <v>3.8511978523286132E-2</v>
      </c>
      <c r="R713" s="17">
        <f t="shared" si="909"/>
        <v>9.9228923770808622E-2</v>
      </c>
      <c r="S713" s="17">
        <f t="shared" si="910"/>
        <v>4.2018751816358474E-2</v>
      </c>
      <c r="T713" s="17">
        <f t="shared" si="911"/>
        <v>5.6889810467725892E-2</v>
      </c>
      <c r="U713" s="17">
        <f t="shared" si="912"/>
        <v>9.1317857190474652E-2</v>
      </c>
      <c r="V713" s="17">
        <f t="shared" si="913"/>
        <v>6.3468279421710636E-3</v>
      </c>
      <c r="W713" s="17">
        <f t="shared" si="914"/>
        <v>1.1813865088486291E-2</v>
      </c>
      <c r="X713" s="17">
        <f t="shared" si="915"/>
        <v>1.7451415677563618E-2</v>
      </c>
      <c r="Y713" s="17">
        <f t="shared" si="916"/>
        <v>1.2889596540590574E-2</v>
      </c>
      <c r="Z713" s="17">
        <f t="shared" si="917"/>
        <v>4.8860249743028425E-2</v>
      </c>
      <c r="AA713" s="17">
        <f t="shared" si="918"/>
        <v>4.4964846324750542E-2</v>
      </c>
      <c r="AB713" s="17">
        <f t="shared" si="919"/>
        <v>2.0690002769551089E-2</v>
      </c>
      <c r="AC713" s="17">
        <f t="shared" si="920"/>
        <v>5.3925332243949563E-4</v>
      </c>
      <c r="AD713" s="17">
        <f t="shared" si="921"/>
        <v>2.7179999641780196E-3</v>
      </c>
      <c r="AE713" s="17">
        <f t="shared" si="922"/>
        <v>4.0150236041464069E-3</v>
      </c>
      <c r="AF713" s="17">
        <f t="shared" si="923"/>
        <v>2.9654920445754979E-3</v>
      </c>
      <c r="AG713" s="17">
        <f t="shared" si="924"/>
        <v>1.4602061213884517E-3</v>
      </c>
      <c r="AH713" s="17">
        <f t="shared" si="925"/>
        <v>1.8044063521729579E-2</v>
      </c>
      <c r="AI713" s="17">
        <f t="shared" si="926"/>
        <v>1.6605493168695355E-2</v>
      </c>
      <c r="AJ713" s="17">
        <f t="shared" si="927"/>
        <v>7.6408067130645232E-3</v>
      </c>
      <c r="AK713" s="17">
        <f t="shared" si="928"/>
        <v>2.3438800896911794E-3</v>
      </c>
      <c r="AL713" s="17">
        <f t="shared" si="929"/>
        <v>2.9323034275298149E-5</v>
      </c>
      <c r="AM713" s="17">
        <f t="shared" si="930"/>
        <v>5.0026126081101417E-4</v>
      </c>
      <c r="AN713" s="17">
        <f t="shared" si="931"/>
        <v>7.3898484064318043E-4</v>
      </c>
      <c r="AO713" s="17">
        <f t="shared" si="932"/>
        <v>5.4581339539973794E-4</v>
      </c>
      <c r="AP713" s="17">
        <f t="shared" si="933"/>
        <v>2.687581180857968E-4</v>
      </c>
      <c r="AQ713" s="17">
        <f t="shared" si="934"/>
        <v>9.925222609842597E-5</v>
      </c>
      <c r="AR713" s="17">
        <f t="shared" si="935"/>
        <v>5.3309302361503859E-3</v>
      </c>
      <c r="AS713" s="17">
        <f t="shared" si="936"/>
        <v>4.905919640139993E-3</v>
      </c>
      <c r="AT713" s="17">
        <f t="shared" si="937"/>
        <v>2.25739659396589E-3</v>
      </c>
      <c r="AU713" s="17">
        <f t="shared" si="938"/>
        <v>6.9247490871434802E-4</v>
      </c>
      <c r="AV713" s="17">
        <f t="shared" si="939"/>
        <v>1.5931676576483867E-4</v>
      </c>
      <c r="AW713" s="17">
        <f t="shared" si="940"/>
        <v>1.1072928469001288E-6</v>
      </c>
      <c r="AX713" s="17">
        <f t="shared" si="941"/>
        <v>7.6729621157270602E-5</v>
      </c>
      <c r="AY713" s="17">
        <f t="shared" si="942"/>
        <v>1.1334482860334409E-4</v>
      </c>
      <c r="AZ713" s="17">
        <f t="shared" si="943"/>
        <v>8.3716366491561365E-5</v>
      </c>
      <c r="BA713" s="17">
        <f t="shared" si="944"/>
        <v>4.1221877844853819E-5</v>
      </c>
      <c r="BB713" s="17">
        <f t="shared" si="945"/>
        <v>1.5223216955080122E-5</v>
      </c>
      <c r="BC713" s="17">
        <f t="shared" si="946"/>
        <v>4.497540560061993E-6</v>
      </c>
      <c r="BD713" s="17">
        <f t="shared" si="947"/>
        <v>1.3124730814504477E-3</v>
      </c>
      <c r="BE713" s="17">
        <f t="shared" si="948"/>
        <v>1.2078356275944269E-3</v>
      </c>
      <c r="BF713" s="17">
        <f t="shared" si="949"/>
        <v>5.5577021879724652E-4</v>
      </c>
      <c r="BG713" s="17">
        <f t="shared" si="950"/>
        <v>1.7048707017478196E-4</v>
      </c>
      <c r="BH713" s="17">
        <f t="shared" si="951"/>
        <v>3.9223729673321182E-5</v>
      </c>
      <c r="BI713" s="17">
        <f t="shared" si="952"/>
        <v>7.2193203527212644E-6</v>
      </c>
      <c r="BJ713" s="18">
        <f t="shared" si="953"/>
        <v>0.23489990298043148</v>
      </c>
      <c r="BK713" s="18">
        <f t="shared" si="954"/>
        <v>0.26363164205402867</v>
      </c>
      <c r="BL713" s="18">
        <f t="shared" si="955"/>
        <v>0.45182243041792614</v>
      </c>
      <c r="BM713" s="18">
        <f t="shared" si="956"/>
        <v>0.42873272292316017</v>
      </c>
      <c r="BN713" s="18">
        <f t="shared" si="957"/>
        <v>0.57036926473649818</v>
      </c>
    </row>
    <row r="714" spans="1:66" x14ac:dyDescent="0.25">
      <c r="A714" t="s">
        <v>80</v>
      </c>
      <c r="B714" t="s">
        <v>87</v>
      </c>
      <c r="C714" t="s">
        <v>97</v>
      </c>
      <c r="D714" t="s">
        <v>505</v>
      </c>
      <c r="E714" s="14">
        <f>VLOOKUP(A714,home!$A$2:$E$405,3,FALSE)</f>
        <v>1.2158469949999999</v>
      </c>
      <c r="F714" s="14">
        <f>VLOOKUP(B714,home!$B$2:$E$405,3,FALSE)</f>
        <v>0.72</v>
      </c>
      <c r="G714" s="14">
        <f>VLOOKUP(C714,away!$B$2:$E$405,4,FALSE)</f>
        <v>0.98</v>
      </c>
      <c r="H714" s="14">
        <f>VLOOKUP(A714,away!$A$2:$E$405,3,FALSE)</f>
        <v>1.021857923</v>
      </c>
      <c r="I714" s="14">
        <f>VLOOKUP(C714,away!$B$2:$E$405,3,FALSE)</f>
        <v>0.82</v>
      </c>
      <c r="J714" s="14">
        <f>VLOOKUP(B714,home!$B$2:$E$405,4,FALSE)</f>
        <v>0.98</v>
      </c>
      <c r="K714" s="16">
        <f t="shared" si="958"/>
        <v>0.85790163967199995</v>
      </c>
      <c r="L714" s="16">
        <f t="shared" si="959"/>
        <v>0.82116502692280002</v>
      </c>
      <c r="M714" s="17">
        <f t="shared" si="904"/>
        <v>0.18654800629860141</v>
      </c>
      <c r="N714" s="17">
        <f t="shared" si="905"/>
        <v>0.16003984048111269</v>
      </c>
      <c r="O714" s="17">
        <f t="shared" si="906"/>
        <v>0.15318669861458567</v>
      </c>
      <c r="P714" s="17">
        <f t="shared" si="907"/>
        <v>0.1314191199173935</v>
      </c>
      <c r="Q714" s="17">
        <f t="shared" si="908"/>
        <v>6.8649220780795953E-2</v>
      </c>
      <c r="R714" s="17">
        <f t="shared" si="909"/>
        <v>6.2895779746030542E-2</v>
      </c>
      <c r="S714" s="17">
        <f t="shared" si="910"/>
        <v>2.3145496731036018E-2</v>
      </c>
      <c r="T714" s="17">
        <f t="shared" si="911"/>
        <v>5.6372339230691543E-2</v>
      </c>
      <c r="U714" s="17">
        <f t="shared" si="912"/>
        <v>5.3958392572568563E-2</v>
      </c>
      <c r="V714" s="17">
        <f t="shared" si="913"/>
        <v>1.8117235884131944E-3</v>
      </c>
      <c r="W714" s="17">
        <f t="shared" si="914"/>
        <v>1.9631426356683329E-2</v>
      </c>
      <c r="X714" s="17">
        <f t="shared" si="915"/>
        <v>1.612064075271883E-2</v>
      </c>
      <c r="Y714" s="17">
        <f t="shared" si="916"/>
        <v>6.618853198859573E-3</v>
      </c>
      <c r="Z714" s="17">
        <f t="shared" si="917"/>
        <v>1.7215938222826559E-2</v>
      </c>
      <c r="AA714" s="17">
        <f t="shared" si="918"/>
        <v>1.4769581629854761E-2</v>
      </c>
      <c r="AB714" s="17">
        <f t="shared" si="919"/>
        <v>6.3354241487609247E-3</v>
      </c>
      <c r="AC714" s="17">
        <f t="shared" si="920"/>
        <v>7.9770056327261408E-5</v>
      </c>
      <c r="AD714" s="17">
        <f t="shared" si="921"/>
        <v>4.2104582151246848E-3</v>
      </c>
      <c r="AE714" s="17">
        <f t="shared" si="922"/>
        <v>3.4574810335801856E-3</v>
      </c>
      <c r="AF714" s="17">
        <f t="shared" si="923"/>
        <v>1.4195812530124717E-3</v>
      </c>
      <c r="AG714" s="17">
        <f t="shared" si="924"/>
        <v>3.8857015928302956E-4</v>
      </c>
      <c r="AH714" s="17">
        <f t="shared" si="925"/>
        <v>3.534281593562158E-3</v>
      </c>
      <c r="AI714" s="17">
        <f t="shared" si="926"/>
        <v>3.0320659741795439E-3</v>
      </c>
      <c r="AJ714" s="17">
        <f t="shared" si="927"/>
        <v>1.3006071854211553E-3</v>
      </c>
      <c r="AK714" s="17">
        <f t="shared" si="928"/>
        <v>3.7193101231399806E-4</v>
      </c>
      <c r="AL714" s="17">
        <f t="shared" si="929"/>
        <v>2.2478526158053524E-6</v>
      </c>
      <c r="AM714" s="17">
        <f t="shared" si="930"/>
        <v>7.224318013051822E-4</v>
      </c>
      <c r="AN714" s="17">
        <f t="shared" si="931"/>
        <v>5.932357295686568E-4</v>
      </c>
      <c r="AO714" s="17">
        <f t="shared" si="932"/>
        <v>2.4357221692140646E-4</v>
      </c>
      <c r="AP714" s="17">
        <f t="shared" si="933"/>
        <v>6.6670995355304293E-5</v>
      </c>
      <c r="AQ714" s="17">
        <f t="shared" si="934"/>
        <v>1.3686972423977078E-5</v>
      </c>
      <c r="AR714" s="17">
        <f t="shared" si="935"/>
        <v>5.8044568798604537E-4</v>
      </c>
      <c r="AS714" s="17">
        <f t="shared" si="936"/>
        <v>4.9796530746377033E-4</v>
      </c>
      <c r="AT714" s="17">
        <f t="shared" si="937"/>
        <v>2.1360262688647011E-4</v>
      </c>
      <c r="AU714" s="17">
        <f t="shared" si="938"/>
        <v>6.1083347948049724E-5</v>
      </c>
      <c r="AV714" s="17">
        <f t="shared" si="939"/>
        <v>1.3100876090321781E-5</v>
      </c>
      <c r="AW714" s="17">
        <f t="shared" si="940"/>
        <v>4.3987904587396642E-8</v>
      </c>
      <c r="AX714" s="17">
        <f t="shared" si="941"/>
        <v>1.0329590448181866E-4</v>
      </c>
      <c r="AY714" s="17">
        <f t="shared" si="942"/>
        <v>8.4822984184827584E-5</v>
      </c>
      <c r="AZ714" s="17">
        <f t="shared" si="943"/>
        <v>3.4826834045903097E-5</v>
      </c>
      <c r="BA714" s="17">
        <f t="shared" si="944"/>
        <v>9.5328593723133025E-6</v>
      </c>
      <c r="BB714" s="17">
        <f t="shared" si="945"/>
        <v>1.9570126807792296E-6</v>
      </c>
      <c r="BC714" s="17">
        <f t="shared" si="946"/>
        <v>3.214060741400675E-7</v>
      </c>
      <c r="BD714" s="17">
        <f t="shared" si="947"/>
        <v>7.9440283167047317E-5</v>
      </c>
      <c r="BE714" s="17">
        <f t="shared" si="948"/>
        <v>6.8151949185017862E-5</v>
      </c>
      <c r="BF714" s="17">
        <f t="shared" si="949"/>
        <v>2.9233834476334823E-5</v>
      </c>
      <c r="BG714" s="17">
        <f t="shared" si="950"/>
        <v>8.359918177049163E-6</v>
      </c>
      <c r="BH714" s="17">
        <f t="shared" si="951"/>
        <v>1.7929968779035578E-6</v>
      </c>
      <c r="BI714" s="17">
        <f t="shared" si="952"/>
        <v>3.0764299229604794E-7</v>
      </c>
      <c r="BJ714" s="18">
        <f t="shared" si="953"/>
        <v>0.33878276617827657</v>
      </c>
      <c r="BK714" s="18">
        <f t="shared" si="954"/>
        <v>0.34309118742857198</v>
      </c>
      <c r="BL714" s="18">
        <f t="shared" si="955"/>
        <v>0.30093824694852761</v>
      </c>
      <c r="BM714" s="18">
        <f t="shared" si="956"/>
        <v>0.23720469394340285</v>
      </c>
      <c r="BN714" s="18">
        <f t="shared" si="957"/>
        <v>0.76273866583851979</v>
      </c>
    </row>
    <row r="715" spans="1:66" x14ac:dyDescent="0.25">
      <c r="A715" t="s">
        <v>80</v>
      </c>
      <c r="B715" t="s">
        <v>89</v>
      </c>
      <c r="C715" t="s">
        <v>88</v>
      </c>
      <c r="D715" t="s">
        <v>505</v>
      </c>
      <c r="E715" s="14">
        <f>VLOOKUP(A715,home!$A$2:$E$405,3,FALSE)</f>
        <v>1.2158469949999999</v>
      </c>
      <c r="F715" s="14">
        <f>VLOOKUP(B715,home!$B$2:$E$405,3,FALSE)</f>
        <v>1.39</v>
      </c>
      <c r="G715" s="14">
        <f>VLOOKUP(C715,away!$B$2:$E$405,4,FALSE)</f>
        <v>1.34</v>
      </c>
      <c r="H715" s="14">
        <f>VLOOKUP(A715,away!$A$2:$E$405,3,FALSE)</f>
        <v>1.021857923</v>
      </c>
      <c r="I715" s="14">
        <f>VLOOKUP(C715,away!$B$2:$E$405,3,FALSE)</f>
        <v>1.18</v>
      </c>
      <c r="J715" s="14">
        <f>VLOOKUP(B715,home!$B$2:$E$405,4,FALSE)</f>
        <v>1.1599999999999999</v>
      </c>
      <c r="K715" s="16">
        <f t="shared" si="958"/>
        <v>2.2646366128869997</v>
      </c>
      <c r="L715" s="16">
        <f t="shared" si="959"/>
        <v>1.3987191250023998</v>
      </c>
      <c r="M715" s="17">
        <f t="shared" si="904"/>
        <v>2.5646305883097534E-2</v>
      </c>
      <c r="N715" s="17">
        <f t="shared" si="905"/>
        <v>5.8079563288161926E-2</v>
      </c>
      <c r="O715" s="17">
        <f t="shared" si="906"/>
        <v>3.5871978524350076E-2</v>
      </c>
      <c r="P715" s="17">
        <f t="shared" si="907"/>
        <v>8.1236995942939344E-2</v>
      </c>
      <c r="Q715" s="17">
        <f t="shared" si="908"/>
        <v>6.5764552741429588E-2</v>
      </c>
      <c r="R715" s="17">
        <f t="shared" si="909"/>
        <v>2.5087411206841912E-2</v>
      </c>
      <c r="S715" s="17">
        <f t="shared" si="910"/>
        <v>6.4331384994735077E-2</v>
      </c>
      <c r="T715" s="17">
        <f t="shared" si="911"/>
        <v>9.1986137666666551E-2</v>
      </c>
      <c r="U715" s="17">
        <f t="shared" si="912"/>
        <v>5.6813869941565821E-2</v>
      </c>
      <c r="V715" s="17">
        <f t="shared" si="913"/>
        <v>2.2641720737667164E-2</v>
      </c>
      <c r="W715" s="17">
        <f t="shared" si="914"/>
        <v>4.9644271322793192E-2</v>
      </c>
      <c r="X715" s="17">
        <f t="shared" si="915"/>
        <v>6.9438391745999015E-2</v>
      </c>
      <c r="Y715" s="17">
        <f t="shared" si="916"/>
        <v>4.8562403272268809E-2</v>
      </c>
      <c r="Z715" s="17">
        <f t="shared" si="917"/>
        <v>1.1696747283936437E-2</v>
      </c>
      <c r="AA715" s="17">
        <f t="shared" si="918"/>
        <v>2.6488882150889025E-2</v>
      </c>
      <c r="AB715" s="17">
        <f t="shared" si="919"/>
        <v>2.9993846176676116E-2</v>
      </c>
      <c r="AC715" s="17">
        <f t="shared" si="920"/>
        <v>4.4824812784228186E-3</v>
      </c>
      <c r="AD715" s="17">
        <f t="shared" si="921"/>
        <v>2.8106558614423405E-2</v>
      </c>
      <c r="AE715" s="17">
        <f t="shared" si="922"/>
        <v>3.9313181071994961E-2</v>
      </c>
      <c r="AF715" s="17">
        <f t="shared" si="923"/>
        <v>2.7494049115040858E-2</v>
      </c>
      <c r="AG715" s="17">
        <f t="shared" si="924"/>
        <v>1.2818817440320981E-2</v>
      </c>
      <c r="AH715" s="17">
        <f t="shared" si="925"/>
        <v>4.0901160315904442E-3</v>
      </c>
      <c r="AI715" s="17">
        <f t="shared" si="926"/>
        <v>9.262626516095801E-3</v>
      </c>
      <c r="AJ715" s="17">
        <f t="shared" si="927"/>
        <v>1.0488241569924252E-2</v>
      </c>
      <c r="AK715" s="17">
        <f t="shared" si="928"/>
        <v>7.9173519546846295E-3</v>
      </c>
      <c r="AL715" s="17">
        <f t="shared" si="929"/>
        <v>5.6794661202185621E-4</v>
      </c>
      <c r="AM715" s="17">
        <f t="shared" si="930"/>
        <v>1.2730228340095552E-2</v>
      </c>
      <c r="AN715" s="17">
        <f t="shared" si="931"/>
        <v>1.7806013844939201E-2</v>
      </c>
      <c r="AO715" s="17">
        <f t="shared" si="932"/>
        <v>1.2452806052486991E-2</v>
      </c>
      <c r="AP715" s="17">
        <f t="shared" si="933"/>
        <v>5.8059926618530631E-3</v>
      </c>
      <c r="AQ715" s="17">
        <f t="shared" si="934"/>
        <v>2.0302382439393685E-3</v>
      </c>
      <c r="AR715" s="17">
        <f t="shared" si="935"/>
        <v>1.1441847033728943E-3</v>
      </c>
      <c r="AS715" s="17">
        <f t="shared" si="936"/>
        <v>2.5911625711635077E-3</v>
      </c>
      <c r="AT715" s="17">
        <f t="shared" si="937"/>
        <v>2.9340208142996484E-3</v>
      </c>
      <c r="AU715" s="17">
        <f t="shared" si="938"/>
        <v>2.2148303196785043E-3</v>
      </c>
      <c r="AV715" s="17">
        <f t="shared" si="939"/>
        <v>1.25394645831904E-3</v>
      </c>
      <c r="AW715" s="17">
        <f t="shared" si="940"/>
        <v>4.9972842121910903E-5</v>
      </c>
      <c r="AX715" s="17">
        <f t="shared" si="941"/>
        <v>4.8048901982320133E-3</v>
      </c>
      <c r="AY715" s="17">
        <f t="shared" si="942"/>
        <v>6.7206918138036876E-3</v>
      </c>
      <c r="AZ715" s="17">
        <f t="shared" si="943"/>
        <v>4.7001800866071442E-3</v>
      </c>
      <c r="BA715" s="17">
        <f t="shared" si="944"/>
        <v>2.1914105926976154E-3</v>
      </c>
      <c r="BB715" s="17">
        <f t="shared" si="945"/>
        <v>7.6629197668475011E-4</v>
      </c>
      <c r="BC715" s="17">
        <f t="shared" si="946"/>
        <v>2.1436544862497053E-4</v>
      </c>
      <c r="BD715" s="17">
        <f t="shared" si="947"/>
        <v>2.6673217119047731E-4</v>
      </c>
      <c r="BE715" s="17">
        <f t="shared" si="948"/>
        <v>6.0405144071279794E-4</v>
      </c>
      <c r="BF715" s="17">
        <f t="shared" si="949"/>
        <v>6.8397850435267151E-4</v>
      </c>
      <c r="BG715" s="17">
        <f t="shared" si="950"/>
        <v>5.1632092112825008E-4</v>
      </c>
      <c r="BH715" s="17">
        <f t="shared" si="951"/>
        <v>2.9231981549664409E-4</v>
      </c>
      <c r="BI715" s="17">
        <f t="shared" si="952"/>
        <v>1.3239963136921459E-4</v>
      </c>
      <c r="BJ715" s="18">
        <f t="shared" si="953"/>
        <v>0.56143103553906348</v>
      </c>
      <c r="BK715" s="18">
        <f t="shared" si="954"/>
        <v>0.20562752726268749</v>
      </c>
      <c r="BL715" s="18">
        <f t="shared" si="955"/>
        <v>0.21864827142370172</v>
      </c>
      <c r="BM715" s="18">
        <f t="shared" si="956"/>
        <v>0.69904605495088701</v>
      </c>
      <c r="BN715" s="18">
        <f t="shared" si="957"/>
        <v>0.29168680758682036</v>
      </c>
    </row>
    <row r="716" spans="1:66" x14ac:dyDescent="0.25">
      <c r="A716" t="s">
        <v>80</v>
      </c>
      <c r="B716" t="s">
        <v>96</v>
      </c>
      <c r="C716" t="s">
        <v>98</v>
      </c>
      <c r="D716" t="s">
        <v>505</v>
      </c>
      <c r="E716" s="14">
        <f>VLOOKUP(A716,home!$A$2:$E$405,3,FALSE)</f>
        <v>1.2158469949999999</v>
      </c>
      <c r="F716" s="14">
        <f>VLOOKUP(B716,home!$B$2:$E$405,3,FALSE)</f>
        <v>1.23</v>
      </c>
      <c r="G716" s="14">
        <f>VLOOKUP(C716,away!$B$2:$E$405,4,FALSE)</f>
        <v>0.76</v>
      </c>
      <c r="H716" s="14">
        <f>VLOOKUP(A716,away!$A$2:$E$405,3,FALSE)</f>
        <v>1.021857923</v>
      </c>
      <c r="I716" s="14">
        <f>VLOOKUP(C716,away!$B$2:$E$405,3,FALSE)</f>
        <v>1.06</v>
      </c>
      <c r="J716" s="14">
        <f>VLOOKUP(B716,home!$B$2:$E$405,4,FALSE)</f>
        <v>1.04</v>
      </c>
      <c r="K716" s="16">
        <f t="shared" si="958"/>
        <v>1.1365737709259998</v>
      </c>
      <c r="L716" s="16">
        <f t="shared" si="959"/>
        <v>1.1264961743152002</v>
      </c>
      <c r="M716" s="17">
        <f t="shared" si="904"/>
        <v>0.10403062570676729</v>
      </c>
      <c r="N716" s="17">
        <f t="shared" si="905"/>
        <v>0.11823848055133175</v>
      </c>
      <c r="O716" s="17">
        <f t="shared" si="906"/>
        <v>0.11719010187028987</v>
      </c>
      <c r="P716" s="17">
        <f t="shared" si="907"/>
        <v>0.13319519599791743</v>
      </c>
      <c r="Q716" s="17">
        <f t="shared" si="908"/>
        <v>6.7193377854393818E-2</v>
      </c>
      <c r="R716" s="17">
        <f t="shared" si="909"/>
        <v>6.6007100712245081E-2</v>
      </c>
      <c r="S716" s="17">
        <f t="shared" si="910"/>
        <v>4.2633984262793821E-2</v>
      </c>
      <c r="T716" s="17">
        <f t="shared" si="911"/>
        <v>7.5693083092290322E-2</v>
      </c>
      <c r="U716" s="17">
        <f t="shared" si="912"/>
        <v>7.5021939364408638E-2</v>
      </c>
      <c r="V716" s="17">
        <f t="shared" si="913"/>
        <v>6.0651390465015819E-3</v>
      </c>
      <c r="W716" s="17">
        <f t="shared" si="914"/>
        <v>2.5456743616407981E-2</v>
      </c>
      <c r="X716" s="17">
        <f t="shared" si="915"/>
        <v>2.8676924294406485E-2</v>
      </c>
      <c r="Y716" s="17">
        <f t="shared" si="916"/>
        <v>1.6152222754387768E-2</v>
      </c>
      <c r="Z716" s="17">
        <f t="shared" si="917"/>
        <v>2.4785582143327406E-2</v>
      </c>
      <c r="AA716" s="17">
        <f t="shared" si="918"/>
        <v>2.8170642561237753E-2</v>
      </c>
      <c r="AB716" s="17">
        <f t="shared" si="919"/>
        <v>1.6009006722617233E-2</v>
      </c>
      <c r="AC716" s="17">
        <f t="shared" si="920"/>
        <v>4.8534228416212492E-4</v>
      </c>
      <c r="AD716" s="17">
        <f t="shared" si="921"/>
        <v>7.2333667718992942E-3</v>
      </c>
      <c r="AE716" s="17">
        <f t="shared" si="922"/>
        <v>8.148359995963245E-3</v>
      </c>
      <c r="AF716" s="17">
        <f t="shared" si="923"/>
        <v>4.5895481811978091E-3</v>
      </c>
      <c r="AG716" s="17">
        <f t="shared" si="924"/>
        <v>1.7233694893182057E-3</v>
      </c>
      <c r="AH716" s="17">
        <f t="shared" si="925"/>
        <v>6.9802158656583676E-3</v>
      </c>
      <c r="AI716" s="17">
        <f t="shared" si="926"/>
        <v>7.9335302683088225E-3</v>
      </c>
      <c r="AJ716" s="17">
        <f t="shared" si="927"/>
        <v>4.5085212069036597E-3</v>
      </c>
      <c r="AK716" s="17">
        <f t="shared" si="928"/>
        <v>1.708088983143444E-3</v>
      </c>
      <c r="AL716" s="17">
        <f t="shared" si="929"/>
        <v>2.4856242179016689E-5</v>
      </c>
      <c r="AM716" s="17">
        <f t="shared" si="930"/>
        <v>1.6442509896856825E-3</v>
      </c>
      <c r="AN716" s="17">
        <f t="shared" si="931"/>
        <v>1.8522424494949029E-3</v>
      </c>
      <c r="AO716" s="17">
        <f t="shared" si="932"/>
        <v>1.043272016630112E-3</v>
      </c>
      <c r="AP716" s="17">
        <f t="shared" si="933"/>
        <v>3.9174731183464178E-4</v>
      </c>
      <c r="AQ716" s="17">
        <f t="shared" si="934"/>
        <v>1.1032546201999695E-4</v>
      </c>
      <c r="AR716" s="17">
        <f t="shared" si="935"/>
        <v>1.5726372937116824E-3</v>
      </c>
      <c r="AS716" s="17">
        <f t="shared" si="936"/>
        <v>1.787418299212746E-3</v>
      </c>
      <c r="AT716" s="17">
        <f t="shared" si="937"/>
        <v>1.015766378279184E-3</v>
      </c>
      <c r="AU716" s="17">
        <f t="shared" si="938"/>
        <v>3.8483114098020584E-4</v>
      </c>
      <c r="AV716" s="17">
        <f t="shared" si="939"/>
        <v>1.0934724526840686E-4</v>
      </c>
      <c r="AW716" s="17">
        <f t="shared" si="940"/>
        <v>8.8401639910075702E-7</v>
      </c>
      <c r="AX716" s="17">
        <f t="shared" si="941"/>
        <v>3.1146875794931021E-4</v>
      </c>
      <c r="AY716" s="17">
        <f t="shared" si="942"/>
        <v>3.5086836424860508E-4</v>
      </c>
      <c r="AZ716" s="17">
        <f t="shared" si="943"/>
        <v>1.9762593500714294E-4</v>
      </c>
      <c r="BA716" s="17">
        <f t="shared" si="944"/>
        <v>7.4208286577003642E-5</v>
      </c>
      <c r="BB716" s="17">
        <f t="shared" si="945"/>
        <v>2.0898837732870164E-5</v>
      </c>
      <c r="BC716" s="17">
        <f t="shared" si="946"/>
        <v>4.7084921507424765E-6</v>
      </c>
      <c r="BD716" s="17">
        <f t="shared" si="947"/>
        <v>2.9526164915860302E-4</v>
      </c>
      <c r="BE716" s="17">
        <f t="shared" si="948"/>
        <v>3.3558664599402294E-4</v>
      </c>
      <c r="BF716" s="17">
        <f t="shared" si="949"/>
        <v>1.9070948985491765E-4</v>
      </c>
      <c r="BG716" s="17">
        <f t="shared" si="950"/>
        <v>7.2251801345259148E-5</v>
      </c>
      <c r="BH716" s="17">
        <f t="shared" si="951"/>
        <v>2.0529875577794343E-5</v>
      </c>
      <c r="BI716" s="17">
        <f t="shared" si="952"/>
        <v>4.6667436204190636E-6</v>
      </c>
      <c r="BJ716" s="18">
        <f t="shared" si="953"/>
        <v>0.35910709350492775</v>
      </c>
      <c r="BK716" s="18">
        <f t="shared" si="954"/>
        <v>0.28678601190456982</v>
      </c>
      <c r="BL716" s="18">
        <f t="shared" si="955"/>
        <v>0.32931815411781612</v>
      </c>
      <c r="BM716" s="18">
        <f t="shared" si="956"/>
        <v>0.39379197462984639</v>
      </c>
      <c r="BN716" s="18">
        <f t="shared" si="957"/>
        <v>0.6058548826929453</v>
      </c>
    </row>
    <row r="717" spans="1:66" x14ac:dyDescent="0.25">
      <c r="A717" t="s">
        <v>80</v>
      </c>
      <c r="B717" t="s">
        <v>94</v>
      </c>
      <c r="C717" t="s">
        <v>435</v>
      </c>
      <c r="D717" t="s">
        <v>505</v>
      </c>
      <c r="E717" s="14">
        <f>VLOOKUP(A717,home!$A$2:$E$405,3,FALSE)</f>
        <v>1.2158469949999999</v>
      </c>
      <c r="F717" s="14">
        <f>VLOOKUP(B717,home!$B$2:$E$405,3,FALSE)</f>
        <v>0.77</v>
      </c>
      <c r="G717" s="14">
        <f>VLOOKUP(C717,away!$B$2:$E$405,4,FALSE)</f>
        <v>1.75</v>
      </c>
      <c r="H717" s="14">
        <f>VLOOKUP(A717,away!$A$2:$E$405,3,FALSE)</f>
        <v>1.021857923</v>
      </c>
      <c r="I717" s="14">
        <f>VLOOKUP(C717,away!$B$2:$E$405,3,FALSE)</f>
        <v>0.71</v>
      </c>
      <c r="J717" s="14">
        <f>VLOOKUP(B717,home!$B$2:$E$405,4,FALSE)</f>
        <v>0.8</v>
      </c>
      <c r="K717" s="16">
        <f t="shared" si="958"/>
        <v>1.6383538257624999</v>
      </c>
      <c r="L717" s="16">
        <f t="shared" si="959"/>
        <v>0.58041530026400001</v>
      </c>
      <c r="M717" s="17">
        <f t="shared" si="904"/>
        <v>0.1087428752582177</v>
      </c>
      <c r="N717" s="17">
        <f t="shared" si="905"/>
        <v>0.17815930570371524</v>
      </c>
      <c r="O717" s="17">
        <f t="shared" si="906"/>
        <v>6.3116028594569121E-2</v>
      </c>
      <c r="P717" s="17">
        <f t="shared" si="907"/>
        <v>0.10340638691484764</v>
      </c>
      <c r="Q717" s="17">
        <f t="shared" si="908"/>
        <v>0.14594399004743636</v>
      </c>
      <c r="R717" s="17">
        <f t="shared" si="909"/>
        <v>1.8316754344094025E-2</v>
      </c>
      <c r="S717" s="17">
        <f t="shared" si="910"/>
        <v>2.4582945846778864E-2</v>
      </c>
      <c r="T717" s="17">
        <f t="shared" si="911"/>
        <v>8.4708124805108989E-2</v>
      </c>
      <c r="U717" s="17">
        <f t="shared" si="912"/>
        <v>3.0009324555198332E-2</v>
      </c>
      <c r="V717" s="17">
        <f t="shared" si="913"/>
        <v>2.5973948011689891E-3</v>
      </c>
      <c r="W717" s="17">
        <f t="shared" si="914"/>
        <v>7.9702631480420519E-2</v>
      </c>
      <c r="X717" s="17">
        <f t="shared" si="915"/>
        <v>4.6260626782539213E-2</v>
      </c>
      <c r="Y717" s="17">
        <f t="shared" si="916"/>
        <v>1.342518779219417E-2</v>
      </c>
      <c r="Z717" s="17">
        <f t="shared" si="917"/>
        <v>3.5437748241630867E-3</v>
      </c>
      <c r="AA717" s="17">
        <f t="shared" si="918"/>
        <v>5.8059570408084231E-3</v>
      </c>
      <c r="AB717" s="17">
        <f t="shared" si="919"/>
        <v>4.7561059650106027E-3</v>
      </c>
      <c r="AC717" s="17">
        <f t="shared" si="920"/>
        <v>1.5437058010841801E-4</v>
      </c>
      <c r="AD717" s="17">
        <f t="shared" si="921"/>
        <v>3.2645277802321425E-2</v>
      </c>
      <c r="AE717" s="17">
        <f t="shared" si="922"/>
        <v>1.8947818717836084E-2</v>
      </c>
      <c r="AF717" s="17">
        <f t="shared" si="923"/>
        <v>5.4988019452303352E-3</v>
      </c>
      <c r="AG717" s="17">
        <f t="shared" si="924"/>
        <v>1.0638629273777109E-3</v>
      </c>
      <c r="AH717" s="17">
        <f t="shared" si="925"/>
        <v>5.1421528215865543E-4</v>
      </c>
      <c r="AI717" s="17">
        <f t="shared" si="926"/>
        <v>8.4246657479017633E-4</v>
      </c>
      <c r="AJ717" s="17">
        <f t="shared" si="927"/>
        <v>6.9012916794225748E-4</v>
      </c>
      <c r="AK717" s="17">
        <f t="shared" si="928"/>
        <v>3.7689192085616277E-4</v>
      </c>
      <c r="AL717" s="17">
        <f t="shared" si="929"/>
        <v>5.8717976316353609E-6</v>
      </c>
      <c r="AM717" s="17">
        <f t="shared" si="930"/>
        <v>1.0696903156102576E-2</v>
      </c>
      <c r="AN717" s="17">
        <f t="shared" si="931"/>
        <v>6.2086462572442059E-3</v>
      </c>
      <c r="AO717" s="17">
        <f t="shared" si="932"/>
        <v>1.8017966408156781E-3</v>
      </c>
      <c r="AP717" s="17">
        <f t="shared" si="933"/>
        <v>3.4859677943123278E-4</v>
      </c>
      <c r="AQ717" s="17">
        <f t="shared" si="934"/>
        <v>5.0582726101160586E-5</v>
      </c>
      <c r="AR717" s="17">
        <f t="shared" si="935"/>
        <v>5.9691683478890721E-5</v>
      </c>
      <c r="AS717" s="17">
        <f t="shared" si="936"/>
        <v>9.7796097993844806E-5</v>
      </c>
      <c r="AT717" s="17">
        <f t="shared" si="937"/>
        <v>8.0112305646430008E-5</v>
      </c>
      <c r="AU717" s="17">
        <f t="shared" si="938"/>
        <v>4.3750767482161109E-5</v>
      </c>
      <c r="AV717" s="17">
        <f t="shared" si="939"/>
        <v>1.791980932111107E-5</v>
      </c>
      <c r="AW717" s="17">
        <f t="shared" si="940"/>
        <v>1.5510119024165358E-7</v>
      </c>
      <c r="AX717" s="17">
        <f t="shared" si="941"/>
        <v>2.9208853682686042E-3</v>
      </c>
      <c r="AY717" s="17">
        <f t="shared" si="942"/>
        <v>1.695326558060346E-3</v>
      </c>
      <c r="AZ717" s="17">
        <f t="shared" si="943"/>
        <v>4.9199673662106479E-4</v>
      </c>
      <c r="BA717" s="17">
        <f t="shared" si="944"/>
        <v>9.5187477871607813E-5</v>
      </c>
      <c r="BB717" s="17">
        <f t="shared" si="945"/>
        <v>1.3812067137555524E-5</v>
      </c>
      <c r="BC717" s="17">
        <f t="shared" si="946"/>
        <v>1.6033470189821642E-6</v>
      </c>
      <c r="BD717" s="17">
        <f t="shared" si="947"/>
        <v>5.774327731610664E-6</v>
      </c>
      <c r="BE717" s="17">
        <f t="shared" si="948"/>
        <v>9.4603919302908282E-6</v>
      </c>
      <c r="BF717" s="17">
        <f t="shared" si="949"/>
        <v>7.7497346561023318E-6</v>
      </c>
      <c r="BG717" s="17">
        <f t="shared" si="950"/>
        <v>4.2322691408231623E-6</v>
      </c>
      <c r="BH717" s="17">
        <f t="shared" si="951"/>
        <v>1.73348858463105E-6</v>
      </c>
      <c r="BI717" s="17">
        <f t="shared" si="952"/>
        <v>5.6801353090918003E-7</v>
      </c>
      <c r="BJ717" s="18">
        <f t="shared" si="953"/>
        <v>0.63068096511885297</v>
      </c>
      <c r="BK717" s="18">
        <f t="shared" si="954"/>
        <v>0.24118517175681362</v>
      </c>
      <c r="BL717" s="18">
        <f t="shared" si="955"/>
        <v>0.12475666233492456</v>
      </c>
      <c r="BM717" s="18">
        <f t="shared" si="956"/>
        <v>0.38078606171500412</v>
      </c>
      <c r="BN717" s="18">
        <f t="shared" si="957"/>
        <v>0.61768534086288018</v>
      </c>
    </row>
    <row r="718" spans="1:66" x14ac:dyDescent="0.25">
      <c r="A718" t="s">
        <v>80</v>
      </c>
      <c r="B718" t="s">
        <v>90</v>
      </c>
      <c r="C718" t="s">
        <v>92</v>
      </c>
      <c r="D718" t="s">
        <v>505</v>
      </c>
      <c r="E718" s="14">
        <f>VLOOKUP(A718,home!$A$2:$E$405,3,FALSE)</f>
        <v>1.2158469949999999</v>
      </c>
      <c r="F718" s="14">
        <f>VLOOKUP(B718,home!$B$2:$E$405,3,FALSE)</f>
        <v>1.1299999999999999</v>
      </c>
      <c r="G718" s="14">
        <f>VLOOKUP(C718,away!$B$2:$E$405,4,FALSE)</f>
        <v>1.1000000000000001</v>
      </c>
      <c r="H718" s="14">
        <f>VLOOKUP(A718,away!$A$2:$E$405,3,FALSE)</f>
        <v>1.021857923</v>
      </c>
      <c r="I718" s="14">
        <f>VLOOKUP(C718,away!$B$2:$E$405,3,FALSE)</f>
        <v>0.71</v>
      </c>
      <c r="J718" s="14">
        <f>VLOOKUP(B718,home!$B$2:$E$405,4,FALSE)</f>
        <v>0.55000000000000004</v>
      </c>
      <c r="K718" s="16">
        <f t="shared" si="958"/>
        <v>1.5112978147849998</v>
      </c>
      <c r="L718" s="16">
        <f t="shared" si="959"/>
        <v>0.39903551893150002</v>
      </c>
      <c r="M718" s="17">
        <f t="shared" si="904"/>
        <v>0.1480310346356509</v>
      </c>
      <c r="N718" s="17">
        <f t="shared" si="905"/>
        <v>0.22371897916522179</v>
      </c>
      <c r="O718" s="17">
        <f t="shared" si="906"/>
        <v>5.9069640723803808E-2</v>
      </c>
      <c r="P718" s="17">
        <f t="shared" si="907"/>
        <v>8.927181894601971E-2</v>
      </c>
      <c r="Q718" s="17">
        <f t="shared" si="908"/>
        <v>0.16905300216916533</v>
      </c>
      <c r="R718" s="17">
        <f t="shared" si="909"/>
        <v>1.178544236966016E-2</v>
      </c>
      <c r="S718" s="17">
        <f t="shared" si="910"/>
        <v>1.3459099434024378E-2</v>
      </c>
      <c r="T718" s="17">
        <f t="shared" si="911"/>
        <v>6.7458152447500877E-2</v>
      </c>
      <c r="U718" s="17">
        <f t="shared" si="912"/>
        <v>1.7811313299541949E-2</v>
      </c>
      <c r="V718" s="17">
        <f t="shared" si="913"/>
        <v>9.0185164423122583E-4</v>
      </c>
      <c r="W718" s="17">
        <f t="shared" si="914"/>
        <v>8.5163144253701181E-2</v>
      </c>
      <c r="X718" s="17">
        <f t="shared" si="915"/>
        <v>3.3983119461113841E-2</v>
      </c>
      <c r="Y718" s="17">
        <f t="shared" si="916"/>
        <v>6.7802358545383601E-3</v>
      </c>
      <c r="Z718" s="17">
        <f t="shared" si="917"/>
        <v>1.5676033706048767E-3</v>
      </c>
      <c r="AA718" s="17">
        <f t="shared" si="918"/>
        <v>2.3691155484447503E-3</v>
      </c>
      <c r="AB718" s="17">
        <f t="shared" si="919"/>
        <v>1.7902195756688589E-3</v>
      </c>
      <c r="AC718" s="17">
        <f t="shared" si="920"/>
        <v>3.399200077290356E-5</v>
      </c>
      <c r="AD718" s="17">
        <f t="shared" si="921"/>
        <v>3.2176718452709571E-2</v>
      </c>
      <c r="AE718" s="17">
        <f t="shared" si="922"/>
        <v>1.2839653545289735E-2</v>
      </c>
      <c r="AF718" s="17">
        <f t="shared" si="923"/>
        <v>2.5617389076726818E-3</v>
      </c>
      <c r="AG718" s="17">
        <f t="shared" si="924"/>
        <v>3.407416047967276E-4</v>
      </c>
      <c r="AH718" s="17">
        <f t="shared" si="925"/>
        <v>1.5638235611702134E-4</v>
      </c>
      <c r="AI718" s="17">
        <f t="shared" si="926"/>
        <v>2.3634031307058395E-4</v>
      </c>
      <c r="AJ718" s="17">
        <f t="shared" si="927"/>
        <v>1.7859029934458816E-4</v>
      </c>
      <c r="AK718" s="17">
        <f t="shared" si="928"/>
        <v>8.9967709713758399E-5</v>
      </c>
      <c r="AL718" s="17">
        <f t="shared" si="929"/>
        <v>8.1997068954641827E-7</v>
      </c>
      <c r="AM718" s="17">
        <f t="shared" si="930"/>
        <v>9.7257208569064245E-3</v>
      </c>
      <c r="AN718" s="17">
        <f t="shared" si="931"/>
        <v>3.8809080691185678E-3</v>
      </c>
      <c r="AO718" s="17">
        <f t="shared" si="932"/>
        <v>7.7431008264308677E-4</v>
      </c>
      <c r="AP718" s="17">
        <f t="shared" si="933"/>
        <v>1.0299240854712563E-4</v>
      </c>
      <c r="AQ718" s="17">
        <f t="shared" si="934"/>
        <v>1.027440729765183E-5</v>
      </c>
      <c r="AR718" s="17">
        <f t="shared" si="935"/>
        <v>1.2480422924977258E-5</v>
      </c>
      <c r="AS718" s="17">
        <f t="shared" si="936"/>
        <v>1.8861635894110742E-5</v>
      </c>
      <c r="AT718" s="17">
        <f t="shared" si="937"/>
        <v>1.4252774555019942E-5</v>
      </c>
      <c r="AU718" s="17">
        <f t="shared" si="938"/>
        <v>7.1800623465416332E-6</v>
      </c>
      <c r="AV718" s="17">
        <f t="shared" si="939"/>
        <v>2.7128031335871064E-6</v>
      </c>
      <c r="AW718" s="17">
        <f t="shared" si="940"/>
        <v>1.3735910010431786E-8</v>
      </c>
      <c r="AX718" s="17">
        <f t="shared" si="941"/>
        <v>2.4497434463752643E-3</v>
      </c>
      <c r="AY718" s="17">
        <f t="shared" si="942"/>
        <v>9.7753464737339486E-4</v>
      </c>
      <c r="AZ718" s="17">
        <f t="shared" si="943"/>
        <v>1.9503552264408175E-4</v>
      </c>
      <c r="BA718" s="17">
        <f t="shared" si="944"/>
        <v>2.5942033662785836E-5</v>
      </c>
      <c r="BB718" s="17">
        <f t="shared" si="945"/>
        <v>2.5879482161920459E-6</v>
      </c>
      <c r="BC718" s="17">
        <f t="shared" si="946"/>
        <v>2.0653665188320871E-7</v>
      </c>
      <c r="BD718" s="17">
        <f t="shared" si="947"/>
        <v>8.3002200639214776E-7</v>
      </c>
      <c r="BE718" s="17">
        <f t="shared" si="948"/>
        <v>1.2544104444839139E-6</v>
      </c>
      <c r="BF718" s="17">
        <f t="shared" si="949"/>
        <v>9.478938817960099E-7</v>
      </c>
      <c r="BG718" s="17">
        <f t="shared" si="950"/>
        <v>4.7751665073546042E-7</v>
      </c>
      <c r="BH718" s="17">
        <f t="shared" si="951"/>
        <v>1.804174676949883E-7</v>
      </c>
      <c r="BI718" s="17">
        <f t="shared" si="952"/>
        <v>5.4532904935295791E-8</v>
      </c>
      <c r="BJ718" s="18">
        <f t="shared" si="953"/>
        <v>0.65222074182114631</v>
      </c>
      <c r="BK718" s="18">
        <f t="shared" si="954"/>
        <v>0.25267615127876208</v>
      </c>
      <c r="BL718" s="18">
        <f t="shared" si="955"/>
        <v>9.3546244687575761E-2</v>
      </c>
      <c r="BM718" s="18">
        <f t="shared" si="956"/>
        <v>0.29810330223710407</v>
      </c>
      <c r="BN718" s="18">
        <f t="shared" si="957"/>
        <v>0.70092991800952176</v>
      </c>
    </row>
    <row r="719" spans="1:66" x14ac:dyDescent="0.25">
      <c r="A719" t="s">
        <v>80</v>
      </c>
      <c r="B719" t="s">
        <v>93</v>
      </c>
      <c r="C719" t="s">
        <v>83</v>
      </c>
      <c r="D719" t="s">
        <v>505</v>
      </c>
      <c r="E719" s="14">
        <f>VLOOKUP(A719,home!$A$2:$E$405,3,FALSE)</f>
        <v>1.2158469949999999</v>
      </c>
      <c r="F719" s="14">
        <f>VLOOKUP(B719,home!$B$2:$E$405,3,FALSE)</f>
        <v>0.77</v>
      </c>
      <c r="G719" s="14">
        <f>VLOOKUP(C719,away!$B$2:$E$405,4,FALSE)</f>
        <v>0.98</v>
      </c>
      <c r="H719" s="14">
        <f>VLOOKUP(A719,away!$A$2:$E$405,3,FALSE)</f>
        <v>1.021857923</v>
      </c>
      <c r="I719" s="14">
        <f>VLOOKUP(C719,away!$B$2:$E$405,3,FALSE)</f>
        <v>1.1299999999999999</v>
      </c>
      <c r="J719" s="14">
        <f>VLOOKUP(B719,home!$B$2:$E$405,4,FALSE)</f>
        <v>0.86</v>
      </c>
      <c r="K719" s="16">
        <f t="shared" si="958"/>
        <v>0.91747814242699999</v>
      </c>
      <c r="L719" s="16">
        <f t="shared" si="959"/>
        <v>0.99304152957139991</v>
      </c>
      <c r="M719" s="17">
        <f t="shared" si="904"/>
        <v>0.14800345335679288</v>
      </c>
      <c r="N719" s="17">
        <f t="shared" si="905"/>
        <v>0.13578993345857149</v>
      </c>
      <c r="O719" s="17">
        <f t="shared" si="906"/>
        <v>0.14697357570327893</v>
      </c>
      <c r="P719" s="17">
        <f t="shared" si="907"/>
        <v>0.13484504322209842</v>
      </c>
      <c r="Q719" s="17">
        <f t="shared" si="908"/>
        <v>6.2292147954928039E-2</v>
      </c>
      <c r="R719" s="17">
        <f t="shared" si="909"/>
        <v>7.297543221148102E-2</v>
      </c>
      <c r="S719" s="17">
        <f t="shared" si="910"/>
        <v>3.0714124010564916E-2</v>
      </c>
      <c r="T719" s="17">
        <f t="shared" si="911"/>
        <v>6.1858689885449687E-2</v>
      </c>
      <c r="U719" s="17">
        <f t="shared" si="912"/>
        <v>6.6953363988197068E-2</v>
      </c>
      <c r="V719" s="17">
        <f t="shared" si="913"/>
        <v>3.1092723294992774E-3</v>
      </c>
      <c r="W719" s="17">
        <f t="shared" si="914"/>
        <v>1.9050561397825076E-2</v>
      </c>
      <c r="X719" s="17">
        <f t="shared" si="915"/>
        <v>1.891799862969008E-2</v>
      </c>
      <c r="Y719" s="17">
        <f t="shared" si="916"/>
        <v>9.3931791478285408E-3</v>
      </c>
      <c r="Z719" s="17">
        <f t="shared" si="917"/>
        <v>2.4155878274807707E-2</v>
      </c>
      <c r="AA719" s="17">
        <f t="shared" si="918"/>
        <v>2.2162490328263302E-2</v>
      </c>
      <c r="AB719" s="17">
        <f t="shared" si="919"/>
        <v>1.0166800228965682E-2</v>
      </c>
      <c r="AC719" s="17">
        <f t="shared" si="920"/>
        <v>1.7705244039554094E-4</v>
      </c>
      <c r="AD719" s="17">
        <f t="shared" si="921"/>
        <v>4.3696184208670162E-3</v>
      </c>
      <c r="AE719" s="17">
        <f t="shared" si="922"/>
        <v>4.339212560301146E-3</v>
      </c>
      <c r="AF719" s="17">
        <f t="shared" si="923"/>
        <v>2.1545091390084399E-3</v>
      </c>
      <c r="AG719" s="17">
        <f t="shared" si="924"/>
        <v>7.13172350292167E-4</v>
      </c>
      <c r="AH719" s="17">
        <f t="shared" si="925"/>
        <v>5.9969475775388977E-3</v>
      </c>
      <c r="AI719" s="17">
        <f t="shared" si="926"/>
        <v>5.5020683236724861E-3</v>
      </c>
      <c r="AJ719" s="17">
        <f t="shared" si="927"/>
        <v>2.5240137125547347E-3</v>
      </c>
      <c r="AK719" s="17">
        <f t="shared" si="928"/>
        <v>7.7190913748499798E-4</v>
      </c>
      <c r="AL719" s="17">
        <f t="shared" si="929"/>
        <v>6.452455922135812E-6</v>
      </c>
      <c r="AM719" s="17">
        <f t="shared" si="930"/>
        <v>8.0180587837837443E-4</v>
      </c>
      <c r="AN719" s="17">
        <f t="shared" si="931"/>
        <v>7.9622653588420065E-4</v>
      </c>
      <c r="AO719" s="17">
        <f t="shared" si="932"/>
        <v>3.9534300853989187E-4</v>
      </c>
      <c r="AP719" s="17">
        <f t="shared" si="933"/>
        <v>1.3086400863527106E-4</v>
      </c>
      <c r="AQ719" s="17">
        <f t="shared" si="934"/>
        <v>3.2488348825253613E-5</v>
      </c>
      <c r="AR719" s="17">
        <f t="shared" si="935"/>
        <v>1.1910435990317462E-3</v>
      </c>
      <c r="AS719" s="17">
        <f t="shared" si="936"/>
        <v>1.0927564687892152E-3</v>
      </c>
      <c r="AT719" s="17">
        <f t="shared" si="937"/>
        <v>5.0129008755490847E-4</v>
      </c>
      <c r="AU719" s="17">
        <f t="shared" si="938"/>
        <v>1.5330756611564857E-4</v>
      </c>
      <c r="AV719" s="17">
        <f t="shared" si="939"/>
        <v>3.516408524494743E-5</v>
      </c>
      <c r="AW719" s="17">
        <f t="shared" si="940"/>
        <v>1.6329981158757454E-7</v>
      </c>
      <c r="AX719" s="17">
        <f t="shared" si="941"/>
        <v>1.2260656131360661E-4</v>
      </c>
      <c r="AY719" s="17">
        <f t="shared" si="942"/>
        <v>1.2175340718235352E-4</v>
      </c>
      <c r="AZ719" s="17">
        <f t="shared" si="943"/>
        <v>6.0453094849446899E-5</v>
      </c>
      <c r="BA719" s="17">
        <f t="shared" si="944"/>
        <v>2.001081125887322E-5</v>
      </c>
      <c r="BB719" s="17">
        <f t="shared" si="945"/>
        <v>4.9678916551190134E-6</v>
      </c>
      <c r="BC719" s="17">
        <f t="shared" si="946"/>
        <v>9.866645455888762E-7</v>
      </c>
      <c r="BD719" s="17">
        <f t="shared" si="947"/>
        <v>1.9712595956145165E-4</v>
      </c>
      <c r="BE719" s="17">
        <f t="shared" si="948"/>
        <v>1.8085875920258057E-4</v>
      </c>
      <c r="BF719" s="17">
        <f t="shared" si="949"/>
        <v>8.296697921741785E-5</v>
      </c>
      <c r="BG719" s="17">
        <f t="shared" si="950"/>
        <v>2.5373463325058684E-5</v>
      </c>
      <c r="BH719" s="17">
        <f t="shared" si="951"/>
        <v>5.8198994996036126E-6</v>
      </c>
      <c r="BI719" s="17">
        <f t="shared" si="952"/>
        <v>1.0679261164016303E-6</v>
      </c>
      <c r="BJ719" s="18">
        <f t="shared" si="953"/>
        <v>0.32136652915582953</v>
      </c>
      <c r="BK719" s="18">
        <f t="shared" si="954"/>
        <v>0.31697715122245551</v>
      </c>
      <c r="BL719" s="18">
        <f t="shared" si="955"/>
        <v>0.33749337600509605</v>
      </c>
      <c r="BM719" s="18">
        <f t="shared" si="956"/>
        <v>0.29899175864366723</v>
      </c>
      <c r="BN719" s="18">
        <f t="shared" si="957"/>
        <v>0.70087958590715083</v>
      </c>
    </row>
    <row r="720" spans="1:66" x14ac:dyDescent="0.25">
      <c r="A720" t="s">
        <v>80</v>
      </c>
      <c r="B720" t="s">
        <v>410</v>
      </c>
      <c r="C720" t="s">
        <v>85</v>
      </c>
      <c r="D720" t="s">
        <v>505</v>
      </c>
      <c r="E720" s="14">
        <f>VLOOKUP(A720,home!$A$2:$E$405,3,FALSE)</f>
        <v>1.2158469949999999</v>
      </c>
      <c r="F720" s="14">
        <f>VLOOKUP(B720,home!$B$2:$E$405,3,FALSE)</f>
        <v>0.88</v>
      </c>
      <c r="G720" s="14">
        <f>VLOOKUP(C720,away!$B$2:$E$405,4,FALSE)</f>
        <v>0.82</v>
      </c>
      <c r="H720" s="14">
        <f>VLOOKUP(A720,away!$A$2:$E$405,3,FALSE)</f>
        <v>1.021857923</v>
      </c>
      <c r="I720" s="14">
        <f>VLOOKUP(C720,away!$B$2:$E$405,3,FALSE)</f>
        <v>0.98</v>
      </c>
      <c r="J720" s="14">
        <f>VLOOKUP(B720,home!$B$2:$E$405,4,FALSE)</f>
        <v>1.04</v>
      </c>
      <c r="K720" s="16">
        <f t="shared" si="958"/>
        <v>0.87735519159199993</v>
      </c>
      <c r="L720" s="16">
        <f t="shared" si="959"/>
        <v>1.0414775951216</v>
      </c>
      <c r="M720" s="17">
        <f t="shared" si="904"/>
        <v>0.14677818363099351</v>
      </c>
      <c r="N720" s="17">
        <f t="shared" si="905"/>
        <v>0.12877660142109604</v>
      </c>
      <c r="O720" s="17">
        <f t="shared" si="906"/>
        <v>0.15286618970432372</v>
      </c>
      <c r="P720" s="17">
        <f t="shared" si="907"/>
        <v>0.13411794515597592</v>
      </c>
      <c r="Q720" s="17">
        <f t="shared" si="908"/>
        <v>5.6491409906186167E-2</v>
      </c>
      <c r="R720" s="17">
        <f t="shared" si="909"/>
        <v>7.9603355814330673E-2</v>
      </c>
      <c r="S720" s="17">
        <f t="shared" si="910"/>
        <v>3.0637426434712879E-2</v>
      </c>
      <c r="T720" s="17">
        <f t="shared" si="911"/>
        <v>5.8834537734123303E-2</v>
      </c>
      <c r="U720" s="17">
        <f t="shared" si="912"/>
        <v>6.9840417491848217E-2</v>
      </c>
      <c r="V720" s="17">
        <f t="shared" si="913"/>
        <v>3.1105354401996755E-3</v>
      </c>
      <c r="W720" s="17">
        <f t="shared" si="914"/>
        <v>1.6521010587181393E-2</v>
      </c>
      <c r="X720" s="17">
        <f t="shared" si="915"/>
        <v>1.7206262375316167E-2</v>
      </c>
      <c r="Y720" s="17">
        <f t="shared" si="916"/>
        <v>8.9599683798377745E-3</v>
      </c>
      <c r="Z720" s="17">
        <f t="shared" si="917"/>
        <v>2.763503719237272E-2</v>
      </c>
      <c r="AA720" s="17">
        <f t="shared" si="918"/>
        <v>2.4245743350566208E-2</v>
      </c>
      <c r="AB720" s="17">
        <f t="shared" si="919"/>
        <v>1.0636064401313238E-2</v>
      </c>
      <c r="AC720" s="17">
        <f t="shared" si="920"/>
        <v>1.7763991353068854E-4</v>
      </c>
      <c r="AD720" s="17">
        <f t="shared" si="921"/>
        <v>3.6236986022524964E-3</v>
      </c>
      <c r="AE720" s="17">
        <f t="shared" si="922"/>
        <v>3.7740009057194331E-3</v>
      </c>
      <c r="AF720" s="17">
        <f t="shared" si="923"/>
        <v>1.9652686936377077E-3</v>
      </c>
      <c r="AG720" s="17">
        <f t="shared" si="924"/>
        <v>6.8226110427252289E-4</v>
      </c>
      <c r="AH720" s="17">
        <f t="shared" si="925"/>
        <v>7.1953180190520768E-3</v>
      </c>
      <c r="AI720" s="17">
        <f t="shared" si="926"/>
        <v>6.3128496191708029E-3</v>
      </c>
      <c r="AJ720" s="17">
        <f t="shared" si="927"/>
        <v>2.7693056935595419E-3</v>
      </c>
      <c r="AK720" s="17">
        <f t="shared" si="928"/>
        <v>8.0988824244991619E-4</v>
      </c>
      <c r="AL720" s="17">
        <f t="shared" si="929"/>
        <v>6.4927088184487971E-6</v>
      </c>
      <c r="AM720" s="17">
        <f t="shared" si="930"/>
        <v>6.358541562901806E-4</v>
      </c>
      <c r="AN720" s="17">
        <f t="shared" si="931"/>
        <v>6.6222785754117125E-4</v>
      </c>
      <c r="AO720" s="17">
        <f t="shared" si="932"/>
        <v>3.4484773824725419E-4</v>
      </c>
      <c r="AP720" s="17">
        <f t="shared" si="933"/>
        <v>1.197170643709578E-4</v>
      </c>
      <c r="AQ720" s="17">
        <f t="shared" si="934"/>
        <v>3.1170660074020719E-5</v>
      </c>
      <c r="AR720" s="17">
        <f t="shared" si="935"/>
        <v>1.4987525013234948E-3</v>
      </c>
      <c r="AS720" s="17">
        <f t="shared" si="936"/>
        <v>1.3149382879476636E-3</v>
      </c>
      <c r="AT720" s="17">
        <f t="shared" si="937"/>
        <v>5.7683396677698942E-4</v>
      </c>
      <c r="AU720" s="17">
        <f t="shared" si="938"/>
        <v>1.6869609181279966E-4</v>
      </c>
      <c r="AV720" s="17">
        <f t="shared" si="939"/>
        <v>3.7001597988310108E-5</v>
      </c>
      <c r="AW720" s="17">
        <f t="shared" si="940"/>
        <v>1.6479681253350669E-7</v>
      </c>
      <c r="AX720" s="17">
        <f t="shared" si="941"/>
        <v>9.2978324186090099E-5</v>
      </c>
      <c r="AY720" s="17">
        <f t="shared" si="942"/>
        <v>9.6834841471765614E-5</v>
      </c>
      <c r="AZ720" s="17">
        <f t="shared" si="943"/>
        <v>5.0425658909997906E-5</v>
      </c>
      <c r="BA720" s="17">
        <f t="shared" si="944"/>
        <v>1.7505731324668907E-5</v>
      </c>
      <c r="BB720" s="17">
        <f t="shared" si="945"/>
        <v>4.5579567402152569E-6</v>
      </c>
      <c r="BC720" s="17">
        <f t="shared" si="946"/>
        <v>9.4940196489353495E-7</v>
      </c>
      <c r="BD720" s="17">
        <f t="shared" si="947"/>
        <v>2.6015285846014589E-4</v>
      </c>
      <c r="BE720" s="17">
        <f t="shared" si="948"/>
        <v>2.2824646097750772E-4</v>
      </c>
      <c r="BF720" s="17">
        <f t="shared" si="949"/>
        <v>1.0012660875055861E-4</v>
      </c>
      <c r="BG720" s="17">
        <f t="shared" si="950"/>
        <v>2.9282200001267858E-5</v>
      </c>
      <c r="BH720" s="17">
        <f t="shared" si="951"/>
        <v>6.4227225480869043E-6</v>
      </c>
      <c r="BI720" s="17">
        <f t="shared" si="952"/>
        <v>1.1270017943438093E-6</v>
      </c>
      <c r="BJ720" s="18">
        <f t="shared" si="953"/>
        <v>0.29889208910074422</v>
      </c>
      <c r="BK720" s="18">
        <f t="shared" si="954"/>
        <v>0.31492505812570298</v>
      </c>
      <c r="BL720" s="18">
        <f t="shared" si="955"/>
        <v>0.35850071263499561</v>
      </c>
      <c r="BM720" s="18">
        <f t="shared" si="956"/>
        <v>0.30122254137625026</v>
      </c>
      <c r="BN720" s="18">
        <f t="shared" si="957"/>
        <v>0.69863368563290595</v>
      </c>
    </row>
    <row r="721" spans="1:66" x14ac:dyDescent="0.25">
      <c r="A721" t="s">
        <v>80</v>
      </c>
      <c r="B721" t="s">
        <v>412</v>
      </c>
      <c r="C721" t="s">
        <v>81</v>
      </c>
      <c r="D721" t="s">
        <v>505</v>
      </c>
      <c r="E721" s="14">
        <f>VLOOKUP(A721,home!$A$2:$E$405,3,FALSE)</f>
        <v>1.2158469949999999</v>
      </c>
      <c r="F721" s="14">
        <f>VLOOKUP(B721,home!$B$2:$E$405,3,FALSE)</f>
        <v>1.23</v>
      </c>
      <c r="G721" s="14">
        <f>VLOOKUP(C721,away!$B$2:$E$405,4,FALSE)</f>
        <v>0.87</v>
      </c>
      <c r="H721" s="14">
        <f>VLOOKUP(A721,away!$A$2:$E$405,3,FALSE)</f>
        <v>1.021857923</v>
      </c>
      <c r="I721" s="14">
        <f>VLOOKUP(C721,away!$B$2:$E$405,3,FALSE)</f>
        <v>0.93</v>
      </c>
      <c r="J721" s="14">
        <f>VLOOKUP(B721,home!$B$2:$E$405,4,FALSE)</f>
        <v>1.22</v>
      </c>
      <c r="K721" s="16">
        <f t="shared" si="958"/>
        <v>1.3010778693494998</v>
      </c>
      <c r="L721" s="16">
        <f t="shared" si="959"/>
        <v>1.1593999994358</v>
      </c>
      <c r="M721" s="17">
        <f t="shared" si="904"/>
        <v>8.5394134024428525E-2</v>
      </c>
      <c r="N721" s="17">
        <f t="shared" si="905"/>
        <v>0.1111044179514491</v>
      </c>
      <c r="O721" s="17">
        <f t="shared" si="906"/>
        <v>9.9005958939743052E-2</v>
      </c>
      <c r="P721" s="17">
        <f t="shared" si="907"/>
        <v>0.12881446211022496</v>
      </c>
      <c r="Q721" s="17">
        <f t="shared" si="908"/>
        <v>7.2277749691793861E-2</v>
      </c>
      <c r="R721" s="17">
        <f t="shared" si="909"/>
        <v>5.7393754369439477E-2</v>
      </c>
      <c r="S721" s="17">
        <f t="shared" si="910"/>
        <v>4.8578177641569076E-2</v>
      </c>
      <c r="T721" s="17">
        <f t="shared" si="911"/>
        <v>8.379882295188669E-2</v>
      </c>
      <c r="U721" s="17">
        <f t="shared" si="912"/>
        <v>7.467374364895886E-2</v>
      </c>
      <c r="V721" s="17">
        <f t="shared" si="913"/>
        <v>8.1420786811156349E-3</v>
      </c>
      <c r="W721" s="17">
        <f t="shared" si="914"/>
        <v>3.1346326856791874E-2</v>
      </c>
      <c r="X721" s="17">
        <f t="shared" si="915"/>
        <v>3.6342931340078898E-2</v>
      </c>
      <c r="Y721" s="17">
        <f t="shared" si="916"/>
        <v>2.10679972875914E-2</v>
      </c>
      <c r="Z721" s="17">
        <f t="shared" si="917"/>
        <v>2.2180772927848855E-2</v>
      </c>
      <c r="AA721" s="17">
        <f t="shared" si="918"/>
        <v>2.8858912781490657E-2</v>
      </c>
      <c r="AB721" s="17">
        <f t="shared" si="919"/>
        <v>1.8773846376742457E-2</v>
      </c>
      <c r="AC721" s="17">
        <f t="shared" si="920"/>
        <v>7.6762992691849295E-4</v>
      </c>
      <c r="AD721" s="17">
        <f t="shared" si="921"/>
        <v>1.0196003039691948E-2</v>
      </c>
      <c r="AE721" s="17">
        <f t="shared" si="922"/>
        <v>1.1821245918466259E-2</v>
      </c>
      <c r="AF721" s="17">
        <f t="shared" si="923"/>
        <v>6.852776255600118E-3</v>
      </c>
      <c r="AG721" s="17">
        <f t="shared" si="924"/>
        <v>2.6483695956254797E-3</v>
      </c>
      <c r="AH721" s="17">
        <f t="shared" si="925"/>
        <v>6.4290970300083941E-3</v>
      </c>
      <c r="AI721" s="17">
        <f t="shared" si="926"/>
        <v>8.3647558656445194E-3</v>
      </c>
      <c r="AJ721" s="17">
        <f t="shared" si="927"/>
        <v>5.4415993696507511E-3</v>
      </c>
      <c r="AK721" s="17">
        <f t="shared" si="928"/>
        <v>2.359981504572927E-3</v>
      </c>
      <c r="AL721" s="17">
        <f t="shared" si="929"/>
        <v>4.6317858839076656E-5</v>
      </c>
      <c r="AM721" s="17">
        <f t="shared" si="930"/>
        <v>2.6531587821526808E-3</v>
      </c>
      <c r="AN721" s="17">
        <f t="shared" si="931"/>
        <v>3.0760722905309058E-3</v>
      </c>
      <c r="AO721" s="17">
        <f t="shared" si="932"/>
        <v>1.7831991059530064E-3</v>
      </c>
      <c r="AP721" s="17">
        <f t="shared" si="933"/>
        <v>6.8914701414527814E-4</v>
      </c>
      <c r="AQ721" s="17">
        <f t="shared" si="934"/>
        <v>1.9974926195280473E-4</v>
      </c>
      <c r="AR721" s="17">
        <f t="shared" si="935"/>
        <v>1.4907790185928872E-3</v>
      </c>
      <c r="AS721" s="17">
        <f t="shared" si="936"/>
        <v>1.939619589181772E-3</v>
      </c>
      <c r="AT721" s="17">
        <f t="shared" si="937"/>
        <v>1.2617980612205861E-3</v>
      </c>
      <c r="AU721" s="17">
        <f t="shared" si="938"/>
        <v>5.4723251101406996E-4</v>
      </c>
      <c r="AV721" s="17">
        <f t="shared" si="939"/>
        <v>1.7799802736724078E-4</v>
      </c>
      <c r="AW721" s="17">
        <f t="shared" si="940"/>
        <v>1.9408079374197163E-6</v>
      </c>
      <c r="AX721" s="17">
        <f t="shared" si="941"/>
        <v>5.7532769588818696E-4</v>
      </c>
      <c r="AY721" s="17">
        <f t="shared" si="942"/>
        <v>6.6703493028816405E-4</v>
      </c>
      <c r="AZ721" s="17">
        <f t="shared" si="943"/>
        <v>3.8668014889987824E-4</v>
      </c>
      <c r="BA721" s="17">
        <f t="shared" si="944"/>
        <v>1.4943898813878461E-4</v>
      </c>
      <c r="BB721" s="17">
        <f t="shared" si="945"/>
        <v>4.3314890690948357E-5</v>
      </c>
      <c r="BC721" s="17">
        <f t="shared" si="946"/>
        <v>1.0043856848529453E-5</v>
      </c>
      <c r="BD721" s="17">
        <f t="shared" si="947"/>
        <v>2.8806819888591581E-4</v>
      </c>
      <c r="BE721" s="17">
        <f t="shared" si="948"/>
        <v>3.7479915843383527E-4</v>
      </c>
      <c r="BF721" s="17">
        <f t="shared" si="949"/>
        <v>2.4382144524454004E-4</v>
      </c>
      <c r="BG721" s="17">
        <f t="shared" si="950"/>
        <v>1.0574356216016063E-4</v>
      </c>
      <c r="BH721" s="17">
        <f t="shared" si="951"/>
        <v>3.4395152138192058E-5</v>
      </c>
      <c r="BI721" s="17">
        <f t="shared" si="952"/>
        <v>8.9501542519821513E-6</v>
      </c>
      <c r="BJ721" s="18">
        <f t="shared" si="953"/>
        <v>0.39768980785446478</v>
      </c>
      <c r="BK721" s="18">
        <f t="shared" si="954"/>
        <v>0.27240983517338396</v>
      </c>
      <c r="BL721" s="18">
        <f t="shared" si="955"/>
        <v>0.30777485476474237</v>
      </c>
      <c r="BM721" s="18">
        <f t="shared" si="956"/>
        <v>0.44539969951101016</v>
      </c>
      <c r="BN721" s="18">
        <f t="shared" si="957"/>
        <v>0.55399047708707894</v>
      </c>
    </row>
    <row r="722" spans="1:66" x14ac:dyDescent="0.25">
      <c r="A722" t="s">
        <v>80</v>
      </c>
      <c r="B722" t="s">
        <v>416</v>
      </c>
      <c r="C722" t="s">
        <v>82</v>
      </c>
      <c r="D722" t="s">
        <v>505</v>
      </c>
      <c r="E722" s="14">
        <f>VLOOKUP(A722,home!$A$2:$E$405,3,FALSE)</f>
        <v>1.2158469949999999</v>
      </c>
      <c r="F722" s="14">
        <f>VLOOKUP(B722,home!$B$2:$E$405,3,FALSE)</f>
        <v>0.66</v>
      </c>
      <c r="G722" s="14">
        <f>VLOOKUP(C722,away!$B$2:$E$405,4,FALSE)</f>
        <v>0.67</v>
      </c>
      <c r="H722" s="14">
        <f>VLOOKUP(A722,away!$A$2:$E$405,3,FALSE)</f>
        <v>1.021857923</v>
      </c>
      <c r="I722" s="14">
        <f>VLOOKUP(C722,away!$B$2:$E$405,3,FALSE)</f>
        <v>0.67</v>
      </c>
      <c r="J722" s="14">
        <f>VLOOKUP(B722,home!$B$2:$E$405,4,FALSE)</f>
        <v>0.59</v>
      </c>
      <c r="K722" s="16">
        <f t="shared" si="958"/>
        <v>0.53764754118900004</v>
      </c>
      <c r="L722" s="16">
        <f t="shared" si="959"/>
        <v>0.40394043696190002</v>
      </c>
      <c r="M722" s="17">
        <f t="shared" si="904"/>
        <v>0.3900080191483859</v>
      </c>
      <c r="N722" s="17">
        <f t="shared" si="905"/>
        <v>0.20968685253912211</v>
      </c>
      <c r="O722" s="17">
        <f t="shared" si="906"/>
        <v>0.15754000967344409</v>
      </c>
      <c r="P722" s="17">
        <f t="shared" si="907"/>
        <v>8.4700998839818492E-2</v>
      </c>
      <c r="Q722" s="17">
        <f t="shared" si="908"/>
        <v>5.6368810343659717E-2</v>
      </c>
      <c r="R722" s="17">
        <f t="shared" si="909"/>
        <v>3.1818390173236476E-2</v>
      </c>
      <c r="S722" s="17">
        <f t="shared" si="910"/>
        <v>4.5987895454871076E-3</v>
      </c>
      <c r="T722" s="17">
        <f t="shared" si="911"/>
        <v>2.2769641881240376E-2</v>
      </c>
      <c r="U722" s="17">
        <f t="shared" si="912"/>
        <v>1.710707924123283E-2</v>
      </c>
      <c r="V722" s="17">
        <f t="shared" si="913"/>
        <v>1.1097266632489196E-4</v>
      </c>
      <c r="W722" s="17">
        <f t="shared" si="914"/>
        <v>1.0102184093672577E-2</v>
      </c>
      <c r="X722" s="17">
        <f t="shared" si="915"/>
        <v>4.080680657067657E-3</v>
      </c>
      <c r="Y722" s="17">
        <f t="shared" si="916"/>
        <v>8.2417596385894114E-4</v>
      </c>
      <c r="Z722" s="17">
        <f t="shared" si="917"/>
        <v>4.284244810000456E-3</v>
      </c>
      <c r="AA722" s="17">
        <f t="shared" si="918"/>
        <v>2.3034136879484797E-3</v>
      </c>
      <c r="AB722" s="17">
        <f t="shared" si="919"/>
        <v>6.1921235283329335E-4</v>
      </c>
      <c r="AC722" s="17">
        <f t="shared" si="920"/>
        <v>1.5062984637727438E-6</v>
      </c>
      <c r="AD722" s="17">
        <f t="shared" si="921"/>
        <v>1.3578536096504217E-3</v>
      </c>
      <c r="AE722" s="17">
        <f t="shared" si="922"/>
        <v>5.4849198041248461E-4</v>
      </c>
      <c r="AF722" s="17">
        <f t="shared" si="923"/>
        <v>1.1077904511895845E-4</v>
      </c>
      <c r="AG722" s="17">
        <f t="shared" si="924"/>
        <v>1.4916045297191373E-5</v>
      </c>
      <c r="AH722" s="17">
        <f t="shared" si="925"/>
        <v>4.3264493015083405E-4</v>
      </c>
      <c r="AI722" s="17">
        <f t="shared" si="926"/>
        <v>2.3261048290348257E-4</v>
      </c>
      <c r="AJ722" s="17">
        <f t="shared" si="927"/>
        <v>6.2531227093921672E-5</v>
      </c>
      <c r="AK722" s="17">
        <f t="shared" si="928"/>
        <v>1.1206586831525994E-5</v>
      </c>
      <c r="AL722" s="17">
        <f t="shared" si="929"/>
        <v>1.3085370368642954E-8</v>
      </c>
      <c r="AM722" s="17">
        <f t="shared" si="930"/>
        <v>1.4600933090463153E-4</v>
      </c>
      <c r="AN722" s="17">
        <f t="shared" si="931"/>
        <v>5.8979072926131516E-5</v>
      </c>
      <c r="AO722" s="17">
        <f t="shared" si="932"/>
        <v>1.1912016244694663E-5</v>
      </c>
      <c r="AP722" s="17">
        <f t="shared" si="933"/>
        <v>1.6039150156597382E-6</v>
      </c>
      <c r="AQ722" s="17">
        <f t="shared" si="934"/>
        <v>1.619715330688368E-7</v>
      </c>
      <c r="AR722" s="17">
        <f t="shared" si="935"/>
        <v>3.4952556426895723E-5</v>
      </c>
      <c r="AS722" s="17">
        <f t="shared" si="936"/>
        <v>1.8792156021190263E-5</v>
      </c>
      <c r="AT722" s="17">
        <f t="shared" si="937"/>
        <v>5.0517782392165033E-6</v>
      </c>
      <c r="AU722" s="17">
        <f t="shared" si="938"/>
        <v>9.0535871631561676E-7</v>
      </c>
      <c r="AV722" s="17">
        <f t="shared" si="939"/>
        <v>1.2169097193028017E-7</v>
      </c>
      <c r="AW722" s="17">
        <f t="shared" si="940"/>
        <v>7.8940252934711783E-11</v>
      </c>
      <c r="AX722" s="17">
        <f t="shared" si="941"/>
        <v>1.3083592958587704E-5</v>
      </c>
      <c r="AY722" s="17">
        <f t="shared" si="942"/>
        <v>5.284992256723556E-6</v>
      </c>
      <c r="AZ722" s="17">
        <f t="shared" si="943"/>
        <v>1.0674110407605854E-6</v>
      </c>
      <c r="BA722" s="17">
        <f t="shared" si="944"/>
        <v>1.4372349407426246E-7</v>
      </c>
      <c r="BB722" s="17">
        <f t="shared" si="945"/>
        <v>1.4513932749512153E-8</v>
      </c>
      <c r="BC722" s="17">
        <f t="shared" si="946"/>
        <v>1.1725528673747138E-9</v>
      </c>
      <c r="BD722" s="17">
        <f t="shared" si="947"/>
        <v>2.353125152669287E-6</v>
      </c>
      <c r="BE722" s="17">
        <f t="shared" si="948"/>
        <v>1.2651519524426325E-6</v>
      </c>
      <c r="BF722" s="17">
        <f t="shared" si="949"/>
        <v>3.4010291823062206E-7</v>
      </c>
      <c r="BG722" s="17">
        <f t="shared" si="950"/>
        <v>6.0951832579299188E-8</v>
      </c>
      <c r="BH722" s="17">
        <f t="shared" si="951"/>
        <v>8.1926507293059458E-9</v>
      </c>
      <c r="BI722" s="17">
        <f t="shared" si="952"/>
        <v>8.8095170408632224E-10</v>
      </c>
      <c r="BJ722" s="18">
        <f t="shared" si="953"/>
        <v>0.30610264787196029</v>
      </c>
      <c r="BK722" s="18">
        <f t="shared" si="954"/>
        <v>0.47942558457610723</v>
      </c>
      <c r="BL722" s="18">
        <f t="shared" si="955"/>
        <v>0.21019095030150886</v>
      </c>
      <c r="BM722" s="18">
        <f t="shared" si="956"/>
        <v>6.9875061928593662E-2</v>
      </c>
      <c r="BN722" s="18">
        <f t="shared" si="957"/>
        <v>0.93012308071766681</v>
      </c>
    </row>
    <row r="723" spans="1:66" x14ac:dyDescent="0.25">
      <c r="A723" t="s">
        <v>80</v>
      </c>
      <c r="B723" t="s">
        <v>84</v>
      </c>
      <c r="C723" t="s">
        <v>86</v>
      </c>
      <c r="D723" t="s">
        <v>505</v>
      </c>
      <c r="E723" s="14">
        <f>VLOOKUP(A723,home!$A$2:$E$405,3,FALSE)</f>
        <v>1.2158469949999999</v>
      </c>
      <c r="F723" s="14">
        <f>VLOOKUP(B723,home!$B$2:$E$405,3,FALSE)</f>
        <v>1.1299999999999999</v>
      </c>
      <c r="G723" s="14">
        <f>VLOOKUP(C723,away!$B$2:$E$405,4,FALSE)</f>
        <v>0.93</v>
      </c>
      <c r="H723" s="14">
        <f>VLOOKUP(A723,away!$A$2:$E$405,3,FALSE)</f>
        <v>1.021857923</v>
      </c>
      <c r="I723" s="14">
        <f>VLOOKUP(C723,away!$B$2:$E$405,3,FALSE)</f>
        <v>0.36</v>
      </c>
      <c r="J723" s="14">
        <f>VLOOKUP(B723,home!$B$2:$E$405,4,FALSE)</f>
        <v>1.1599999999999999</v>
      </c>
      <c r="K723" s="16">
        <f t="shared" si="958"/>
        <v>1.2777336070454999</v>
      </c>
      <c r="L723" s="16">
        <f t="shared" si="959"/>
        <v>0.42672786864479995</v>
      </c>
      <c r="M723" s="17">
        <f t="shared" si="904"/>
        <v>0.18187030138664959</v>
      </c>
      <c r="N723" s="17">
        <f t="shared" si="905"/>
        <v>0.23238179620521593</v>
      </c>
      <c r="O723" s="17">
        <f t="shared" si="906"/>
        <v>7.7609126080512375E-2</v>
      </c>
      <c r="P723" s="17">
        <f t="shared" si="907"/>
        <v>9.916378860650206E-2</v>
      </c>
      <c r="Q723" s="17">
        <f t="shared" si="908"/>
        <v>0.14846101533850145</v>
      </c>
      <c r="R723" s="17">
        <f t="shared" si="909"/>
        <v>1.65589884798613E-2</v>
      </c>
      <c r="S723" s="17">
        <f t="shared" si="910"/>
        <v>1.3517128546855847E-2</v>
      </c>
      <c r="T723" s="17">
        <f t="shared" si="911"/>
        <v>6.3352452652241681E-2</v>
      </c>
      <c r="U723" s="17">
        <f t="shared" si="912"/>
        <v>2.1157976079398056E-2</v>
      </c>
      <c r="V723" s="17">
        <f t="shared" si="913"/>
        <v>8.1890450231567654E-4</v>
      </c>
      <c r="W723" s="17">
        <f t="shared" si="914"/>
        <v>6.323120954470024E-2</v>
      </c>
      <c r="X723" s="17">
        <f t="shared" si="915"/>
        <v>2.6982519280842662E-2</v>
      </c>
      <c r="Y723" s="17">
        <f t="shared" si="916"/>
        <v>5.7570964716906039E-3</v>
      </c>
      <c r="Z723" s="17">
        <f t="shared" si="917"/>
        <v>2.3553939536416699E-3</v>
      </c>
      <c r="AA723" s="17">
        <f t="shared" si="918"/>
        <v>3.0095660123997314E-3</v>
      </c>
      <c r="AB723" s="17">
        <f t="shared" si="919"/>
        <v>1.9227118183325258E-3</v>
      </c>
      <c r="AC723" s="17">
        <f t="shared" si="920"/>
        <v>2.7906450481950977E-5</v>
      </c>
      <c r="AD723" s="17">
        <f t="shared" si="921"/>
        <v>2.0198160362349938E-2</v>
      </c>
      <c r="AE723" s="17">
        <f t="shared" si="922"/>
        <v>8.6191179219714687E-3</v>
      </c>
      <c r="AF723" s="17">
        <f t="shared" si="923"/>
        <v>1.8390089102205409E-3</v>
      </c>
      <c r="AG723" s="17">
        <f t="shared" si="924"/>
        <v>2.6158545089240257E-4</v>
      </c>
      <c r="AH723" s="17">
        <f t="shared" si="925"/>
        <v>2.5127806041408955E-4</v>
      </c>
      <c r="AI723" s="17">
        <f t="shared" si="926"/>
        <v>3.2106642250429165E-4</v>
      </c>
      <c r="AJ723" s="17">
        <f t="shared" si="927"/>
        <v>2.0511867906380159E-4</v>
      </c>
      <c r="AK723" s="17">
        <f t="shared" si="928"/>
        <v>8.7362343224199802E-5</v>
      </c>
      <c r="AL723" s="17">
        <f t="shared" si="929"/>
        <v>6.0863358893694302E-7</v>
      </c>
      <c r="AM723" s="17">
        <f t="shared" si="930"/>
        <v>5.1615736590937588E-3</v>
      </c>
      <c r="AN723" s="17">
        <f t="shared" si="931"/>
        <v>2.2025873263982207E-3</v>
      </c>
      <c r="AO723" s="17">
        <f t="shared" si="932"/>
        <v>4.6995269764898051E-4</v>
      </c>
      <c r="AP723" s="17">
        <f t="shared" si="933"/>
        <v>6.6847304343874516E-5</v>
      </c>
      <c r="AQ723" s="17">
        <f t="shared" si="934"/>
        <v>7.1314019268279608E-6</v>
      </c>
      <c r="AR723" s="17">
        <f t="shared" si="935"/>
        <v>2.144547023154074E-5</v>
      </c>
      <c r="AS723" s="17">
        <f t="shared" si="936"/>
        <v>2.7401598033733439E-5</v>
      </c>
      <c r="AT723" s="17">
        <f t="shared" si="937"/>
        <v>1.7505971347226559E-5</v>
      </c>
      <c r="AU723" s="17">
        <f t="shared" si="938"/>
        <v>7.4559893047756514E-6</v>
      </c>
      <c r="AV723" s="17">
        <f t="shared" si="939"/>
        <v>2.3816920271209177E-6</v>
      </c>
      <c r="AW723" s="17">
        <f t="shared" si="940"/>
        <v>9.2181705699052635E-9</v>
      </c>
      <c r="AX723" s="17">
        <f t="shared" si="941"/>
        <v>1.0991860215774846E-3</v>
      </c>
      <c r="AY723" s="17">
        <f t="shared" si="942"/>
        <v>4.6905330823191713E-4</v>
      </c>
      <c r="AZ723" s="17">
        <f t="shared" si="943"/>
        <v>1.0007905925129918E-4</v>
      </c>
      <c r="BA723" s="17">
        <f t="shared" si="944"/>
        <v>1.4235507883427851E-5</v>
      </c>
      <c r="BB723" s="17">
        <f t="shared" si="945"/>
        <v>1.5186719845428532E-6</v>
      </c>
      <c r="BC723" s="17">
        <f t="shared" si="946"/>
        <v>1.2961193182690805E-7</v>
      </c>
      <c r="BD723" s="17">
        <f t="shared" si="947"/>
        <v>1.5252299673318139E-6</v>
      </c>
      <c r="BE723" s="17">
        <f t="shared" si="948"/>
        <v>1.9488375877327686E-6</v>
      </c>
      <c r="BF723" s="17">
        <f t="shared" si="949"/>
        <v>1.245047640259821E-6</v>
      </c>
      <c r="BG723" s="17">
        <f t="shared" si="950"/>
        <v>5.3027973744422284E-7</v>
      </c>
      <c r="BH723" s="17">
        <f t="shared" si="951"/>
        <v>1.6938906041693705E-7</v>
      </c>
      <c r="BI723" s="17">
        <f t="shared" si="952"/>
        <v>4.3286819032116162E-8</v>
      </c>
      <c r="BJ723" s="18">
        <f t="shared" si="953"/>
        <v>0.58067625670889889</v>
      </c>
      <c r="BK723" s="18">
        <f t="shared" si="954"/>
        <v>0.29586769143462599</v>
      </c>
      <c r="BL723" s="18">
        <f t="shared" si="955"/>
        <v>0.12120484676746697</v>
      </c>
      <c r="BM723" s="18">
        <f t="shared" si="956"/>
        <v>0.24359012867732968</v>
      </c>
      <c r="BN723" s="18">
        <f t="shared" si="957"/>
        <v>0.75604501609724273</v>
      </c>
    </row>
    <row r="724" spans="1:66" x14ac:dyDescent="0.25">
      <c r="A724" t="s">
        <v>99</v>
      </c>
      <c r="B724" t="s">
        <v>103</v>
      </c>
      <c r="C724" t="s">
        <v>104</v>
      </c>
      <c r="D724" t="s">
        <v>505</v>
      </c>
      <c r="E724" s="14">
        <f>VLOOKUP(A724,home!$A$2:$E$405,3,FALSE)</f>
        <v>1.3382789319999999</v>
      </c>
      <c r="F724" s="14">
        <f>VLOOKUP(B724,home!$B$2:$E$405,3,FALSE)</f>
        <v>0.89</v>
      </c>
      <c r="G724" s="14">
        <f>VLOOKUP(C724,away!$B$2:$E$405,4,FALSE)</f>
        <v>1.25</v>
      </c>
      <c r="H724" s="14">
        <f>VLOOKUP(A724,away!$A$2:$E$405,3,FALSE)</f>
        <v>1.2937685459999999</v>
      </c>
      <c r="I724" s="14">
        <f>VLOOKUP(C724,away!$B$2:$E$405,3,FALSE)</f>
        <v>0.65</v>
      </c>
      <c r="J724" s="14">
        <f>VLOOKUP(B724,home!$B$2:$E$405,4,FALSE)</f>
        <v>1.1100000000000001</v>
      </c>
      <c r="K724" s="16">
        <f t="shared" si="958"/>
        <v>1.48883531185</v>
      </c>
      <c r="L724" s="16">
        <f t="shared" si="959"/>
        <v>0.93345400593900008</v>
      </c>
      <c r="M724" s="17">
        <f t="shared" si="904"/>
        <v>8.8718280459022969E-2</v>
      </c>
      <c r="N724" s="17">
        <f t="shared" si="905"/>
        <v>0.13208690875400522</v>
      </c>
      <c r="O724" s="17">
        <f t="shared" si="906"/>
        <v>8.2814434294494699E-2</v>
      </c>
      <c r="P724" s="17">
        <f t="shared" si="907"/>
        <v>0.12329705410852536</v>
      </c>
      <c r="Q724" s="17">
        <f t="shared" si="908"/>
        <v>9.8327826993035952E-2</v>
      </c>
      <c r="R724" s="17">
        <f t="shared" si="909"/>
        <v>3.865173272088409E-2</v>
      </c>
      <c r="S724" s="17">
        <f t="shared" si="910"/>
        <v>4.2838306471861168E-2</v>
      </c>
      <c r="T724" s="17">
        <f t="shared" si="911"/>
        <v>9.1784504001926351E-2</v>
      </c>
      <c r="U724" s="17">
        <f t="shared" si="912"/>
        <v>5.754606453904032E-2</v>
      </c>
      <c r="V724" s="17">
        <f t="shared" si="913"/>
        <v>6.6149926907845035E-3</v>
      </c>
      <c r="W724" s="17">
        <f t="shared" si="914"/>
        <v>4.8797980321569845E-2</v>
      </c>
      <c r="X724" s="17">
        <f t="shared" si="915"/>
        <v>4.5550670212901864E-2</v>
      </c>
      <c r="Y724" s="17">
        <f t="shared" si="916"/>
        <v>2.1259727791719765E-2</v>
      </c>
      <c r="Z724" s="17">
        <f t="shared" si="917"/>
        <v>1.2026538248264263E-2</v>
      </c>
      <c r="AA724" s="17">
        <f t="shared" si="918"/>
        <v>1.7905534823330477E-2</v>
      </c>
      <c r="AB724" s="17">
        <f t="shared" si="919"/>
        <v>1.3329196261267134E-2</v>
      </c>
      <c r="AC724" s="17">
        <f t="shared" si="920"/>
        <v>5.7457796993982285E-4</v>
      </c>
      <c r="AD724" s="17">
        <f t="shared" si="921"/>
        <v>1.8163039062428644E-2</v>
      </c>
      <c r="AE724" s="17">
        <f t="shared" si="922"/>
        <v>1.695436157285056E-2</v>
      </c>
      <c r="AF724" s="17">
        <f t="shared" si="923"/>
        <v>7.9130583641578E-3</v>
      </c>
      <c r="AG724" s="17">
        <f t="shared" si="924"/>
        <v>2.4621586764174033E-3</v>
      </c>
      <c r="AH724" s="17">
        <f t="shared" si="925"/>
        <v>2.80655507635522E-3</v>
      </c>
      <c r="AI724" s="17">
        <f t="shared" si="926"/>
        <v>4.1784983023295252E-3</v>
      </c>
      <c r="AJ724" s="17">
        <f t="shared" si="927"/>
        <v>3.1105479115067372E-3</v>
      </c>
      <c r="AK724" s="17">
        <f t="shared" si="928"/>
        <v>1.5436978566174999E-3</v>
      </c>
      <c r="AL724" s="17">
        <f t="shared" si="929"/>
        <v>3.1941002770881362E-5</v>
      </c>
      <c r="AM724" s="17">
        <f t="shared" si="930"/>
        <v>5.4083547853309415E-3</v>
      </c>
      <c r="AN724" s="17">
        <f t="shared" si="931"/>
        <v>5.0484504399065282E-3</v>
      </c>
      <c r="AO724" s="17">
        <f t="shared" si="932"/>
        <v>2.3562481434576277E-3</v>
      </c>
      <c r="AP724" s="17">
        <f t="shared" si="933"/>
        <v>7.3314975616561818E-4</v>
      </c>
      <c r="AQ724" s="17">
        <f t="shared" si="934"/>
        <v>1.7109039421149934E-4</v>
      </c>
      <c r="AR724" s="17">
        <f t="shared" si="935"/>
        <v>5.2395801578244343E-4</v>
      </c>
      <c r="AS724" s="17">
        <f t="shared" si="936"/>
        <v>7.8008719582376134E-4</v>
      </c>
      <c r="AT724" s="17">
        <f t="shared" si="937"/>
        <v>5.8071068173223101E-4</v>
      </c>
      <c r="AU724" s="17">
        <f t="shared" si="938"/>
        <v>2.8819418964381077E-4</v>
      </c>
      <c r="AV724" s="17">
        <f t="shared" si="939"/>
        <v>1.0726842155292522E-4</v>
      </c>
      <c r="AW724" s="17">
        <f t="shared" si="940"/>
        <v>1.2330640334982394E-6</v>
      </c>
      <c r="AX724" s="17">
        <f t="shared" si="941"/>
        <v>1.3420249305689375E-3</v>
      </c>
      <c r="AY724" s="17">
        <f t="shared" si="942"/>
        <v>1.2527185475095831E-3</v>
      </c>
      <c r="AZ724" s="17">
        <f t="shared" si="943"/>
        <v>5.8467757324345295E-4</v>
      </c>
      <c r="BA724" s="17">
        <f t="shared" si="944"/>
        <v>1.8192320764226478E-4</v>
      </c>
      <c r="BB724" s="17">
        <f t="shared" si="945"/>
        <v>4.2454236736736141E-5</v>
      </c>
      <c r="BC724" s="17">
        <f t="shared" si="946"/>
        <v>7.9258154701978051E-6</v>
      </c>
      <c r="BD724" s="17">
        <f t="shared" si="947"/>
        <v>8.1515118129328552E-5</v>
      </c>
      <c r="BE724" s="17">
        <f t="shared" si="948"/>
        <v>1.2136258632056848E-4</v>
      </c>
      <c r="BF724" s="17">
        <f t="shared" si="949"/>
        <v>9.0344452025753079E-5</v>
      </c>
      <c r="BG724" s="17">
        <f t="shared" si="950"/>
        <v>4.4836003468559819E-5</v>
      </c>
      <c r="BH724" s="17">
        <f t="shared" si="951"/>
        <v>1.6688356301555229E-5</v>
      </c>
      <c r="BI724" s="17">
        <f t="shared" si="952"/>
        <v>4.9692428316979821E-6</v>
      </c>
      <c r="BJ724" s="18">
        <f t="shared" si="953"/>
        <v>0.50042925358125678</v>
      </c>
      <c r="BK724" s="18">
        <f t="shared" si="954"/>
        <v>0.26332787125041429</v>
      </c>
      <c r="BL724" s="18">
        <f t="shared" si="955"/>
        <v>0.22452619604943835</v>
      </c>
      <c r="BM724" s="18">
        <f t="shared" si="956"/>
        <v>0.43516213631592926</v>
      </c>
      <c r="BN724" s="18">
        <f t="shared" si="957"/>
        <v>0.5638962373299683</v>
      </c>
    </row>
    <row r="725" spans="1:66" x14ac:dyDescent="0.25">
      <c r="A725" t="s">
        <v>99</v>
      </c>
      <c r="B725" t="s">
        <v>102</v>
      </c>
      <c r="C725" t="s">
        <v>417</v>
      </c>
      <c r="D725" t="s">
        <v>505</v>
      </c>
      <c r="E725" s="14">
        <f>VLOOKUP(A725,home!$A$2:$E$405,3,FALSE)</f>
        <v>1.3382789319999999</v>
      </c>
      <c r="F725" s="14">
        <f>VLOOKUP(B725,home!$B$2:$E$405,3,FALSE)</f>
        <v>0.96</v>
      </c>
      <c r="G725" s="14">
        <f>VLOOKUP(C725,away!$B$2:$E$405,4,FALSE)</f>
        <v>0.75</v>
      </c>
      <c r="H725" s="14">
        <f>VLOOKUP(A725,away!$A$2:$E$405,3,FALSE)</f>
        <v>1.2937685459999999</v>
      </c>
      <c r="I725" s="14">
        <f>VLOOKUP(C725,away!$B$2:$E$405,3,FALSE)</f>
        <v>0.64</v>
      </c>
      <c r="J725" s="14">
        <f>VLOOKUP(B725,home!$B$2:$E$405,4,FALSE)</f>
        <v>0.55000000000000004</v>
      </c>
      <c r="K725" s="16">
        <f t="shared" si="958"/>
        <v>0.9635608310399999</v>
      </c>
      <c r="L725" s="16">
        <f t="shared" si="959"/>
        <v>0.455406528192</v>
      </c>
      <c r="M725" s="17">
        <f t="shared" si="904"/>
        <v>0.24196374956495659</v>
      </c>
      <c r="N725" s="17">
        <f t="shared" si="905"/>
        <v>0.23314679161236396</v>
      </c>
      <c r="O725" s="17">
        <f t="shared" si="906"/>
        <v>0.11019187113769542</v>
      </c>
      <c r="P725" s="17">
        <f t="shared" si="907"/>
        <v>0.10617657092729037</v>
      </c>
      <c r="Q725" s="17">
        <f t="shared" si="908"/>
        <v>0.11232555814015956</v>
      </c>
      <c r="R725" s="17">
        <f t="shared" si="909"/>
        <v>2.5091048734899059E-2</v>
      </c>
      <c r="S725" s="17">
        <f t="shared" si="910"/>
        <v>1.1647885513994625E-2</v>
      </c>
      <c r="T725" s="17">
        <f t="shared" si="911"/>
        <v>5.1153792459838705E-2</v>
      </c>
      <c r="U725" s="17">
        <f t="shared" si="912"/>
        <v>2.4176751770664473E-2</v>
      </c>
      <c r="V725" s="17">
        <f t="shared" si="913"/>
        <v>5.6791452101271635E-4</v>
      </c>
      <c r="W725" s="17">
        <f t="shared" si="914"/>
        <v>3.6077502716187988E-2</v>
      </c>
      <c r="X725" s="17">
        <f t="shared" si="915"/>
        <v>1.6429930257816618E-2</v>
      </c>
      <c r="Y725" s="17">
        <f t="shared" si="916"/>
        <v>3.7411487485744786E-3</v>
      </c>
      <c r="Z725" s="17">
        <f t="shared" si="917"/>
        <v>3.8088757976855519E-3</v>
      </c>
      <c r="AA725" s="17">
        <f t="shared" si="918"/>
        <v>3.6700835289460326E-3</v>
      </c>
      <c r="AB725" s="17">
        <f t="shared" si="919"/>
        <v>1.7681743675687274E-3</v>
      </c>
      <c r="AC725" s="17">
        <f t="shared" si="920"/>
        <v>1.5575477868420625E-5</v>
      </c>
      <c r="AD725" s="17">
        <f t="shared" si="921"/>
        <v>8.6907171247644875E-3</v>
      </c>
      <c r="AE725" s="17">
        <f t="shared" si="922"/>
        <v>3.9578093132877547E-3</v>
      </c>
      <c r="AF725" s="17">
        <f t="shared" si="923"/>
        <v>9.0120609930517009E-4</v>
      </c>
      <c r="AG725" s="17">
        <f t="shared" si="924"/>
        <v>1.3680504695667411E-4</v>
      </c>
      <c r="AH725" s="17">
        <f t="shared" si="925"/>
        <v>4.3364672583462796E-4</v>
      </c>
      <c r="AI725" s="17">
        <f t="shared" si="926"/>
        <v>4.1784499952298907E-4</v>
      </c>
      <c r="AJ725" s="17">
        <f t="shared" si="927"/>
        <v>2.0130953749313986E-4</v>
      </c>
      <c r="AK725" s="17">
        <f t="shared" si="928"/>
        <v>6.4657995081055954E-5</v>
      </c>
      <c r="AL725" s="17">
        <f t="shared" si="929"/>
        <v>2.7338819696689257E-7</v>
      </c>
      <c r="AM725" s="17">
        <f t="shared" si="930"/>
        <v>1.6748069230143258E-3</v>
      </c>
      <c r="AN725" s="17">
        <f t="shared" si="931"/>
        <v>7.6271800620188028E-4</v>
      </c>
      <c r="AO725" s="17">
        <f t="shared" si="932"/>
        <v>1.7367337959696129E-4</v>
      </c>
      <c r="AP725" s="17">
        <f t="shared" si="933"/>
        <v>2.6363996947207827E-5</v>
      </c>
      <c r="AQ725" s="17">
        <f t="shared" si="934"/>
        <v>3.0015840797481009E-6</v>
      </c>
      <c r="AR725" s="17">
        <f t="shared" si="935"/>
        <v>3.9497109974835226E-5</v>
      </c>
      <c r="AS725" s="17">
        <f t="shared" si="936"/>
        <v>3.8057868111030494E-5</v>
      </c>
      <c r="AT725" s="17">
        <f t="shared" si="937"/>
        <v>1.8335535512337629E-5</v>
      </c>
      <c r="AU725" s="17">
        <f t="shared" si="938"/>
        <v>5.8891346119438246E-6</v>
      </c>
      <c r="AV725" s="17">
        <f t="shared" si="939"/>
        <v>1.4186348601977548E-6</v>
      </c>
      <c r="AW725" s="17">
        <f t="shared" si="940"/>
        <v>3.3323886714125209E-9</v>
      </c>
      <c r="AX725" s="17">
        <f t="shared" si="941"/>
        <v>2.689630584285381E-4</v>
      </c>
      <c r="AY725" s="17">
        <f t="shared" si="942"/>
        <v>1.2248753265084255E-4</v>
      </c>
      <c r="AZ725" s="17">
        <f t="shared" si="943"/>
        <v>2.7890810995662226E-5</v>
      </c>
      <c r="BA725" s="17">
        <f t="shared" si="944"/>
        <v>4.2338858013312643E-6</v>
      </c>
      <c r="BB725" s="17">
        <f t="shared" si="945"/>
        <v>4.8203480838641882E-7</v>
      </c>
      <c r="BC725" s="17">
        <f t="shared" si="946"/>
        <v>4.3904359710991018E-8</v>
      </c>
      <c r="BD725" s="17">
        <f t="shared" si="947"/>
        <v>2.9978736212095513E-6</v>
      </c>
      <c r="BE725" s="17">
        <f t="shared" si="948"/>
        <v>2.8886335978055685E-6</v>
      </c>
      <c r="BF725" s="17">
        <f t="shared" si="949"/>
        <v>1.3916870950357995E-6</v>
      </c>
      <c r="BG725" s="17">
        <f t="shared" si="950"/>
        <v>4.4699172461344605E-7</v>
      </c>
      <c r="BH725" s="17">
        <f t="shared" si="951"/>
        <v>1.0767592940913371E-7</v>
      </c>
      <c r="BI725" s="17">
        <f t="shared" si="952"/>
        <v>2.0750461604893851E-8</v>
      </c>
      <c r="BJ725" s="18">
        <f t="shared" si="953"/>
        <v>0.46962592663613995</v>
      </c>
      <c r="BK725" s="18">
        <f t="shared" si="954"/>
        <v>0.36049445692597054</v>
      </c>
      <c r="BL725" s="18">
        <f t="shared" si="955"/>
        <v>0.16612644069320556</v>
      </c>
      <c r="BM725" s="18">
        <f t="shared" si="956"/>
        <v>0.17103762573537454</v>
      </c>
      <c r="BN725" s="18">
        <f t="shared" si="957"/>
        <v>0.82889559011736502</v>
      </c>
    </row>
    <row r="726" spans="1:66" x14ac:dyDescent="0.25">
      <c r="A726" t="s">
        <v>99</v>
      </c>
      <c r="B726" t="s">
        <v>106</v>
      </c>
      <c r="C726" t="s">
        <v>101</v>
      </c>
      <c r="D726" t="s">
        <v>505</v>
      </c>
      <c r="E726" s="14">
        <f>VLOOKUP(A726,home!$A$2:$E$405,3,FALSE)</f>
        <v>1.3382789319999999</v>
      </c>
      <c r="F726" s="14">
        <f>VLOOKUP(B726,home!$B$2:$E$405,3,FALSE)</f>
        <v>0.96</v>
      </c>
      <c r="G726" s="14">
        <f>VLOOKUP(C726,away!$B$2:$E$405,4,FALSE)</f>
        <v>0.43</v>
      </c>
      <c r="H726" s="14">
        <f>VLOOKUP(A726,away!$A$2:$E$405,3,FALSE)</f>
        <v>1.2937685459999999</v>
      </c>
      <c r="I726" s="14">
        <f>VLOOKUP(C726,away!$B$2:$E$405,3,FALSE)</f>
        <v>1.28</v>
      </c>
      <c r="J726" s="14">
        <f>VLOOKUP(B726,home!$B$2:$E$405,4,FALSE)</f>
        <v>1.71</v>
      </c>
      <c r="K726" s="16">
        <f t="shared" si="958"/>
        <v>0.55244154312959992</v>
      </c>
      <c r="L726" s="16">
        <f t="shared" si="959"/>
        <v>2.8318005934847998</v>
      </c>
      <c r="M726" s="17">
        <f t="shared" si="904"/>
        <v>3.3903326701785773E-2</v>
      </c>
      <c r="N726" s="17">
        <f t="shared" si="905"/>
        <v>1.8729606120361501E-2</v>
      </c>
      <c r="O726" s="17">
        <f t="shared" si="906"/>
        <v>9.6007460675226003E-2</v>
      </c>
      <c r="P726" s="17">
        <f t="shared" si="907"/>
        <v>5.3038509727376233E-2</v>
      </c>
      <c r="Q726" s="17">
        <f t="shared" si="908"/>
        <v>5.1735062536710525E-3</v>
      </c>
      <c r="R726" s="17">
        <f t="shared" si="909"/>
        <v>0.13593699205953683</v>
      </c>
      <c r="S726" s="17">
        <f t="shared" si="910"/>
        <v>2.0743418034201436E-2</v>
      </c>
      <c r="T726" s="17">
        <f t="shared" si="911"/>
        <v>1.465033807954301E-2</v>
      </c>
      <c r="U726" s="17">
        <f t="shared" si="912"/>
        <v>7.5097241661766692E-2</v>
      </c>
      <c r="V726" s="17">
        <f t="shared" si="913"/>
        <v>3.6056769061940338E-3</v>
      </c>
      <c r="W726" s="17">
        <f t="shared" si="914"/>
        <v>9.5268659272289074E-4</v>
      </c>
      <c r="X726" s="17">
        <f t="shared" si="915"/>
        <v>2.6978184586776933E-3</v>
      </c>
      <c r="Y726" s="17">
        <f t="shared" si="916"/>
        <v>3.8198419561988714E-3</v>
      </c>
      <c r="Z726" s="17">
        <f t="shared" si="917"/>
        <v>0.12831548493024494</v>
      </c>
      <c r="AA726" s="17">
        <f t="shared" si="918"/>
        <v>7.0886804502287445E-2</v>
      </c>
      <c r="AB726" s="17">
        <f t="shared" si="919"/>
        <v>1.9580407833384973E-2</v>
      </c>
      <c r="AC726" s="17">
        <f t="shared" si="920"/>
        <v>3.5254602620764914E-4</v>
      </c>
      <c r="AD726" s="17">
        <f t="shared" si="921"/>
        <v>1.3157591285067861E-4</v>
      </c>
      <c r="AE726" s="17">
        <f t="shared" si="922"/>
        <v>3.7259674809885597E-4</v>
      </c>
      <c r="AF726" s="17">
        <f t="shared" si="923"/>
        <v>5.2755984619842354E-4</v>
      </c>
      <c r="AG726" s="17">
        <f t="shared" si="924"/>
        <v>4.9798142852114846E-4</v>
      </c>
      <c r="AH726" s="17">
        <f t="shared" si="925"/>
        <v>9.084096659468939E-2</v>
      </c>
      <c r="AI726" s="17">
        <f t="shared" si="926"/>
        <v>5.0184323764954644E-2</v>
      </c>
      <c r="AJ726" s="17">
        <f t="shared" si="927"/>
        <v>1.3861952630813497E-2</v>
      </c>
      <c r="AK726" s="17">
        <f t="shared" si="928"/>
        <v>2.5526395007186755E-3</v>
      </c>
      <c r="AL726" s="17">
        <f t="shared" si="929"/>
        <v>2.2060980628638237E-5</v>
      </c>
      <c r="AM726" s="17">
        <f t="shared" si="930"/>
        <v>1.4537600066782932E-5</v>
      </c>
      <c r="AN726" s="17">
        <f t="shared" si="931"/>
        <v>4.1167584496960564E-5</v>
      </c>
      <c r="AO726" s="17">
        <f t="shared" si="932"/>
        <v>5.8289195105414311E-5</v>
      </c>
      <c r="AP726" s="17">
        <f t="shared" si="933"/>
        <v>5.5021125764421169E-5</v>
      </c>
      <c r="AQ726" s="17">
        <f t="shared" si="934"/>
        <v>3.8952214148472422E-5</v>
      </c>
      <c r="AR726" s="17">
        <f t="shared" si="935"/>
        <v>5.1448700623114844E-2</v>
      </c>
      <c r="AS726" s="17">
        <f t="shared" si="936"/>
        <v>2.8422399564246373E-2</v>
      </c>
      <c r="AT726" s="17">
        <f t="shared" si="937"/>
        <v>7.8508571373591667E-3</v>
      </c>
      <c r="AU726" s="17">
        <f t="shared" si="938"/>
        <v>1.4457132106175774E-3</v>
      </c>
      <c r="AV726" s="17">
        <f t="shared" si="939"/>
        <v>1.9966800924910567E-4</v>
      </c>
      <c r="AW726" s="17">
        <f t="shared" si="940"/>
        <v>9.5867479806754313E-7</v>
      </c>
      <c r="AX726" s="17">
        <f t="shared" si="941"/>
        <v>1.3385290357157557E-6</v>
      </c>
      <c r="AY726" s="17">
        <f t="shared" si="942"/>
        <v>3.7904473177365131E-6</v>
      </c>
      <c r="AZ726" s="17">
        <f t="shared" si="943"/>
        <v>5.366895481969565E-6</v>
      </c>
      <c r="BA726" s="17">
        <f t="shared" si="944"/>
        <v>5.0659926036707677E-6</v>
      </c>
      <c r="BB726" s="17">
        <f t="shared" si="945"/>
        <v>3.5864702154161214E-6</v>
      </c>
      <c r="BC726" s="17">
        <f t="shared" si="946"/>
        <v>2.0312336969061855E-6</v>
      </c>
      <c r="BD726" s="17">
        <f t="shared" si="947"/>
        <v>2.4282076826426392E-2</v>
      </c>
      <c r="BE726" s="17">
        <f t="shared" si="948"/>
        <v>1.3414427992382493E-2</v>
      </c>
      <c r="BF726" s="17">
        <f t="shared" si="949"/>
        <v>3.7053436501563427E-3</v>
      </c>
      <c r="BG726" s="17">
        <f t="shared" si="950"/>
        <v>6.8232858797261152E-4</v>
      </c>
      <c r="BH726" s="17">
        <f t="shared" si="951"/>
        <v>9.4236664515257623E-5</v>
      </c>
      <c r="BI726" s="17">
        <f t="shared" si="952"/>
        <v>1.0412049672839068E-5</v>
      </c>
      <c r="BJ726" s="18">
        <f t="shared" si="953"/>
        <v>4.7782658684777594E-2</v>
      </c>
      <c r="BK726" s="18">
        <f t="shared" si="954"/>
        <v>0.1116693288237115</v>
      </c>
      <c r="BL726" s="18">
        <f t="shared" si="955"/>
        <v>0.68650495353909102</v>
      </c>
      <c r="BM726" s="18">
        <f t="shared" si="956"/>
        <v>0.63148019266734778</v>
      </c>
      <c r="BN726" s="18">
        <f t="shared" si="957"/>
        <v>0.34278940153795739</v>
      </c>
    </row>
    <row r="727" spans="1:66" x14ac:dyDescent="0.25">
      <c r="A727" t="s">
        <v>99</v>
      </c>
      <c r="B727" t="s">
        <v>121</v>
      </c>
      <c r="C727" t="s">
        <v>110</v>
      </c>
      <c r="D727" t="s">
        <v>505</v>
      </c>
      <c r="E727" s="14">
        <f>VLOOKUP(A727,home!$A$2:$E$405,3,FALSE)</f>
        <v>1.3382789319999999</v>
      </c>
      <c r="F727" s="14">
        <f>VLOOKUP(B727,home!$B$2:$E$405,3,FALSE)</f>
        <v>1.39</v>
      </c>
      <c r="G727" s="14">
        <f>VLOOKUP(C727,away!$B$2:$E$405,4,FALSE)</f>
        <v>0.89</v>
      </c>
      <c r="H727" s="14">
        <f>VLOOKUP(A727,away!$A$2:$E$405,3,FALSE)</f>
        <v>1.2937685459999999</v>
      </c>
      <c r="I727" s="14">
        <f>VLOOKUP(C727,away!$B$2:$E$405,3,FALSE)</f>
        <v>1.59</v>
      </c>
      <c r="J727" s="14">
        <f>VLOOKUP(B727,home!$B$2:$E$405,4,FALSE)</f>
        <v>0.88</v>
      </c>
      <c r="K727" s="16">
        <f t="shared" si="958"/>
        <v>1.6555848667772</v>
      </c>
      <c r="L727" s="16">
        <f t="shared" si="959"/>
        <v>1.8102409495631999</v>
      </c>
      <c r="M727" s="17">
        <f t="shared" si="904"/>
        <v>3.1247190328169624E-2</v>
      </c>
      <c r="N727" s="17">
        <f t="shared" si="905"/>
        <v>5.1732375436624518E-2</v>
      </c>
      <c r="O727" s="17">
        <f t="shared" si="906"/>
        <v>5.6564943490847806E-2</v>
      </c>
      <c r="P727" s="17">
        <f t="shared" si="907"/>
        <v>9.3648064433555112E-2</v>
      </c>
      <c r="Q727" s="17">
        <f t="shared" si="908"/>
        <v>4.2823668947656046E-2</v>
      </c>
      <c r="R727" s="17">
        <f t="shared" si="909"/>
        <v>5.1198088508430557E-2</v>
      </c>
      <c r="S727" s="17">
        <f t="shared" si="910"/>
        <v>7.0165988366041154E-2</v>
      </c>
      <c r="T727" s="17">
        <f t="shared" si="911"/>
        <v>7.7521159139584989E-2</v>
      </c>
      <c r="U727" s="17">
        <f t="shared" si="912"/>
        <v>8.4762780542477309E-2</v>
      </c>
      <c r="V727" s="17">
        <f t="shared" si="913"/>
        <v>2.3365332763742447E-2</v>
      </c>
      <c r="W727" s="17">
        <f t="shared" si="914"/>
        <v>2.3632739416538685E-2</v>
      </c>
      <c r="X727" s="17">
        <f t="shared" si="915"/>
        <v>4.2780952642174644E-2</v>
      </c>
      <c r="Y727" s="17">
        <f t="shared" si="916"/>
        <v>3.8721916167094271E-2</v>
      </c>
      <c r="Z727" s="17">
        <f t="shared" si="917"/>
        <v>3.0893625452440687E-2</v>
      </c>
      <c r="AA727" s="17">
        <f t="shared" si="918"/>
        <v>5.1147018778943731E-2</v>
      </c>
      <c r="AB727" s="17">
        <f t="shared" si="919"/>
        <v>4.2339115135594248E-2</v>
      </c>
      <c r="AC727" s="17">
        <f t="shared" si="920"/>
        <v>4.3766298769384888E-3</v>
      </c>
      <c r="AD727" s="17">
        <f t="shared" si="921"/>
        <v>9.7815014346276184E-3</v>
      </c>
      <c r="AE727" s="17">
        <f t="shared" si="922"/>
        <v>1.77068744451741E-2</v>
      </c>
      <c r="AF727" s="17">
        <f t="shared" si="923"/>
        <v>1.6026854604714168E-2</v>
      </c>
      <c r="AG727" s="17">
        <f t="shared" si="924"/>
        <v>9.6708228327163689E-3</v>
      </c>
      <c r="AH727" s="17">
        <f t="shared" si="925"/>
        <v>1.3981226468619016E-2</v>
      </c>
      <c r="AI727" s="17">
        <f t="shared" si="926"/>
        <v>2.3147106960430475E-2</v>
      </c>
      <c r="AJ727" s="17">
        <f t="shared" si="927"/>
        <v>1.9160999996680944E-2</v>
      </c>
      <c r="AK727" s="17">
        <f t="shared" si="928"/>
        <v>1.0574220542274316E-2</v>
      </c>
      <c r="AL727" s="17">
        <f t="shared" si="929"/>
        <v>5.2467170636825294E-4</v>
      </c>
      <c r="AM727" s="17">
        <f t="shared" si="930"/>
        <v>3.238821149905792E-3</v>
      </c>
      <c r="AN727" s="17">
        <f t="shared" si="931"/>
        <v>5.8630466738708352E-3</v>
      </c>
      <c r="AO727" s="17">
        <f t="shared" si="932"/>
        <v>5.3067635891206532E-3</v>
      </c>
      <c r="AP727" s="17">
        <f t="shared" si="933"/>
        <v>3.2021735862257272E-3</v>
      </c>
      <c r="AQ727" s="17">
        <f t="shared" si="934"/>
        <v>1.4491764383488643E-3</v>
      </c>
      <c r="AR727" s="17">
        <f t="shared" si="935"/>
        <v>5.0618777357222073E-3</v>
      </c>
      <c r="AS727" s="17">
        <f t="shared" si="936"/>
        <v>8.380368176738125E-3</v>
      </c>
      <c r="AT727" s="17">
        <f t="shared" si="937"/>
        <v>6.937205365714438E-3</v>
      </c>
      <c r="AU727" s="17">
        <f t="shared" si="938"/>
        <v>3.8283774070674717E-3</v>
      </c>
      <c r="AV727" s="17">
        <f t="shared" si="939"/>
        <v>1.5845509248631603E-3</v>
      </c>
      <c r="AW727" s="17">
        <f t="shared" si="940"/>
        <v>4.3679029172444306E-5</v>
      </c>
      <c r="AX727" s="17">
        <f t="shared" si="941"/>
        <v>8.936905469969931E-4</v>
      </c>
      <c r="AY727" s="17">
        <f t="shared" si="942"/>
        <v>1.617795224411492E-3</v>
      </c>
      <c r="AZ727" s="17">
        <f t="shared" si="943"/>
        <v>1.4642995816187352E-3</v>
      </c>
      <c r="BA727" s="17">
        <f t="shared" si="944"/>
        <v>8.8357835502483157E-4</v>
      </c>
      <c r="BB727" s="17">
        <f t="shared" si="945"/>
        <v>3.9987243010341031E-4</v>
      </c>
      <c r="BC727" s="17">
        <f t="shared" si="946"/>
        <v>1.4477308951490838E-4</v>
      </c>
      <c r="BD727" s="17">
        <f t="shared" si="947"/>
        <v>1.5272030598144314E-3</v>
      </c>
      <c r="BE727" s="17">
        <f t="shared" si="948"/>
        <v>2.5284142743246074E-3</v>
      </c>
      <c r="BF727" s="17">
        <f t="shared" si="949"/>
        <v>2.093002204757638E-3</v>
      </c>
      <c r="BG727" s="17">
        <f t="shared" si="950"/>
        <v>1.1550475921093533E-3</v>
      </c>
      <c r="BH727" s="17">
        <f t="shared" si="951"/>
        <v>4.7806982847592227E-4</v>
      </c>
      <c r="BI727" s="17">
        <f t="shared" si="952"/>
        <v>1.5829703465750175E-4</v>
      </c>
      <c r="BJ727" s="18">
        <f t="shared" si="953"/>
        <v>0.35486285573204757</v>
      </c>
      <c r="BK727" s="18">
        <f t="shared" si="954"/>
        <v>0.22494567269922658</v>
      </c>
      <c r="BL727" s="18">
        <f t="shared" si="955"/>
        <v>0.38660791402854322</v>
      </c>
      <c r="BM727" s="18">
        <f t="shared" si="956"/>
        <v>0.66852162057173548</v>
      </c>
      <c r="BN727" s="18">
        <f t="shared" si="957"/>
        <v>0.32721433114528364</v>
      </c>
    </row>
    <row r="728" spans="1:66" x14ac:dyDescent="0.25">
      <c r="A728" t="s">
        <v>99</v>
      </c>
      <c r="B728" t="s">
        <v>108</v>
      </c>
      <c r="C728" t="s">
        <v>105</v>
      </c>
      <c r="D728" t="s">
        <v>505</v>
      </c>
      <c r="E728" s="14">
        <f>VLOOKUP(A728,home!$A$2:$E$405,3,FALSE)</f>
        <v>1.3382789319999999</v>
      </c>
      <c r="F728" s="14">
        <f>VLOOKUP(B728,home!$B$2:$E$405,3,FALSE)</f>
        <v>1</v>
      </c>
      <c r="G728" s="14">
        <f>VLOOKUP(C728,away!$B$2:$E$405,4,FALSE)</f>
        <v>0.7</v>
      </c>
      <c r="H728" s="14">
        <f>VLOOKUP(A728,away!$A$2:$E$405,3,FALSE)</f>
        <v>1.2937685459999999</v>
      </c>
      <c r="I728" s="14">
        <f>VLOOKUP(C728,away!$B$2:$E$405,3,FALSE)</f>
        <v>0.98</v>
      </c>
      <c r="J728" s="14">
        <f>VLOOKUP(B728,home!$B$2:$E$405,4,FALSE)</f>
        <v>0.52</v>
      </c>
      <c r="K728" s="16">
        <f t="shared" si="958"/>
        <v>0.93679525239999983</v>
      </c>
      <c r="L728" s="16">
        <f t="shared" si="959"/>
        <v>0.65930445104160007</v>
      </c>
      <c r="M728" s="17">
        <f t="shared" si="904"/>
        <v>0.20268551194393372</v>
      </c>
      <c r="N728" s="17">
        <f t="shared" si="905"/>
        <v>0.18987482531934055</v>
      </c>
      <c r="O728" s="17">
        <f t="shared" si="906"/>
        <v>0.13363146018628091</v>
      </c>
      <c r="P728" s="17">
        <f t="shared" si="907"/>
        <v>0.12518531747378756</v>
      </c>
      <c r="Q728" s="17">
        <f t="shared" si="908"/>
        <v>8.8936917454718767E-2</v>
      </c>
      <c r="R728" s="17">
        <f t="shared" si="909"/>
        <v>4.405190825000168E-2</v>
      </c>
      <c r="S728" s="17">
        <f t="shared" si="910"/>
        <v>1.9329654547962885E-2</v>
      </c>
      <c r="T728" s="17">
        <f t="shared" si="911"/>
        <v>5.8636505539815462E-2</v>
      </c>
      <c r="U728" s="17">
        <f t="shared" si="912"/>
        <v>4.1267618507761956E-2</v>
      </c>
      <c r="V728" s="17">
        <f t="shared" si="913"/>
        <v>1.3265153258242041E-3</v>
      </c>
      <c r="W728" s="17">
        <f t="shared" si="914"/>
        <v>2.7771894011557073E-2</v>
      </c>
      <c r="X728" s="17">
        <f t="shared" si="915"/>
        <v>1.831013333567514E-2</v>
      </c>
      <c r="Y728" s="17">
        <f t="shared" si="916"/>
        <v>6.0359762036878983E-3</v>
      </c>
      <c r="Z728" s="17">
        <f t="shared" si="917"/>
        <v>9.6812063953674327E-3</v>
      </c>
      <c r="AA728" s="17">
        <f t="shared" si="918"/>
        <v>9.0693081886847257E-3</v>
      </c>
      <c r="AB728" s="17">
        <f t="shared" si="919"/>
        <v>4.2480424268561464E-3</v>
      </c>
      <c r="AC728" s="17">
        <f t="shared" si="920"/>
        <v>5.1206250697349643E-5</v>
      </c>
      <c r="AD728" s="17">
        <f t="shared" si="921"/>
        <v>6.5041446150456619E-3</v>
      </c>
      <c r="AE728" s="17">
        <f t="shared" si="922"/>
        <v>4.2882114949178594E-3</v>
      </c>
      <c r="AF728" s="17">
        <f t="shared" si="923"/>
        <v>1.4136184628035491E-3</v>
      </c>
      <c r="AG728" s="17">
        <f t="shared" si="924"/>
        <v>3.1066831486698822E-4</v>
      </c>
      <c r="AH728" s="17">
        <f t="shared" si="925"/>
        <v>1.5957156169795377E-3</v>
      </c>
      <c r="AI728" s="17">
        <f t="shared" si="926"/>
        <v>1.4948588141669673E-3</v>
      </c>
      <c r="AJ728" s="17">
        <f t="shared" si="927"/>
        <v>7.0018832005995437E-4</v>
      </c>
      <c r="AK728" s="17">
        <f t="shared" si="928"/>
        <v>2.1864436467269896E-4</v>
      </c>
      <c r="AL728" s="17">
        <f t="shared" si="929"/>
        <v>1.2650673822139326E-6</v>
      </c>
      <c r="AM728" s="17">
        <f t="shared" si="930"/>
        <v>1.2186103592595606E-3</v>
      </c>
      <c r="AN728" s="17">
        <f t="shared" si="931"/>
        <v>8.034352339452317E-4</v>
      </c>
      <c r="AO728" s="17">
        <f t="shared" si="932"/>
        <v>2.6485421293187024E-4</v>
      </c>
      <c r="AP728" s="17">
        <f t="shared" si="933"/>
        <v>5.8206520487700599E-5</v>
      </c>
      <c r="AQ728" s="17">
        <f t="shared" si="934"/>
        <v>9.5939545092962684E-6</v>
      </c>
      <c r="AR728" s="17">
        <f t="shared" si="935"/>
        <v>2.1041248177424056E-4</v>
      </c>
      <c r="AS728" s="17">
        <f t="shared" si="936"/>
        <v>1.9711341397181002E-4</v>
      </c>
      <c r="AT728" s="17">
        <f t="shared" si="937"/>
        <v>9.2327455196573725E-5</v>
      </c>
      <c r="AU728" s="17">
        <f t="shared" si="938"/>
        <v>2.8830640564774651E-5</v>
      </c>
      <c r="AV728" s="17">
        <f t="shared" si="939"/>
        <v>6.7521018011829339E-6</v>
      </c>
      <c r="AW728" s="17">
        <f t="shared" si="940"/>
        <v>2.1704103228321026E-8</v>
      </c>
      <c r="AX728" s="17">
        <f t="shared" si="941"/>
        <v>1.9026473317996901E-4</v>
      </c>
      <c r="AY728" s="17">
        <f t="shared" si="942"/>
        <v>1.25442385461796E-4</v>
      </c>
      <c r="AZ728" s="17">
        <f t="shared" si="943"/>
        <v>4.1352361542119091E-5</v>
      </c>
      <c r="BA728" s="17">
        <f t="shared" si="944"/>
        <v>9.0879320086002024E-6</v>
      </c>
      <c r="BB728" s="17">
        <f t="shared" si="945"/>
        <v>1.4979285060083852E-6</v>
      </c>
      <c r="BC728" s="17">
        <f t="shared" si="946"/>
        <v>1.9751818627068459E-7</v>
      </c>
      <c r="BD728" s="17">
        <f t="shared" si="947"/>
        <v>2.312098096474438E-5</v>
      </c>
      <c r="BE728" s="17">
        <f t="shared" si="948"/>
        <v>2.1659625198603304E-5</v>
      </c>
      <c r="BF728" s="17">
        <f t="shared" si="949"/>
        <v>1.014531702740749E-5</v>
      </c>
      <c r="BG728" s="17">
        <f t="shared" si="950"/>
        <v>3.1680282751227382E-6</v>
      </c>
      <c r="BH728" s="17">
        <f t="shared" si="951"/>
        <v>7.4194846190098532E-7</v>
      </c>
      <c r="BI728" s="17">
        <f t="shared" si="952"/>
        <v>1.3901075932686509E-7</v>
      </c>
      <c r="BJ728" s="18">
        <f t="shared" si="953"/>
        <v>0.40480543789244733</v>
      </c>
      <c r="BK728" s="18">
        <f t="shared" si="954"/>
        <v>0.34870491299504974</v>
      </c>
      <c r="BL728" s="18">
        <f t="shared" si="955"/>
        <v>0.23687215567946027</v>
      </c>
      <c r="BM728" s="18">
        <f t="shared" si="956"/>
        <v>0.21557235165290309</v>
      </c>
      <c r="BN728" s="18">
        <f t="shared" si="957"/>
        <v>0.7843659406280632</v>
      </c>
    </row>
    <row r="729" spans="1:66" x14ac:dyDescent="0.25">
      <c r="A729" t="s">
        <v>99</v>
      </c>
      <c r="B729" t="s">
        <v>107</v>
      </c>
      <c r="C729" t="s">
        <v>113</v>
      </c>
      <c r="D729" t="s">
        <v>505</v>
      </c>
      <c r="E729" s="14">
        <f>VLOOKUP(A729,home!$A$2:$E$405,3,FALSE)</f>
        <v>1.3382789319999999</v>
      </c>
      <c r="F729" s="14">
        <f>VLOOKUP(B729,home!$B$2:$E$405,3,FALSE)</f>
        <v>0.75</v>
      </c>
      <c r="G729" s="14">
        <f>VLOOKUP(C729,away!$B$2:$E$405,4,FALSE)</f>
        <v>1.1499999999999999</v>
      </c>
      <c r="H729" s="14">
        <f>VLOOKUP(A729,away!$A$2:$E$405,3,FALSE)</f>
        <v>1.2937685459999999</v>
      </c>
      <c r="I729" s="14">
        <f>VLOOKUP(C729,away!$B$2:$E$405,3,FALSE)</f>
        <v>1.2</v>
      </c>
      <c r="J729" s="14">
        <f>VLOOKUP(B729,home!$B$2:$E$405,4,FALSE)</f>
        <v>0.68</v>
      </c>
      <c r="K729" s="16">
        <f t="shared" si="958"/>
        <v>1.1542655788499998</v>
      </c>
      <c r="L729" s="16">
        <f t="shared" si="959"/>
        <v>1.055715133536</v>
      </c>
      <c r="M729" s="17">
        <f t="shared" si="904"/>
        <v>0.10970276439968064</v>
      </c>
      <c r="N729" s="17">
        <f t="shared" si="905"/>
        <v>0.12662612485124253</v>
      </c>
      <c r="O729" s="17">
        <f t="shared" si="906"/>
        <v>0.11581486856747722</v>
      </c>
      <c r="P729" s="17">
        <f t="shared" si="907"/>
        <v>0.13368111630647572</v>
      </c>
      <c r="Q729" s="17">
        <f t="shared" si="908"/>
        <v>7.3080088649475919E-2</v>
      </c>
      <c r="R729" s="17">
        <f t="shared" si="909"/>
        <v>6.1133754717584241E-2</v>
      </c>
      <c r="S729" s="17">
        <f t="shared" si="910"/>
        <v>4.0725137955132322E-2</v>
      </c>
      <c r="T729" s="17">
        <f t="shared" si="911"/>
        <v>7.7151755547404194E-2</v>
      </c>
      <c r="U729" s="17">
        <f t="shared" si="912"/>
        <v>7.0564588776366288E-2</v>
      </c>
      <c r="V729" s="17">
        <f t="shared" si="913"/>
        <v>5.5140734484466648E-3</v>
      </c>
      <c r="W729" s="17">
        <f t="shared" si="914"/>
        <v>2.8117943609132202E-2</v>
      </c>
      <c r="X729" s="17">
        <f t="shared" si="915"/>
        <v>2.9684538592072724E-2</v>
      </c>
      <c r="Y729" s="17">
        <f t="shared" si="916"/>
        <v>1.5669208311842299E-2</v>
      </c>
      <c r="Z729" s="17">
        <f t="shared" si="917"/>
        <v>2.1513276675077173E-2</v>
      </c>
      <c r="AA729" s="17">
        <f t="shared" si="918"/>
        <v>2.4832034754318152E-2</v>
      </c>
      <c r="AB729" s="17">
        <f t="shared" si="919"/>
        <v>1.433138148485818E-2</v>
      </c>
      <c r="AC729" s="17">
        <f t="shared" si="920"/>
        <v>4.1995722374111514E-4</v>
      </c>
      <c r="AD729" s="17">
        <f t="shared" si="921"/>
        <v>8.1138936140166627E-3</v>
      </c>
      <c r="AE729" s="17">
        <f t="shared" si="922"/>
        <v>8.5659602802185004E-3</v>
      </c>
      <c r="AF729" s="17">
        <f t="shared" si="923"/>
        <v>4.5216069505474724E-3</v>
      </c>
      <c r="AG729" s="17">
        <f t="shared" si="924"/>
        <v>1.591176295198177E-3</v>
      </c>
      <c r="AH729" s="17">
        <f t="shared" si="925"/>
        <v>5.6779729394565012E-3</v>
      </c>
      <c r="AI729" s="17">
        <f t="shared" si="926"/>
        <v>6.5538887216563934E-3</v>
      </c>
      <c r="AJ729" s="17">
        <f t="shared" si="927"/>
        <v>3.7824640795106018E-3</v>
      </c>
      <c r="AK729" s="17">
        <f t="shared" si="928"/>
        <v>1.4553226967385453E-3</v>
      </c>
      <c r="AL729" s="17">
        <f t="shared" si="929"/>
        <v>2.046998570287409E-5</v>
      </c>
      <c r="AM729" s="17">
        <f t="shared" si="930"/>
        <v>1.8731176218220523E-3</v>
      </c>
      <c r="AN729" s="17">
        <f t="shared" si="931"/>
        <v>1.9774786202505028E-3</v>
      </c>
      <c r="AO729" s="17">
        <f t="shared" si="932"/>
        <v>1.0438270528211723E-3</v>
      </c>
      <c r="AP729" s="17">
        <f t="shared" si="933"/>
        <v>3.6732800548586441E-4</v>
      </c>
      <c r="AQ729" s="17">
        <f t="shared" si="934"/>
        <v>9.6948433590755443E-5</v>
      </c>
      <c r="AR729" s="17">
        <f t="shared" si="935"/>
        <v>1.1988643919984235E-3</v>
      </c>
      <c r="AS729" s="17">
        <f t="shared" si="936"/>
        <v>1.3838079013927134E-3</v>
      </c>
      <c r="AT729" s="17">
        <f t="shared" si="937"/>
        <v>7.9864091415913206E-4</v>
      </c>
      <c r="AU729" s="17">
        <f t="shared" si="938"/>
        <v>3.0728123902506115E-4</v>
      </c>
      <c r="AV729" s="17">
        <f t="shared" si="939"/>
        <v>8.867103930825189E-5</v>
      </c>
      <c r="AW729" s="17">
        <f t="shared" si="940"/>
        <v>6.9289516452132792E-7</v>
      </c>
      <c r="AX729" s="17">
        <f t="shared" si="941"/>
        <v>3.6034586600109411E-4</v>
      </c>
      <c r="AY729" s="17">
        <f t="shared" si="942"/>
        <v>3.8042258404449066E-4</v>
      </c>
      <c r="AZ729" s="17">
        <f t="shared" si="943"/>
        <v>2.008089395573198E-4</v>
      </c>
      <c r="BA729" s="17">
        <f t="shared" si="944"/>
        <v>7.0665678813326149E-5</v>
      </c>
      <c r="BB729" s="17">
        <f t="shared" si="945"/>
        <v>1.8650706636205668E-5</v>
      </c>
      <c r="BC729" s="17">
        <f t="shared" si="946"/>
        <v>3.9379666493965273E-6</v>
      </c>
      <c r="BD729" s="17">
        <f t="shared" si="947"/>
        <v>2.1094321361502842E-4</v>
      </c>
      <c r="BE729" s="17">
        <f t="shared" si="948"/>
        <v>2.4348449056782993E-4</v>
      </c>
      <c r="BF729" s="17">
        <f t="shared" si="949"/>
        <v>1.4052288322313679E-4</v>
      </c>
      <c r="BG729" s="17">
        <f t="shared" si="950"/>
        <v>5.4066909048408299E-5</v>
      </c>
      <c r="BH729" s="17">
        <f t="shared" si="951"/>
        <v>1.5601893017347832E-5</v>
      </c>
      <c r="BI729" s="17">
        <f t="shared" si="952"/>
        <v>3.6017456149649537E-6</v>
      </c>
      <c r="BJ729" s="18">
        <f t="shared" si="953"/>
        <v>0.37951582817682289</v>
      </c>
      <c r="BK729" s="18">
        <f t="shared" si="954"/>
        <v>0.29044394190322381</v>
      </c>
      <c r="BL729" s="18">
        <f t="shared" si="955"/>
        <v>0.30859176335893646</v>
      </c>
      <c r="BM729" s="18">
        <f t="shared" si="956"/>
        <v>0.37964636293324411</v>
      </c>
      <c r="BN729" s="18">
        <f t="shared" si="957"/>
        <v>0.62003871749193618</v>
      </c>
    </row>
    <row r="730" spans="1:66" x14ac:dyDescent="0.25">
      <c r="A730" t="s">
        <v>99</v>
      </c>
      <c r="B730" t="s">
        <v>115</v>
      </c>
      <c r="C730" t="s">
        <v>112</v>
      </c>
      <c r="D730" t="s">
        <v>505</v>
      </c>
      <c r="E730" s="14">
        <f>VLOOKUP(A730,home!$A$2:$E$405,3,FALSE)</f>
        <v>1.3382789319999999</v>
      </c>
      <c r="F730" s="14">
        <f>VLOOKUP(B730,home!$B$2:$E$405,3,FALSE)</f>
        <v>1.23</v>
      </c>
      <c r="G730" s="14">
        <f>VLOOKUP(C730,away!$B$2:$E$405,4,FALSE)</f>
        <v>1.35</v>
      </c>
      <c r="H730" s="14">
        <f>VLOOKUP(A730,away!$A$2:$E$405,3,FALSE)</f>
        <v>1.2937685459999999</v>
      </c>
      <c r="I730" s="14">
        <f>VLOOKUP(C730,away!$B$2:$E$405,3,FALSE)</f>
        <v>0.75</v>
      </c>
      <c r="J730" s="14">
        <f>VLOOKUP(B730,home!$B$2:$E$405,4,FALSE)</f>
        <v>0.99</v>
      </c>
      <c r="K730" s="16">
        <f t="shared" si="958"/>
        <v>2.222212166586</v>
      </c>
      <c r="L730" s="16">
        <f t="shared" si="959"/>
        <v>0.96062314540499993</v>
      </c>
      <c r="M730" s="17">
        <f t="shared" si="904"/>
        <v>4.1467913810106866E-2</v>
      </c>
      <c r="N730" s="17">
        <f t="shared" si="905"/>
        <v>9.2150502591759095E-2</v>
      </c>
      <c r="O730" s="17">
        <f t="shared" si="906"/>
        <v>3.9835037797648291E-2</v>
      </c>
      <c r="P730" s="17">
        <f t="shared" si="907"/>
        <v>8.8521905650347218E-2</v>
      </c>
      <c r="Q730" s="17">
        <f t="shared" si="908"/>
        <v>0.10238898400821092</v>
      </c>
      <c r="R730" s="17">
        <f t="shared" si="909"/>
        <v>1.9133229653251978E-2</v>
      </c>
      <c r="S730" s="17">
        <f t="shared" si="910"/>
        <v>4.7242114806237828E-2</v>
      </c>
      <c r="T730" s="17">
        <f t="shared" si="911"/>
        <v>9.8357227872789804E-2</v>
      </c>
      <c r="U730" s="17">
        <f t="shared" si="912"/>
        <v>4.2518095721540583E-2</v>
      </c>
      <c r="V730" s="17">
        <f t="shared" si="913"/>
        <v>1.1205349028678537E-2</v>
      </c>
      <c r="W730" s="17">
        <f t="shared" si="914"/>
        <v>7.5843348662475218E-2</v>
      </c>
      <c r="X730" s="17">
        <f t="shared" si="915"/>
        <v>7.2856876150195038E-2</v>
      </c>
      <c r="Y730" s="17">
        <f t="shared" si="916"/>
        <v>3.4994000765891438E-2</v>
      </c>
      <c r="Z730" s="17">
        <f t="shared" si="917"/>
        <v>6.1266077504210448E-3</v>
      </c>
      <c r="AA730" s="17">
        <f t="shared" si="918"/>
        <v>1.361462228288573E-2</v>
      </c>
      <c r="AB730" s="17">
        <f t="shared" si="919"/>
        <v>1.5127289640250769E-2</v>
      </c>
      <c r="AC730" s="17">
        <f t="shared" si="920"/>
        <v>1.4950095723981977E-3</v>
      </c>
      <c r="AD730" s="17">
        <f t="shared" si="921"/>
        <v>4.2135003038094102E-2</v>
      </c>
      <c r="AE730" s="17">
        <f t="shared" si="922"/>
        <v>4.0475859150103183E-2</v>
      </c>
      <c r="AF730" s="17">
        <f t="shared" si="923"/>
        <v>1.9441023564870933E-2</v>
      </c>
      <c r="AG730" s="17">
        <f t="shared" si="924"/>
        <v>6.225165735593014E-3</v>
      </c>
      <c r="AH730" s="17">
        <f t="shared" si="925"/>
        <v>1.4713403019680285E-3</v>
      </c>
      <c r="AI730" s="17">
        <f t="shared" si="926"/>
        <v>3.2696303202216725E-3</v>
      </c>
      <c r="AJ730" s="17">
        <f t="shared" si="927"/>
        <v>3.6329061389175406E-3</v>
      </c>
      <c r="AK730" s="17">
        <f t="shared" si="928"/>
        <v>2.6910294073225088E-3</v>
      </c>
      <c r="AL730" s="17">
        <f t="shared" si="929"/>
        <v>1.2765638215631099E-4</v>
      </c>
      <c r="AM730" s="17">
        <f t="shared" si="930"/>
        <v>1.8726583278078156E-2</v>
      </c>
      <c r="AN730" s="17">
        <f t="shared" si="931"/>
        <v>1.7989189331276113E-2</v>
      </c>
      <c r="AO730" s="17">
        <f t="shared" si="932"/>
        <v>8.6404158193482614E-3</v>
      </c>
      <c r="AP730" s="17">
        <f t="shared" si="933"/>
        <v>2.7667278073298159E-3</v>
      </c>
      <c r="AQ730" s="17">
        <f t="shared" si="934"/>
        <v>6.6444569218916151E-4</v>
      </c>
      <c r="AR730" s="17">
        <f t="shared" si="935"/>
        <v>2.8268070976753408E-4</v>
      </c>
      <c r="AS730" s="17">
        <f t="shared" si="936"/>
        <v>6.2817651250458026E-4</v>
      </c>
      <c r="AT730" s="17">
        <f t="shared" si="937"/>
        <v>6.9797074442562055E-4</v>
      </c>
      <c r="AU730" s="17">
        <f t="shared" si="938"/>
        <v>5.1701302672790047E-4</v>
      </c>
      <c r="AV730" s="17">
        <f t="shared" si="939"/>
        <v>2.8722815956954822E-4</v>
      </c>
      <c r="AW730" s="17">
        <f t="shared" si="940"/>
        <v>7.5696987934744256E-6</v>
      </c>
      <c r="AX730" s="17">
        <f t="shared" si="941"/>
        <v>6.9357401998552046E-3</v>
      </c>
      <c r="AY730" s="17">
        <f t="shared" si="942"/>
        <v>6.6626325664968095E-3</v>
      </c>
      <c r="AZ730" s="17">
        <f t="shared" si="943"/>
        <v>3.2001395263529758E-3</v>
      </c>
      <c r="BA730" s="17">
        <f t="shared" si="944"/>
        <v>1.0247093658466875E-3</v>
      </c>
      <c r="BB730" s="17">
        <f t="shared" si="945"/>
        <v>2.4608988353640193E-4</v>
      </c>
      <c r="BC730" s="17">
        <f t="shared" si="946"/>
        <v>4.7279927595017716E-5</v>
      </c>
      <c r="BD730" s="17">
        <f t="shared" si="947"/>
        <v>4.5258272093701065E-5</v>
      </c>
      <c r="BE730" s="17">
        <f t="shared" si="948"/>
        <v>1.0057348288528215E-4</v>
      </c>
      <c r="BF730" s="17">
        <f t="shared" si="949"/>
        <v>1.1174780865180144E-4</v>
      </c>
      <c r="BG730" s="17">
        <f t="shared" si="950"/>
        <v>8.2775779991785806E-5</v>
      </c>
      <c r="BH730" s="17">
        <f t="shared" si="951"/>
        <v>4.5986336349098086E-5</v>
      </c>
      <c r="BI730" s="17">
        <f t="shared" si="952"/>
        <v>2.0438279226336355E-5</v>
      </c>
      <c r="BJ730" s="18">
        <f t="shared" si="953"/>
        <v>0.65177194493788737</v>
      </c>
      <c r="BK730" s="18">
        <f t="shared" si="954"/>
        <v>0.19672258181642177</v>
      </c>
      <c r="BL730" s="18">
        <f t="shared" si="955"/>
        <v>0.1441130303762003</v>
      </c>
      <c r="BM730" s="18">
        <f t="shared" si="956"/>
        <v>0.60858152850190261</v>
      </c>
      <c r="BN730" s="18">
        <f t="shared" si="957"/>
        <v>0.38349757351132435</v>
      </c>
    </row>
    <row r="731" spans="1:66" x14ac:dyDescent="0.25">
      <c r="A731" t="s">
        <v>99</v>
      </c>
      <c r="B731" t="s">
        <v>114</v>
      </c>
      <c r="C731" t="s">
        <v>100</v>
      </c>
      <c r="D731" t="s">
        <v>505</v>
      </c>
      <c r="E731" s="14">
        <f>VLOOKUP(A731,home!$A$2:$E$405,3,FALSE)</f>
        <v>1.3382789319999999</v>
      </c>
      <c r="F731" s="14">
        <f>VLOOKUP(B731,home!$B$2:$E$405,3,FALSE)</f>
        <v>1.71</v>
      </c>
      <c r="G731" s="14">
        <f>VLOOKUP(C731,away!$B$2:$E$405,4,FALSE)</f>
        <v>1.26</v>
      </c>
      <c r="H731" s="14">
        <f>VLOOKUP(A731,away!$A$2:$E$405,3,FALSE)</f>
        <v>1.2937685459999999</v>
      </c>
      <c r="I731" s="14">
        <f>VLOOKUP(C731,away!$B$2:$E$405,3,FALSE)</f>
        <v>0.7</v>
      </c>
      <c r="J731" s="14">
        <f>VLOOKUP(B731,home!$B$2:$E$405,4,FALSE)</f>
        <v>0.55000000000000004</v>
      </c>
      <c r="K731" s="16">
        <f t="shared" si="958"/>
        <v>2.8834557868871999</v>
      </c>
      <c r="L731" s="16">
        <f t="shared" si="959"/>
        <v>0.49810089020999998</v>
      </c>
      <c r="M731" s="17">
        <f t="shared" si="904"/>
        <v>3.3994495072836826E-2</v>
      </c>
      <c r="N731" s="17">
        <f t="shared" si="905"/>
        <v>9.8021623540079761E-2</v>
      </c>
      <c r="O731" s="17">
        <f t="shared" si="906"/>
        <v>1.6932688258019482E-2</v>
      </c>
      <c r="P731" s="17">
        <f t="shared" si="907"/>
        <v>4.8824657945143214E-2</v>
      </c>
      <c r="Q731" s="17">
        <f t="shared" si="908"/>
        <v>0.14132050881836081</v>
      </c>
      <c r="R731" s="17">
        <f t="shared" si="909"/>
        <v>4.2170935474839591E-3</v>
      </c>
      <c r="S731" s="17">
        <f t="shared" si="910"/>
        <v>1.7531126865927782E-2</v>
      </c>
      <c r="T731" s="17">
        <f t="shared" si="911"/>
        <v>7.0391871247355672E-2</v>
      </c>
      <c r="U731" s="17">
        <f t="shared" si="912"/>
        <v>1.2159802793337294E-2</v>
      </c>
      <c r="V731" s="17">
        <f t="shared" si="913"/>
        <v>2.7976793523247665E-3</v>
      </c>
      <c r="W731" s="17">
        <f t="shared" si="914"/>
        <v>0.13583047965271533</v>
      </c>
      <c r="X731" s="17">
        <f t="shared" si="915"/>
        <v>6.7657282832668794E-2</v>
      </c>
      <c r="Y731" s="17">
        <f t="shared" si="916"/>
        <v>1.6850076404071039E-2</v>
      </c>
      <c r="Z731" s="17">
        <f t="shared" si="917"/>
        <v>7.0017935003353557E-4</v>
      </c>
      <c r="AA731" s="17">
        <f t="shared" si="918"/>
        <v>2.0189361987131165E-3</v>
      </c>
      <c r="AB731" s="17">
        <f t="shared" si="919"/>
        <v>2.9107566327676916E-3</v>
      </c>
      <c r="AC731" s="17">
        <f t="shared" si="920"/>
        <v>2.5113576684396917E-4</v>
      </c>
      <c r="AD731" s="17">
        <f t="shared" si="921"/>
        <v>9.791529564757151E-2</v>
      </c>
      <c r="AE731" s="17">
        <f t="shared" si="922"/>
        <v>4.8771695927230706E-2</v>
      </c>
      <c r="AF731" s="17">
        <f t="shared" si="923"/>
        <v>1.2146612579202524E-2</v>
      </c>
      <c r="AG731" s="17">
        <f t="shared" si="924"/>
        <v>2.0167461795789201E-3</v>
      </c>
      <c r="AH731" s="17">
        <f t="shared" si="925"/>
        <v>8.7189989389590812E-5</v>
      </c>
      <c r="AI731" s="17">
        <f t="shared" si="926"/>
        <v>2.514084794640492E-4</v>
      </c>
      <c r="AJ731" s="17">
        <f t="shared" si="927"/>
        <v>3.624626174915623E-4</v>
      </c>
      <c r="AK731" s="17">
        <f t="shared" si="928"/>
        <v>3.4838164397877556E-4</v>
      </c>
      <c r="AL731" s="17">
        <f t="shared" si="929"/>
        <v>1.4427768834543611E-5</v>
      </c>
      <c r="AM731" s="17">
        <f t="shared" si="930"/>
        <v>5.6466885171952211E-2</v>
      </c>
      <c r="AN731" s="17">
        <f t="shared" si="931"/>
        <v>2.8126205771535243E-2</v>
      </c>
      <c r="AO731" s="17">
        <f t="shared" si="932"/>
        <v>7.0048440665156728E-3</v>
      </c>
      <c r="AP731" s="17">
        <f t="shared" si="933"/>
        <v>1.1630396884378977E-3</v>
      </c>
      <c r="AQ731" s="17">
        <f t="shared" si="934"/>
        <v>1.4482777604011944E-4</v>
      </c>
      <c r="AR731" s="17">
        <f t="shared" si="935"/>
        <v>8.6858822664711324E-6</v>
      </c>
      <c r="AS731" s="17">
        <f t="shared" si="936"/>
        <v>2.5045357485477098E-5</v>
      </c>
      <c r="AT731" s="17">
        <f t="shared" si="937"/>
        <v>3.6108590488078803E-5</v>
      </c>
      <c r="AU731" s="17">
        <f t="shared" si="938"/>
        <v>3.4705841399730306E-5</v>
      </c>
      <c r="AV731" s="17">
        <f t="shared" si="939"/>
        <v>2.5018189805710422E-5</v>
      </c>
      <c r="AW731" s="17">
        <f t="shared" si="940"/>
        <v>5.7560861998789174E-7</v>
      </c>
      <c r="AX731" s="17">
        <f t="shared" si="941"/>
        <v>2.7136627802760091E-2</v>
      </c>
      <c r="AY731" s="17">
        <f t="shared" si="942"/>
        <v>1.3516778465852237E-2</v>
      </c>
      <c r="AZ731" s="17">
        <f t="shared" si="943"/>
        <v>3.3663596933061792E-3</v>
      </c>
      <c r="BA731" s="17">
        <f t="shared" si="944"/>
        <v>5.589289200009567E-4</v>
      </c>
      <c r="BB731" s="17">
        <f t="shared" si="945"/>
        <v>6.96007481541476E-5</v>
      </c>
      <c r="BC731" s="17">
        <f t="shared" si="946"/>
        <v>6.9336389229725915E-6</v>
      </c>
      <c r="BD731" s="17">
        <f t="shared" si="947"/>
        <v>7.2107428153141995E-7</v>
      </c>
      <c r="BE731" s="17">
        <f t="shared" si="948"/>
        <v>2.0791858098573032E-6</v>
      </c>
      <c r="BF731" s="17">
        <f t="shared" si="949"/>
        <v>2.9976201777233955E-6</v>
      </c>
      <c r="BG731" s="17">
        <f t="shared" si="950"/>
        <v>2.8811684161154534E-6</v>
      </c>
      <c r="BH731" s="17">
        <f t="shared" si="951"/>
        <v>2.0769304356111829E-6</v>
      </c>
      <c r="BI731" s="17">
        <f t="shared" si="952"/>
        <v>1.1977474167050434E-6</v>
      </c>
      <c r="BJ731" s="18">
        <f t="shared" si="953"/>
        <v>0.82848322457231272</v>
      </c>
      <c r="BK731" s="18">
        <f t="shared" si="954"/>
        <v>0.11693030123776334</v>
      </c>
      <c r="BL731" s="18">
        <f t="shared" si="955"/>
        <v>3.9430237748628548E-2</v>
      </c>
      <c r="BM731" s="18">
        <f t="shared" si="956"/>
        <v>0.62871667286958188</v>
      </c>
      <c r="BN731" s="18">
        <f t="shared" si="957"/>
        <v>0.34331106718192406</v>
      </c>
    </row>
    <row r="732" spans="1:66" x14ac:dyDescent="0.25">
      <c r="A732" t="s">
        <v>99</v>
      </c>
      <c r="B732" t="s">
        <v>109</v>
      </c>
      <c r="C732" t="s">
        <v>111</v>
      </c>
      <c r="D732" t="s">
        <v>505</v>
      </c>
      <c r="E732" s="14">
        <f>VLOOKUP(A732,home!$A$2:$E$405,3,FALSE)</f>
        <v>1.3382789319999999</v>
      </c>
      <c r="F732" s="14">
        <f>VLOOKUP(B732,home!$B$2:$E$405,3,FALSE)</f>
        <v>1.03</v>
      </c>
      <c r="G732" s="14">
        <f>VLOOKUP(C732,away!$B$2:$E$405,4,FALSE)</f>
        <v>0.8</v>
      </c>
      <c r="H732" s="14">
        <f>VLOOKUP(A732,away!$A$2:$E$405,3,FALSE)</f>
        <v>1.2937685459999999</v>
      </c>
      <c r="I732" s="14">
        <f>VLOOKUP(C732,away!$B$2:$E$405,3,FALSE)</f>
        <v>0.8</v>
      </c>
      <c r="J732" s="14">
        <f>VLOOKUP(B732,home!$B$2:$E$405,4,FALSE)</f>
        <v>0.77</v>
      </c>
      <c r="K732" s="16">
        <f t="shared" si="958"/>
        <v>1.102741839968</v>
      </c>
      <c r="L732" s="16">
        <f t="shared" si="959"/>
        <v>0.79696142433600003</v>
      </c>
      <c r="M732" s="17">
        <f t="shared" si="904"/>
        <v>0.14961300815652473</v>
      </c>
      <c r="N732" s="17">
        <f t="shared" si="905"/>
        <v>0.16498452389767346</v>
      </c>
      <c r="O732" s="17">
        <f t="shared" si="906"/>
        <v>0.11923579607961753</v>
      </c>
      <c r="P732" s="17">
        <f t="shared" si="907"/>
        <v>0.13148630115888665</v>
      </c>
      <c r="Q732" s="17">
        <f t="shared" si="908"/>
        <v>9.0967668724582479E-2</v>
      </c>
      <c r="R732" s="17">
        <f t="shared" si="909"/>
        <v>4.7513164937724416E-2</v>
      </c>
      <c r="S732" s="17">
        <f t="shared" si="910"/>
        <v>2.8888944225956129E-2</v>
      </c>
      <c r="T732" s="17">
        <f t="shared" si="911"/>
        <v>7.2497722835268646E-2</v>
      </c>
      <c r="U732" s="17">
        <f t="shared" si="912"/>
        <v>5.2394754926129286E-2</v>
      </c>
      <c r="V732" s="17">
        <f t="shared" si="913"/>
        <v>2.8209819954532066E-3</v>
      </c>
      <c r="W732" s="17">
        <f t="shared" si="914"/>
        <v>3.34379514623152E-2</v>
      </c>
      <c r="X732" s="17">
        <f t="shared" si="915"/>
        <v>2.6648757424284755E-2</v>
      </c>
      <c r="Y732" s="17">
        <f t="shared" si="916"/>
        <v>1.0619015836821268E-2</v>
      </c>
      <c r="Z732" s="17">
        <f t="shared" si="917"/>
        <v>1.2622053201160052E-2</v>
      </c>
      <c r="AA732" s="17">
        <f t="shared" si="918"/>
        <v>1.3918866171221218E-2</v>
      </c>
      <c r="AB732" s="17">
        <f t="shared" si="919"/>
        <v>7.6744580459604216E-3</v>
      </c>
      <c r="AC732" s="17">
        <f t="shared" si="920"/>
        <v>1.5494996591050976E-4</v>
      </c>
      <c r="AD732" s="17">
        <f t="shared" si="921"/>
        <v>9.2183570300785299E-3</v>
      </c>
      <c r="AE732" s="17">
        <f t="shared" si="922"/>
        <v>7.3466749487291648E-3</v>
      </c>
      <c r="AF732" s="17">
        <f t="shared" si="923"/>
        <v>2.9275082656364023E-3</v>
      </c>
      <c r="AG732" s="17">
        <f t="shared" si="924"/>
        <v>7.7770371904566701E-4</v>
      </c>
      <c r="AH732" s="17">
        <f t="shared" si="925"/>
        <v>2.5148223743103205E-3</v>
      </c>
      <c r="AI732" s="17">
        <f t="shared" si="926"/>
        <v>2.7731998522396569E-3</v>
      </c>
      <c r="AJ732" s="17">
        <f t="shared" si="927"/>
        <v>1.529061753828873E-3</v>
      </c>
      <c r="AK732" s="17">
        <f t="shared" si="928"/>
        <v>5.6205345728064962E-4</v>
      </c>
      <c r="AL732" s="17">
        <f t="shared" si="929"/>
        <v>5.4470659024390444E-6</v>
      </c>
      <c r="AM732" s="17">
        <f t="shared" si="930"/>
        <v>2.033093598566149E-3</v>
      </c>
      <c r="AN732" s="17">
        <f t="shared" si="931"/>
        <v>1.6202971701216821E-3</v>
      </c>
      <c r="AO732" s="17">
        <f t="shared" si="932"/>
        <v>6.4565717027388289E-4</v>
      </c>
      <c r="AP732" s="17">
        <f t="shared" si="933"/>
        <v>1.7152128601807506E-4</v>
      </c>
      <c r="AQ732" s="17">
        <f t="shared" si="934"/>
        <v>3.417396210222688E-5</v>
      </c>
      <c r="AR732" s="17">
        <f t="shared" si="935"/>
        <v>4.0084328427647894E-4</v>
      </c>
      <c r="AS732" s="17">
        <f t="shared" si="936"/>
        <v>4.4202666084186044E-4</v>
      </c>
      <c r="AT732" s="17">
        <f t="shared" si="937"/>
        <v>2.4372064664583224E-4</v>
      </c>
      <c r="AU732" s="17">
        <f t="shared" si="938"/>
        <v>8.9586984773471962E-5</v>
      </c>
      <c r="AV732" s="17">
        <f t="shared" si="939"/>
        <v>2.4697829106570906E-5</v>
      </c>
      <c r="AW732" s="17">
        <f t="shared" si="940"/>
        <v>1.3297539292749142E-7</v>
      </c>
      <c r="AX732" s="17">
        <f t="shared" si="941"/>
        <v>3.7366289595166624E-4</v>
      </c>
      <c r="AY732" s="17">
        <f t="shared" si="942"/>
        <v>2.9779491377915449E-4</v>
      </c>
      <c r="AZ732" s="17">
        <f t="shared" si="943"/>
        <v>1.1866552932272564E-4</v>
      </c>
      <c r="BA732" s="17">
        <f t="shared" si="944"/>
        <v>3.1523949756208273E-5</v>
      </c>
      <c r="BB732" s="17">
        <f t="shared" si="945"/>
        <v>6.2808429746010608E-6</v>
      </c>
      <c r="BC732" s="17">
        <f t="shared" si="946"/>
        <v>1.0011179126137643E-6</v>
      </c>
      <c r="BD732" s="17">
        <f t="shared" si="947"/>
        <v>5.3242772462083782E-5</v>
      </c>
      <c r="BE732" s="17">
        <f t="shared" si="948"/>
        <v>5.8713032869835832E-5</v>
      </c>
      <c r="BF732" s="17">
        <f t="shared" si="949"/>
        <v>3.2372658948492228E-5</v>
      </c>
      <c r="BG732" s="17">
        <f t="shared" si="950"/>
        <v>1.189956183117229E-5</v>
      </c>
      <c r="BH732" s="17">
        <f t="shared" si="951"/>
        <v>3.2805361771299768E-6</v>
      </c>
      <c r="BI732" s="17">
        <f t="shared" si="952"/>
        <v>7.2351690000997978E-7</v>
      </c>
      <c r="BJ732" s="18">
        <f t="shared" si="953"/>
        <v>0.42475955658121445</v>
      </c>
      <c r="BK732" s="18">
        <f t="shared" si="954"/>
        <v>0.31326742748241287</v>
      </c>
      <c r="BL732" s="18">
        <f t="shared" si="955"/>
        <v>0.24947728508314523</v>
      </c>
      <c r="BM732" s="18">
        <f t="shared" si="956"/>
        <v>0.29602819745453729</v>
      </c>
      <c r="BN732" s="18">
        <f t="shared" si="957"/>
        <v>0.7038004629550092</v>
      </c>
    </row>
    <row r="733" spans="1:66" x14ac:dyDescent="0.25">
      <c r="A733" t="s">
        <v>99</v>
      </c>
      <c r="B733" t="s">
        <v>118</v>
      </c>
      <c r="C733" t="s">
        <v>116</v>
      </c>
      <c r="D733" t="s">
        <v>505</v>
      </c>
      <c r="E733" s="14">
        <f>VLOOKUP(A733,home!$A$2:$E$405,3,FALSE)</f>
        <v>1.3382789319999999</v>
      </c>
      <c r="F733" s="14">
        <f>VLOOKUP(B733,home!$B$2:$E$405,3,FALSE)</f>
        <v>0.85</v>
      </c>
      <c r="G733" s="14">
        <f>VLOOKUP(C733,away!$B$2:$E$405,4,FALSE)</f>
        <v>1.28</v>
      </c>
      <c r="H733" s="14">
        <f>VLOOKUP(A733,away!$A$2:$E$405,3,FALSE)</f>
        <v>1.2937685459999999</v>
      </c>
      <c r="I733" s="14">
        <f>VLOOKUP(C733,away!$B$2:$E$405,3,FALSE)</f>
        <v>0.85</v>
      </c>
      <c r="J733" s="14">
        <f>VLOOKUP(B733,home!$B$2:$E$405,4,FALSE)</f>
        <v>1.6</v>
      </c>
      <c r="K733" s="16">
        <f t="shared" si="958"/>
        <v>1.4560474780159998</v>
      </c>
      <c r="L733" s="16">
        <f t="shared" si="959"/>
        <v>1.75952522256</v>
      </c>
      <c r="M733" s="17">
        <f t="shared" si="904"/>
        <v>4.0132343424749486E-2</v>
      </c>
      <c r="N733" s="17">
        <f t="shared" si="905"/>
        <v>5.8434597430478477E-2</v>
      </c>
      <c r="O733" s="17">
        <f t="shared" si="906"/>
        <v>7.0613870496286674E-2</v>
      </c>
      <c r="P733" s="17">
        <f t="shared" si="907"/>
        <v>0.10281714804906662</v>
      </c>
      <c r="Q733" s="17">
        <f t="shared" si="908"/>
        <v>4.254177410876421E-2</v>
      </c>
      <c r="R733" s="17">
        <f t="shared" si="909"/>
        <v>6.2123443100400938E-2</v>
      </c>
      <c r="S733" s="17">
        <f t="shared" si="910"/>
        <v>6.5853156275097843E-2</v>
      </c>
      <c r="T733" s="17">
        <f t="shared" si="911"/>
        <v>7.4853324556820588E-2</v>
      </c>
      <c r="U733" s="17">
        <f t="shared" si="912"/>
        <v>9.0454682652009233E-2</v>
      </c>
      <c r="V733" s="17">
        <f t="shared" si="913"/>
        <v>1.8745849192492531E-2</v>
      </c>
      <c r="W733" s="17">
        <f t="shared" si="914"/>
        <v>2.0647614300464159E-2</v>
      </c>
      <c r="X733" s="17">
        <f t="shared" si="915"/>
        <v>3.6329998147357233E-2</v>
      </c>
      <c r="Y733" s="17">
        <f t="shared" si="916"/>
        <v>3.1961774037916571E-2</v>
      </c>
      <c r="Z733" s="17">
        <f t="shared" si="917"/>
        <v>3.6435921682475489E-2</v>
      </c>
      <c r="AA733" s="17">
        <f t="shared" si="918"/>
        <v>5.3052431874956917E-2</v>
      </c>
      <c r="AB733" s="17">
        <f t="shared" si="919"/>
        <v>3.862342981707334E-2</v>
      </c>
      <c r="AC733" s="17">
        <f t="shared" si="920"/>
        <v>3.0016231723172982E-3</v>
      </c>
      <c r="AD733" s="17">
        <f t="shared" si="921"/>
        <v>7.5159766823094812E-3</v>
      </c>
      <c r="AE733" s="17">
        <f t="shared" si="922"/>
        <v>1.3224550544696357E-2</v>
      </c>
      <c r="AF733" s="17">
        <f t="shared" si="923"/>
        <v>1.1634465120206418E-2</v>
      </c>
      <c r="AG733" s="17">
        <f t="shared" si="924"/>
        <v>6.823711609999253E-3</v>
      </c>
      <c r="AH733" s="17">
        <f t="shared" si="925"/>
        <v>1.6027480801884108E-2</v>
      </c>
      <c r="AI733" s="17">
        <f t="shared" si="926"/>
        <v>2.3336773000533207E-2</v>
      </c>
      <c r="AJ733" s="17">
        <f t="shared" si="927"/>
        <v>1.6989724736229131E-2</v>
      </c>
      <c r="AK733" s="17">
        <f t="shared" si="928"/>
        <v>8.2459486181241555E-3</v>
      </c>
      <c r="AL733" s="17">
        <f t="shared" si="929"/>
        <v>3.0760061113733301E-4</v>
      </c>
      <c r="AM733" s="17">
        <f t="shared" si="930"/>
        <v>2.1887237786207565E-3</v>
      </c>
      <c r="AN733" s="17">
        <f t="shared" si="931"/>
        <v>3.8511146937000506E-3</v>
      </c>
      <c r="AO733" s="17">
        <f t="shared" si="932"/>
        <v>3.3880667192683349E-3</v>
      </c>
      <c r="AP733" s="17">
        <f t="shared" si="933"/>
        <v>1.9871296160895824E-3</v>
      </c>
      <c r="AQ733" s="17">
        <f t="shared" si="934"/>
        <v>8.7410117000139757E-4</v>
      </c>
      <c r="AR733" s="17">
        <f t="shared" si="935"/>
        <v>5.6401513450022502E-3</v>
      </c>
      <c r="AS733" s="17">
        <f t="shared" si="936"/>
        <v>8.2123281415190756E-3</v>
      </c>
      <c r="AT733" s="17">
        <f t="shared" si="937"/>
        <v>5.9787698395493373E-3</v>
      </c>
      <c r="AU733" s="17">
        <f t="shared" si="938"/>
        <v>2.9017909155046452E-3</v>
      </c>
      <c r="AV733" s="17">
        <f t="shared" si="939"/>
        <v>1.0562863360625691E-3</v>
      </c>
      <c r="AW733" s="17">
        <f t="shared" si="940"/>
        <v>2.1890502270729682E-5</v>
      </c>
      <c r="AX733" s="17">
        <f t="shared" si="941"/>
        <v>5.3114762298906652E-4</v>
      </c>
      <c r="AY733" s="17">
        <f t="shared" si="942"/>
        <v>9.3456763955205213E-4</v>
      </c>
      <c r="AZ733" s="17">
        <f t="shared" si="943"/>
        <v>8.2219766699009942E-4</v>
      </c>
      <c r="BA733" s="17">
        <f t="shared" si="944"/>
        <v>4.8222584433302258E-4</v>
      </c>
      <c r="BB733" s="17">
        <f t="shared" si="945"/>
        <v>2.1212213401856138E-4</v>
      </c>
      <c r="BC733" s="17">
        <f t="shared" si="946"/>
        <v>7.4646849013782255E-5</v>
      </c>
      <c r="BD733" s="17">
        <f t="shared" si="947"/>
        <v>1.6539980917645301E-3</v>
      </c>
      <c r="BE733" s="17">
        <f t="shared" si="948"/>
        <v>2.4082997501570199E-3</v>
      </c>
      <c r="BF733" s="17">
        <f t="shared" si="949"/>
        <v>1.7532993887613461E-3</v>
      </c>
      <c r="BG733" s="17">
        <f t="shared" si="950"/>
        <v>8.5096238440431722E-4</v>
      </c>
      <c r="BH733" s="17">
        <f t="shared" si="951"/>
        <v>3.0976040842459689E-4</v>
      </c>
      <c r="BI733" s="17">
        <f t="shared" si="952"/>
        <v>9.020517229516809E-5</v>
      </c>
      <c r="BJ733" s="18">
        <f t="shared" si="953"/>
        <v>0.31931383027358945</v>
      </c>
      <c r="BK733" s="18">
        <f t="shared" si="954"/>
        <v>0.23179228836441315</v>
      </c>
      <c r="BL733" s="18">
        <f t="shared" si="955"/>
        <v>0.41032363687094248</v>
      </c>
      <c r="BM733" s="18">
        <f t="shared" si="956"/>
        <v>0.62028982344439298</v>
      </c>
      <c r="BN733" s="18">
        <f t="shared" si="957"/>
        <v>0.37666317660974635</v>
      </c>
    </row>
    <row r="734" spans="1:66" x14ac:dyDescent="0.25">
      <c r="A734" t="s">
        <v>99</v>
      </c>
      <c r="B734" t="s">
        <v>120</v>
      </c>
      <c r="C734" t="s">
        <v>117</v>
      </c>
      <c r="D734" t="s">
        <v>505</v>
      </c>
      <c r="E734" s="14">
        <f>VLOOKUP(A734,home!$A$2:$E$405,3,FALSE)</f>
        <v>1.3382789319999999</v>
      </c>
      <c r="F734" s="14">
        <f>VLOOKUP(B734,home!$B$2:$E$405,3,FALSE)</f>
        <v>0.79</v>
      </c>
      <c r="G734" s="14">
        <f>VLOOKUP(C734,away!$B$2:$E$405,4,FALSE)</f>
        <v>1.1499999999999999</v>
      </c>
      <c r="H734" s="14">
        <f>VLOOKUP(A734,away!$A$2:$E$405,3,FALSE)</f>
        <v>1.2937685459999999</v>
      </c>
      <c r="I734" s="14">
        <f>VLOOKUP(C734,away!$B$2:$E$405,3,FALSE)</f>
        <v>0.75</v>
      </c>
      <c r="J734" s="14">
        <f>VLOOKUP(B734,home!$B$2:$E$405,4,FALSE)</f>
        <v>1.1599999999999999</v>
      </c>
      <c r="K734" s="16">
        <f t="shared" si="958"/>
        <v>1.2158264097219997</v>
      </c>
      <c r="L734" s="16">
        <f t="shared" si="959"/>
        <v>1.1255786350199999</v>
      </c>
      <c r="M734" s="17">
        <f t="shared" si="904"/>
        <v>9.6192388627010406E-2</v>
      </c>
      <c r="N734" s="17">
        <f t="shared" si="905"/>
        <v>0.11695324650696136</v>
      </c>
      <c r="O734" s="17">
        <f t="shared" si="906"/>
        <v>0.10827209749010373</v>
      </c>
      <c r="P734" s="17">
        <f t="shared" si="907"/>
        <v>0.13164007556446314</v>
      </c>
      <c r="Q734" s="17">
        <f t="shared" si="908"/>
        <v>7.1097422902945434E-2</v>
      </c>
      <c r="R734" s="17">
        <f t="shared" si="909"/>
        <v>6.0934379851831665E-2</v>
      </c>
      <c r="S734" s="17">
        <f t="shared" si="910"/>
        <v>4.5037631724199736E-2</v>
      </c>
      <c r="T734" s="17">
        <f t="shared" si="911"/>
        <v>8.0025740224536998E-2</v>
      </c>
      <c r="U734" s="17">
        <f t="shared" si="912"/>
        <v>7.4085628283889038E-2</v>
      </c>
      <c r="V734" s="17">
        <f t="shared" si="913"/>
        <v>6.8482633005254277E-3</v>
      </c>
      <c r="W734" s="17">
        <f t="shared" si="914"/>
        <v>2.8814041476191599E-2</v>
      </c>
      <c r="X734" s="17">
        <f t="shared" si="915"/>
        <v>3.2432469474181408E-2</v>
      </c>
      <c r="Y734" s="17">
        <f t="shared" si="916"/>
        <v>1.8252647360538461E-2</v>
      </c>
      <c r="Z734" s="17">
        <f t="shared" si="917"/>
        <v>2.2862145366471621E-2</v>
      </c>
      <c r="AA734" s="17">
        <f t="shared" si="918"/>
        <v>2.7796400119459639E-2</v>
      </c>
      <c r="AB734" s="17">
        <f t="shared" si="919"/>
        <v>1.689779868021939E-2</v>
      </c>
      <c r="AC734" s="17">
        <f t="shared" si="920"/>
        <v>5.857440432879067E-4</v>
      </c>
      <c r="AD734" s="17">
        <f t="shared" si="921"/>
        <v>8.7582181493947066E-3</v>
      </c>
      <c r="AE734" s="17">
        <f t="shared" si="922"/>
        <v>9.8580632298030848E-3</v>
      </c>
      <c r="AF734" s="17">
        <f t="shared" si="923"/>
        <v>5.5480126770713041E-3</v>
      </c>
      <c r="AG734" s="17">
        <f t="shared" si="924"/>
        <v>2.0815748453771911E-3</v>
      </c>
      <c r="AH734" s="17">
        <f t="shared" si="925"/>
        <v>6.4332855938054869E-3</v>
      </c>
      <c r="AI734" s="17">
        <f t="shared" si="926"/>
        <v>7.8217585262327863E-3</v>
      </c>
      <c r="AJ734" s="17">
        <f t="shared" si="927"/>
        <v>4.7549502933310252E-3</v>
      </c>
      <c r="AK734" s="17">
        <f t="shared" si="928"/>
        <v>1.9270647145157428E-3</v>
      </c>
      <c r="AL734" s="17">
        <f t="shared" si="929"/>
        <v>3.2063821772361206E-5</v>
      </c>
      <c r="AM734" s="17">
        <f t="shared" si="930"/>
        <v>2.1296945856281242E-3</v>
      </c>
      <c r="AN734" s="17">
        <f t="shared" si="931"/>
        <v>2.3971387247007881E-3</v>
      </c>
      <c r="AO734" s="17">
        <f t="shared" si="932"/>
        <v>1.3490840668511485E-3</v>
      </c>
      <c r="AP734" s="17">
        <f t="shared" si="933"/>
        <v>5.0616673416451527E-4</v>
      </c>
      <c r="AQ734" s="17">
        <f t="shared" si="934"/>
        <v>1.4243261543335657E-4</v>
      </c>
      <c r="AR734" s="17">
        <f t="shared" si="935"/>
        <v>1.4482337634738815E-3</v>
      </c>
      <c r="AS734" s="17">
        <f t="shared" si="936"/>
        <v>1.7608008570826289E-3</v>
      </c>
      <c r="AT734" s="17">
        <f t="shared" si="937"/>
        <v>1.0704140921510967E-3</v>
      </c>
      <c r="AU734" s="17">
        <f t="shared" si="938"/>
        <v>4.3381257419196703E-4</v>
      </c>
      <c r="AV734" s="17">
        <f t="shared" si="939"/>
        <v>1.3186019614301953E-4</v>
      </c>
      <c r="AW734" s="17">
        <f t="shared" si="940"/>
        <v>1.2188778889558241E-6</v>
      </c>
      <c r="AX734" s="17">
        <f t="shared" si="941"/>
        <v>4.3155648697477072E-4</v>
      </c>
      <c r="AY734" s="17">
        <f t="shared" si="942"/>
        <v>4.8575076154308881E-4</v>
      </c>
      <c r="AZ734" s="17">
        <f t="shared" si="943"/>
        <v>2.7337533956879774E-4</v>
      </c>
      <c r="BA734" s="17">
        <f t="shared" si="944"/>
        <v>1.0256848051999208E-4</v>
      </c>
      <c r="BB734" s="17">
        <f t="shared" si="945"/>
        <v>2.8862222574942041E-5</v>
      </c>
      <c r="BC734" s="17">
        <f t="shared" si="946"/>
        <v>6.4973402179093366E-6</v>
      </c>
      <c r="BD734" s="17">
        <f t="shared" si="947"/>
        <v>2.7168349711346833E-4</v>
      </c>
      <c r="BE734" s="17">
        <f t="shared" si="948"/>
        <v>3.3031997087618547E-4</v>
      </c>
      <c r="BF734" s="17">
        <f t="shared" si="949"/>
        <v>2.0080587212493406E-4</v>
      </c>
      <c r="BG734" s="17">
        <f t="shared" si="950"/>
        <v>8.1381694185584503E-5</v>
      </c>
      <c r="BH734" s="17">
        <f t="shared" si="951"/>
        <v>2.4736503264688242E-5</v>
      </c>
      <c r="BI734" s="17">
        <f t="shared" si="952"/>
        <v>6.0150587906764846E-6</v>
      </c>
      <c r="BJ734" s="18">
        <f t="shared" si="953"/>
        <v>0.38167456420517892</v>
      </c>
      <c r="BK734" s="18">
        <f t="shared" si="954"/>
        <v>0.28082191784280208</v>
      </c>
      <c r="BL734" s="18">
        <f t="shared" si="955"/>
        <v>0.31468342763278662</v>
      </c>
      <c r="BM734" s="18">
        <f t="shared" si="956"/>
        <v>0.41446791222026935</v>
      </c>
      <c r="BN734" s="18">
        <f t="shared" si="957"/>
        <v>0.5850896109433158</v>
      </c>
    </row>
    <row r="735" spans="1:66" x14ac:dyDescent="0.25">
      <c r="A735" t="s">
        <v>99</v>
      </c>
      <c r="B735" t="s">
        <v>119</v>
      </c>
      <c r="C735" t="s">
        <v>395</v>
      </c>
      <c r="D735" t="s">
        <v>505</v>
      </c>
      <c r="E735" s="14">
        <f>VLOOKUP(A735,home!$A$2:$E$405,3,FALSE)</f>
        <v>1.3382789319999999</v>
      </c>
      <c r="F735" s="14">
        <f>VLOOKUP(B735,home!$B$2:$E$405,3,FALSE)</f>
        <v>0.75</v>
      </c>
      <c r="G735" s="14">
        <f>VLOOKUP(C735,away!$B$2:$E$405,4,FALSE)</f>
        <v>0.32</v>
      </c>
      <c r="H735" s="14">
        <f>VLOOKUP(A735,away!$A$2:$E$405,3,FALSE)</f>
        <v>1.2937685459999999</v>
      </c>
      <c r="I735" s="14">
        <f>VLOOKUP(C735,away!$B$2:$E$405,3,FALSE)</f>
        <v>1.1200000000000001</v>
      </c>
      <c r="J735" s="14">
        <f>VLOOKUP(B735,home!$B$2:$E$405,4,FALSE)</f>
        <v>1.75</v>
      </c>
      <c r="K735" s="16">
        <f t="shared" si="958"/>
        <v>0.32118694368</v>
      </c>
      <c r="L735" s="16">
        <f t="shared" si="959"/>
        <v>2.53578635016</v>
      </c>
      <c r="M735" s="17">
        <f t="shared" si="904"/>
        <v>5.7442358557921888E-2</v>
      </c>
      <c r="N735" s="17">
        <f t="shared" si="905"/>
        <v>1.844973558298962E-2</v>
      </c>
      <c r="O735" s="17">
        <f t="shared" si="906"/>
        <v>0.14566154875217477</v>
      </c>
      <c r="P735" s="17">
        <f t="shared" si="907"/>
        <v>4.6784587655406329E-2</v>
      </c>
      <c r="Q735" s="17">
        <f t="shared" si="908"/>
        <v>2.9629070918022892E-3</v>
      </c>
      <c r="R735" s="17">
        <f t="shared" si="909"/>
        <v>0.18468328353446511</v>
      </c>
      <c r="S735" s="17">
        <f t="shared" si="910"/>
        <v>9.5260609811108673E-3</v>
      </c>
      <c r="T735" s="17">
        <f t="shared" si="911"/>
        <v>7.5132993601845057E-3</v>
      </c>
      <c r="U735" s="17">
        <f t="shared" si="912"/>
        <v>5.9317859387221714E-2</v>
      </c>
      <c r="V735" s="17">
        <f t="shared" si="913"/>
        <v>8.6206773416004168E-4</v>
      </c>
      <c r="W735" s="17">
        <f t="shared" si="914"/>
        <v>3.1721569107459157E-4</v>
      </c>
      <c r="X735" s="17">
        <f t="shared" si="915"/>
        <v>8.0439121948352066E-4</v>
      </c>
      <c r="Y735" s="17">
        <f t="shared" si="916"/>
        <v>1.0198821372774344E-3</v>
      </c>
      <c r="Z735" s="17">
        <f t="shared" si="917"/>
        <v>0.15610578316314191</v>
      </c>
      <c r="AA735" s="17">
        <f t="shared" si="918"/>
        <v>5.0139139384942348E-2</v>
      </c>
      <c r="AB735" s="17">
        <f t="shared" si="919"/>
        <v>8.0520184688975711E-3</v>
      </c>
      <c r="AC735" s="17">
        <f t="shared" si="920"/>
        <v>4.3882559497709126E-5</v>
      </c>
      <c r="AD735" s="17">
        <f t="shared" si="921"/>
        <v>2.5471384575896767E-5</v>
      </c>
      <c r="AE735" s="17">
        <f t="shared" si="922"/>
        <v>6.4589989327234977E-5</v>
      </c>
      <c r="AF735" s="17">
        <f t="shared" si="923"/>
        <v>8.1893206646491284E-5</v>
      </c>
      <c r="AG735" s="17">
        <f t="shared" si="924"/>
        <v>6.9221225195001596E-5</v>
      </c>
      <c r="AH735" s="17">
        <f t="shared" si="925"/>
        <v>9.8962728531532984E-2</v>
      </c>
      <c r="AI735" s="17">
        <f t="shared" si="926"/>
        <v>3.1785536315276607E-2</v>
      </c>
      <c r="AJ735" s="17">
        <f t="shared" si="927"/>
        <v>5.10454963116667E-3</v>
      </c>
      <c r="AK735" s="17">
        <f t="shared" si="928"/>
        <v>5.4650489829909826E-4</v>
      </c>
      <c r="AL735" s="17">
        <f t="shared" si="929"/>
        <v>1.4296261524804848E-6</v>
      </c>
      <c r="AM735" s="17">
        <f t="shared" si="930"/>
        <v>1.6362152326460353E-6</v>
      </c>
      <c r="AN735" s="17">
        <f t="shared" si="931"/>
        <v>4.1490922528676854E-6</v>
      </c>
      <c r="AO735" s="17">
        <f t="shared" si="932"/>
        <v>5.2606057501882403E-6</v>
      </c>
      <c r="AP735" s="17">
        <f t="shared" si="933"/>
        <v>4.4465907516335153E-6</v>
      </c>
      <c r="AQ735" s="17">
        <f t="shared" si="934"/>
        <v>2.8189010331849904E-6</v>
      </c>
      <c r="AR735" s="17">
        <f t="shared" si="935"/>
        <v>5.0189667236970215E-2</v>
      </c>
      <c r="AS735" s="17">
        <f t="shared" si="936"/>
        <v>1.6120265824158691E-2</v>
      </c>
      <c r="AT735" s="17">
        <f t="shared" si="937"/>
        <v>2.5888094556853424E-3</v>
      </c>
      <c r="AU735" s="17">
        <f t="shared" si="938"/>
        <v>2.7716393228048662E-4</v>
      </c>
      <c r="AV735" s="17">
        <f t="shared" si="939"/>
        <v>2.2255359076874984E-5</v>
      </c>
      <c r="AW735" s="17">
        <f t="shared" si="940"/>
        <v>3.2343761508785542E-8</v>
      </c>
      <c r="AX735" s="17">
        <f t="shared" si="941"/>
        <v>8.7588494962706713E-8</v>
      </c>
      <c r="AY735" s="17">
        <f t="shared" si="942"/>
        <v>2.2210570995748961E-7</v>
      </c>
      <c r="AZ735" s="17">
        <f t="shared" si="943"/>
        <v>2.8160631380139911E-7</v>
      </c>
      <c r="BA735" s="17">
        <f t="shared" si="944"/>
        <v>2.3803114888548713E-7</v>
      </c>
      <c r="BB735" s="17">
        <f t="shared" si="945"/>
        <v>1.5089903456418022E-7</v>
      </c>
      <c r="BC735" s="17">
        <f t="shared" si="946"/>
        <v>7.65295424200341E-8</v>
      </c>
      <c r="BD735" s="17">
        <f t="shared" si="947"/>
        <v>2.1211712183096948E-2</v>
      </c>
      <c r="BE735" s="17">
        <f t="shared" si="948"/>
        <v>6.8129250063087279E-3</v>
      </c>
      <c r="BF735" s="17">
        <f t="shared" si="949"/>
        <v>1.0941112801486723E-3</v>
      </c>
      <c r="BG735" s="17">
        <f t="shared" si="950"/>
        <v>1.1713808603892149E-4</v>
      </c>
      <c r="BH735" s="17">
        <f t="shared" si="951"/>
        <v>9.4058059608415114E-6</v>
      </c>
      <c r="BI735" s="17">
        <f t="shared" si="952"/>
        <v>6.0420441388196225E-7</v>
      </c>
      <c r="BJ735" s="18">
        <f t="shared" si="953"/>
        <v>3.1327975053821698E-2</v>
      </c>
      <c r="BK735" s="18">
        <f t="shared" si="954"/>
        <v>0.11466060921995927</v>
      </c>
      <c r="BL735" s="18">
        <f t="shared" si="955"/>
        <v>0.68269722727811644</v>
      </c>
      <c r="BM735" s="18">
        <f t="shared" si="956"/>
        <v>0.52880698377833091</v>
      </c>
      <c r="BN735" s="18">
        <f t="shared" si="957"/>
        <v>0.45598442117476001</v>
      </c>
    </row>
    <row r="736" spans="1:66" x14ac:dyDescent="0.25">
      <c r="A736" t="s">
        <v>122</v>
      </c>
      <c r="B736" t="s">
        <v>136</v>
      </c>
      <c r="C736" t="s">
        <v>133</v>
      </c>
      <c r="D736" t="s">
        <v>505</v>
      </c>
      <c r="E736" s="14">
        <f>VLOOKUP(A736,home!$A$2:$E$405,3,FALSE)</f>
        <v>1.3392857140000001</v>
      </c>
      <c r="F736" s="14">
        <f>VLOOKUP(B736,home!$B$2:$E$405,3,FALSE)</f>
        <v>1.55</v>
      </c>
      <c r="G736" s="14">
        <f>VLOOKUP(C736,away!$B$2:$E$405,4,FALSE)</f>
        <v>1.39</v>
      </c>
      <c r="H736" s="14">
        <f>VLOOKUP(A736,away!$A$2:$E$405,3,FALSE)</f>
        <v>1.1726190480000001</v>
      </c>
      <c r="I736" s="14">
        <f>VLOOKUP(C736,away!$B$2:$E$405,3,FALSE)</f>
        <v>0.59</v>
      </c>
      <c r="J736" s="14">
        <f>VLOOKUP(B736,home!$B$2:$E$405,4,FALSE)</f>
        <v>0.97</v>
      </c>
      <c r="K736" s="16">
        <f t="shared" si="958"/>
        <v>2.8854910708130004</v>
      </c>
      <c r="L736" s="16">
        <f t="shared" si="959"/>
        <v>0.67108988117040003</v>
      </c>
      <c r="M736" s="17">
        <f t="shared" si="904"/>
        <v>2.8536224834378808E-2</v>
      </c>
      <c r="N736" s="17">
        <f t="shared" si="905"/>
        <v>8.2341021954312241E-2</v>
      </c>
      <c r="O736" s="17">
        <f t="shared" si="906"/>
        <v>1.9150371733155098E-2</v>
      </c>
      <c r="P736" s="17">
        <f t="shared" si="907"/>
        <v>5.5258226638768719E-2</v>
      </c>
      <c r="Q736" s="17">
        <f t="shared" si="908"/>
        <v>0.11879714180539264</v>
      </c>
      <c r="R736" s="17">
        <f t="shared" si="909"/>
        <v>6.4258103453860198E-3</v>
      </c>
      <c r="S736" s="17">
        <f t="shared" si="910"/>
        <v>2.6750837128803388E-2</v>
      </c>
      <c r="T736" s="17">
        <f t="shared" si="911"/>
        <v>7.9723559777564124E-2</v>
      </c>
      <c r="U736" s="17">
        <f t="shared" si="912"/>
        <v>1.8541618374349162E-2</v>
      </c>
      <c r="V736" s="17">
        <f t="shared" si="913"/>
        <v>5.7556621429605626E-3</v>
      </c>
      <c r="W736" s="17">
        <f t="shared" si="914"/>
        <v>0.11426269730585541</v>
      </c>
      <c r="X736" s="17">
        <f t="shared" si="915"/>
        <v>7.6680539957195912E-2</v>
      </c>
      <c r="Y736" s="17">
        <f t="shared" si="916"/>
        <v>2.572976722397835E-2</v>
      </c>
      <c r="Z736" s="17">
        <f t="shared" si="917"/>
        <v>1.4374321003695438E-3</v>
      </c>
      <c r="AA736" s="17">
        <f t="shared" si="918"/>
        <v>4.1476974905162957E-3</v>
      </c>
      <c r="AB736" s="17">
        <f t="shared" si="919"/>
        <v>5.9840720366591315E-3</v>
      </c>
      <c r="AC736" s="17">
        <f t="shared" si="920"/>
        <v>6.9658759392187168E-4</v>
      </c>
      <c r="AD736" s="17">
        <f t="shared" si="921"/>
        <v>8.2425998200763628E-2</v>
      </c>
      <c r="AE736" s="17">
        <f t="shared" si="922"/>
        <v>5.5315253337902076E-2</v>
      </c>
      <c r="AF736" s="17">
        <f t="shared" si="923"/>
        <v>1.8560753394721637E-2</v>
      </c>
      <c r="AG736" s="17">
        <f t="shared" si="924"/>
        <v>4.1519779300322806E-3</v>
      </c>
      <c r="AH736" s="17">
        <f t="shared" si="925"/>
        <v>2.4116153435687894E-4</v>
      </c>
      <c r="AI736" s="17">
        <f t="shared" si="926"/>
        <v>6.9586945401033681E-4</v>
      </c>
      <c r="AJ736" s="17">
        <f t="shared" si="927"/>
        <v>1.0039625479991725E-3</v>
      </c>
      <c r="AK736" s="17">
        <f t="shared" si="928"/>
        <v>9.6564165589409342E-4</v>
      </c>
      <c r="AL736" s="17">
        <f t="shared" si="929"/>
        <v>5.3955553493279415E-5</v>
      </c>
      <c r="AM736" s="17">
        <f t="shared" si="930"/>
        <v>4.7567896362230348E-2</v>
      </c>
      <c r="AN736" s="17">
        <f t="shared" si="931"/>
        <v>3.1922333917255075E-2</v>
      </c>
      <c r="AO736" s="17">
        <f t="shared" si="932"/>
        <v>1.0711377637606267E-2</v>
      </c>
      <c r="AP736" s="17">
        <f t="shared" si="933"/>
        <v>2.396099048664157E-3</v>
      </c>
      <c r="AQ736" s="17">
        <f t="shared" si="934"/>
        <v>4.0199945646013439E-4</v>
      </c>
      <c r="AR736" s="17">
        <f t="shared" si="935"/>
        <v>3.2368213086885856E-5</v>
      </c>
      <c r="AS736" s="17">
        <f t="shared" si="936"/>
        <v>9.3398189840381644E-5</v>
      </c>
      <c r="AT736" s="17">
        <f t="shared" si="937"/>
        <v>1.3474982140725938E-4</v>
      </c>
      <c r="AU736" s="17">
        <f t="shared" si="938"/>
        <v>1.2960646882143113E-4</v>
      </c>
      <c r="AV736" s="17">
        <f t="shared" si="939"/>
        <v>9.3494577125960787E-5</v>
      </c>
      <c r="AW736" s="17">
        <f t="shared" si="940"/>
        <v>2.9022450320757788E-6</v>
      </c>
      <c r="AX736" s="17">
        <f t="shared" si="941"/>
        <v>2.287612336842898E-2</v>
      </c>
      <c r="AY736" s="17">
        <f t="shared" si="942"/>
        <v>1.5351934912958418E-2</v>
      </c>
      <c r="AZ736" s="17">
        <f t="shared" si="943"/>
        <v>5.1512640882364893E-3</v>
      </c>
      <c r="BA736" s="17">
        <f t="shared" si="944"/>
        <v>1.152320401617325E-3</v>
      </c>
      <c r="BB736" s="17">
        <f t="shared" si="945"/>
        <v>1.9332764034789957E-4</v>
      </c>
      <c r="BC736" s="17">
        <f t="shared" si="946"/>
        <v>2.5948044637605159E-5</v>
      </c>
      <c r="BD736" s="17">
        <f t="shared" si="947"/>
        <v>3.6203300456960675E-6</v>
      </c>
      <c r="BE736" s="17">
        <f t="shared" si="948"/>
        <v>1.0446430020252023E-5</v>
      </c>
      <c r="BF736" s="17">
        <f t="shared" si="949"/>
        <v>1.5071540272655046E-5</v>
      </c>
      <c r="BG736" s="17">
        <f t="shared" si="950"/>
        <v>1.4496264960048222E-5</v>
      </c>
      <c r="BH736" s="17">
        <f t="shared" si="951"/>
        <v>1.0457210775589631E-5</v>
      </c>
      <c r="BI736" s="17">
        <f t="shared" si="952"/>
        <v>6.0348376637146707E-6</v>
      </c>
      <c r="BJ736" s="18">
        <f t="shared" si="953"/>
        <v>0.79573933576616096</v>
      </c>
      <c r="BK736" s="18">
        <f t="shared" si="954"/>
        <v>0.13240342880528505</v>
      </c>
      <c r="BL736" s="18">
        <f t="shared" si="955"/>
        <v>5.769994905634606E-2</v>
      </c>
      <c r="BM736" s="18">
        <f t="shared" si="956"/>
        <v>0.6614223157488418</v>
      </c>
      <c r="BN736" s="18">
        <f t="shared" si="957"/>
        <v>0.31050879731139353</v>
      </c>
    </row>
    <row r="737" spans="1:66" x14ac:dyDescent="0.25">
      <c r="A737" t="s">
        <v>122</v>
      </c>
      <c r="B737" t="s">
        <v>123</v>
      </c>
      <c r="C737" t="s">
        <v>138</v>
      </c>
      <c r="D737" t="s">
        <v>505</v>
      </c>
      <c r="E737" s="14">
        <f>VLOOKUP(A737,home!$A$2:$E$405,3,FALSE)</f>
        <v>1.3392857140000001</v>
      </c>
      <c r="F737" s="14">
        <f>VLOOKUP(B737,home!$B$2:$E$405,3,FALSE)</f>
        <v>1.07</v>
      </c>
      <c r="G737" s="14">
        <f>VLOOKUP(C737,away!$B$2:$E$405,4,FALSE)</f>
        <v>1.17</v>
      </c>
      <c r="H737" s="14">
        <f>VLOOKUP(A737,away!$A$2:$E$405,3,FALSE)</f>
        <v>1.1726190480000001</v>
      </c>
      <c r="I737" s="14">
        <f>VLOOKUP(C737,away!$B$2:$E$405,3,FALSE)</f>
        <v>1.03</v>
      </c>
      <c r="J737" s="14">
        <f>VLOOKUP(B737,home!$B$2:$E$405,4,FALSE)</f>
        <v>1.22</v>
      </c>
      <c r="K737" s="16">
        <f t="shared" si="958"/>
        <v>1.6766517853566001</v>
      </c>
      <c r="L737" s="16">
        <f t="shared" si="959"/>
        <v>1.4735130957168001</v>
      </c>
      <c r="M737" s="17">
        <f t="shared" si="904"/>
        <v>4.2845061944816847E-2</v>
      </c>
      <c r="N737" s="17">
        <f t="shared" si="905"/>
        <v>7.183624960349129E-2</v>
      </c>
      <c r="O737" s="17">
        <f t="shared" si="906"/>
        <v>6.3132759862485135E-2</v>
      </c>
      <c r="P737" s="17">
        <f t="shared" si="907"/>
        <v>0.10585165453792521</v>
      </c>
      <c r="Q737" s="17">
        <f t="shared" si="908"/>
        <v>6.0222188075508019E-2</v>
      </c>
      <c r="R737" s="17">
        <f t="shared" si="909"/>
        <v>4.6513474213057918E-2</v>
      </c>
      <c r="S737" s="17">
        <f t="shared" si="910"/>
        <v>6.5378437209680187E-2</v>
      </c>
      <c r="T737" s="17">
        <f t="shared" si="911"/>
        <v>8.8738182781981187E-2</v>
      </c>
      <c r="U737" s="17">
        <f t="shared" si="912"/>
        <v>7.7986899582461744E-2</v>
      </c>
      <c r="V737" s="17">
        <f t="shared" si="913"/>
        <v>1.794687761907671E-2</v>
      </c>
      <c r="W737" s="17">
        <f t="shared" si="914"/>
        <v>3.3657213051627166E-2</v>
      </c>
      <c r="X737" s="17">
        <f t="shared" si="915"/>
        <v>4.9594344196903034E-2</v>
      </c>
      <c r="Y737" s="17">
        <f t="shared" si="916"/>
        <v>3.6538957823811558E-2</v>
      </c>
      <c r="Z737" s="17">
        <f t="shared" si="917"/>
        <v>2.2846071126742161E-2</v>
      </c>
      <c r="AA737" s="17">
        <f t="shared" si="918"/>
        <v>3.8304905943036122E-2</v>
      </c>
      <c r="AB737" s="17">
        <f t="shared" si="919"/>
        <v>3.2111994468654079E-2</v>
      </c>
      <c r="AC737" s="17">
        <f t="shared" si="920"/>
        <v>2.7711867534111877E-3</v>
      </c>
      <c r="AD737" s="17">
        <f t="shared" si="921"/>
        <v>1.4107856588284543E-2</v>
      </c>
      <c r="AE737" s="17">
        <f t="shared" si="922"/>
        <v>2.078811143533181E-2</v>
      </c>
      <c r="AF737" s="17">
        <f t="shared" si="923"/>
        <v>1.5315777217590797E-2</v>
      </c>
      <c r="AG737" s="17">
        <f t="shared" si="924"/>
        <v>7.5226661004003477E-3</v>
      </c>
      <c r="AH737" s="17">
        <f t="shared" si="925"/>
        <v>8.4159962477330166E-3</v>
      </c>
      <c r="AI737" s="17">
        <f t="shared" si="926"/>
        <v>1.4110695134316009E-2</v>
      </c>
      <c r="AJ737" s="17">
        <f t="shared" si="927"/>
        <v>1.1829361094786814E-2</v>
      </c>
      <c r="AK737" s="17">
        <f t="shared" si="928"/>
        <v>6.6112397997340729E-3</v>
      </c>
      <c r="AL737" s="17">
        <f t="shared" si="929"/>
        <v>2.7385625280221216E-4</v>
      </c>
      <c r="AM737" s="17">
        <f t="shared" si="930"/>
        <v>4.7307925872604262E-3</v>
      </c>
      <c r="AN737" s="17">
        <f t="shared" si="931"/>
        <v>6.9708848304482016E-3</v>
      </c>
      <c r="AO737" s="17">
        <f t="shared" si="932"/>
        <v>5.1358450431995065E-3</v>
      </c>
      <c r="AP737" s="17">
        <f t="shared" si="933"/>
        <v>2.5225783095755611E-3</v>
      </c>
      <c r="AQ737" s="17">
        <f t="shared" si="934"/>
        <v>9.2926304353268478E-4</v>
      </c>
      <c r="AR737" s="17">
        <f t="shared" si="935"/>
        <v>2.4802161369076076E-3</v>
      </c>
      <c r="AS737" s="17">
        <f t="shared" si="936"/>
        <v>4.1584588140163902E-3</v>
      </c>
      <c r="AT737" s="17">
        <f t="shared" si="937"/>
        <v>3.4861436974262354E-3</v>
      </c>
      <c r="AU737" s="17">
        <f t="shared" si="938"/>
        <v>1.9483496847664526E-3</v>
      </c>
      <c r="AV737" s="17">
        <f t="shared" si="939"/>
        <v>8.1667599436566077E-4</v>
      </c>
      <c r="AW737" s="17">
        <f t="shared" si="940"/>
        <v>1.879390539153377E-5</v>
      </c>
      <c r="AX737" s="17">
        <f t="shared" si="941"/>
        <v>1.3219819729303273E-3</v>
      </c>
      <c r="AY737" s="17">
        <f t="shared" si="942"/>
        <v>1.9479577494143697E-3</v>
      </c>
      <c r="AZ737" s="17">
        <f t="shared" si="943"/>
        <v>1.4351706268325496E-3</v>
      </c>
      <c r="BA737" s="17">
        <f t="shared" si="944"/>
        <v>7.0491423774194978E-4</v>
      </c>
      <c r="BB737" s="17">
        <f t="shared" si="945"/>
        <v>2.5967509016749734E-4</v>
      </c>
      <c r="BC737" s="17">
        <f t="shared" si="946"/>
        <v>7.6526929198649575E-5</v>
      </c>
      <c r="BD737" s="17">
        <f t="shared" si="947"/>
        <v>6.0910515965691592E-4</v>
      </c>
      <c r="BE737" s="17">
        <f t="shared" si="948"/>
        <v>1.0212572534086851E-3</v>
      </c>
      <c r="BF737" s="17">
        <f t="shared" si="949"/>
        <v>8.5614639861802478E-4</v>
      </c>
      <c r="BG737" s="17">
        <f t="shared" si="950"/>
        <v>4.7848646258984498E-4</v>
      </c>
      <c r="BH737" s="17">
        <f t="shared" si="951"/>
        <v>2.0056379544255699E-4</v>
      </c>
      <c r="BI737" s="17">
        <f t="shared" si="952"/>
        <v>6.7255129141331776E-5</v>
      </c>
      <c r="BJ737" s="18">
        <f t="shared" si="953"/>
        <v>0.42435713729523156</v>
      </c>
      <c r="BK737" s="18">
        <f t="shared" si="954"/>
        <v>0.23701503206712671</v>
      </c>
      <c r="BL737" s="18">
        <f t="shared" si="955"/>
        <v>0.31513998487260458</v>
      </c>
      <c r="BM737" s="18">
        <f t="shared" si="956"/>
        <v>0.60702767328039775</v>
      </c>
      <c r="BN737" s="18">
        <f t="shared" si="957"/>
        <v>0.39040138823728437</v>
      </c>
    </row>
    <row r="738" spans="1:66" x14ac:dyDescent="0.25">
      <c r="A738" t="s">
        <v>122</v>
      </c>
      <c r="B738" t="s">
        <v>126</v>
      </c>
      <c r="C738" t="s">
        <v>127</v>
      </c>
      <c r="D738" t="s">
        <v>505</v>
      </c>
      <c r="E738" s="14">
        <f>VLOOKUP(A738,home!$A$2:$E$405,3,FALSE)</f>
        <v>1.3392857140000001</v>
      </c>
      <c r="F738" s="14">
        <f>VLOOKUP(B738,home!$B$2:$E$405,3,FALSE)</f>
        <v>1.07</v>
      </c>
      <c r="G738" s="14">
        <f>VLOOKUP(C738,away!$B$2:$E$405,4,FALSE)</f>
        <v>0.96</v>
      </c>
      <c r="H738" s="14">
        <f>VLOOKUP(A738,away!$A$2:$E$405,3,FALSE)</f>
        <v>1.1726190480000001</v>
      </c>
      <c r="I738" s="14">
        <f>VLOOKUP(C738,away!$B$2:$E$405,3,FALSE)</f>
        <v>0.91</v>
      </c>
      <c r="J738" s="14">
        <f>VLOOKUP(B738,home!$B$2:$E$405,4,FALSE)</f>
        <v>0.91</v>
      </c>
      <c r="K738" s="16">
        <f t="shared" si="958"/>
        <v>1.3757142854208</v>
      </c>
      <c r="L738" s="16">
        <f t="shared" si="959"/>
        <v>0.97104583364880015</v>
      </c>
      <c r="M738" s="17">
        <f t="shared" si="904"/>
        <v>9.5678648023425322E-2</v>
      </c>
      <c r="N738" s="17">
        <f t="shared" si="905"/>
        <v>0.13162648289557483</v>
      </c>
      <c r="O738" s="17">
        <f t="shared" si="906"/>
        <v>9.2908352532297178E-2</v>
      </c>
      <c r="P738" s="17">
        <f t="shared" si="907"/>
        <v>0.12781534781359299</v>
      </c>
      <c r="Q738" s="17">
        <f t="shared" si="908"/>
        <v>9.0540216429569456E-2</v>
      </c>
      <c r="R738" s="17">
        <f t="shared" si="909"/>
        <v>4.5109134318830554E-2</v>
      </c>
      <c r="S738" s="17">
        <f t="shared" si="910"/>
        <v>4.2686543639051958E-2</v>
      </c>
      <c r="T738" s="17">
        <f t="shared" si="911"/>
        <v>8.791869994159407E-2</v>
      </c>
      <c r="U738" s="17">
        <f t="shared" si="912"/>
        <v>6.2057280485380874E-2</v>
      </c>
      <c r="V738" s="17">
        <f t="shared" si="913"/>
        <v>6.3360188098367338E-3</v>
      </c>
      <c r="W738" s="17">
        <f t="shared" si="914"/>
        <v>4.1519156382416558E-2</v>
      </c>
      <c r="X738" s="17">
        <f t="shared" si="915"/>
        <v>4.0317003821758589E-2</v>
      </c>
      <c r="Y738" s="17">
        <f t="shared" si="916"/>
        <v>1.9574829293160713E-2</v>
      </c>
      <c r="Z738" s="17">
        <f t="shared" si="917"/>
        <v>1.4601012313268175E-2</v>
      </c>
      <c r="AA738" s="17">
        <f t="shared" si="918"/>
        <v>2.0086821220968033E-2</v>
      </c>
      <c r="AB738" s="17">
        <f t="shared" si="919"/>
        <v>1.3816863451189702E-2</v>
      </c>
      <c r="AC738" s="17">
        <f t="shared" si="920"/>
        <v>5.2901069404120949E-4</v>
      </c>
      <c r="AD738" s="17">
        <f t="shared" si="921"/>
        <v>1.4279624138477658E-2</v>
      </c>
      <c r="AE738" s="17">
        <f t="shared" si="922"/>
        <v>1.3866169525739568E-2</v>
      </c>
      <c r="AF738" s="17">
        <f t="shared" si="923"/>
        <v>6.7323430733186827E-3</v>
      </c>
      <c r="AG738" s="17">
        <f t="shared" si="924"/>
        <v>2.1791378973468221E-3</v>
      </c>
      <c r="AH738" s="17">
        <f t="shared" si="925"/>
        <v>3.5445630434634725E-3</v>
      </c>
      <c r="AI738" s="17">
        <f t="shared" si="926"/>
        <v>4.876306014467327E-3</v>
      </c>
      <c r="AJ738" s="17">
        <f t="shared" si="927"/>
        <v>3.354201922093035E-3</v>
      </c>
      <c r="AK738" s="17">
        <f t="shared" si="928"/>
        <v>1.5381411668030972E-3</v>
      </c>
      <c r="AL738" s="17">
        <f t="shared" si="929"/>
        <v>2.826782662707893E-5</v>
      </c>
      <c r="AM738" s="17">
        <f t="shared" si="930"/>
        <v>3.9289365835486765E-3</v>
      </c>
      <c r="AN738" s="17">
        <f t="shared" si="931"/>
        <v>3.8151775001252935E-3</v>
      </c>
      <c r="AO738" s="17">
        <f t="shared" si="932"/>
        <v>1.8523561080636551E-3</v>
      </c>
      <c r="AP738" s="17">
        <f t="shared" si="933"/>
        <v>5.9957422705637312E-4</v>
      </c>
      <c r="AQ738" s="17">
        <f t="shared" si="934"/>
        <v>1.4555351378657267E-4</v>
      </c>
      <c r="AR738" s="17">
        <f t="shared" si="935"/>
        <v>6.883866350921434E-4</v>
      </c>
      <c r="AS738" s="17">
        <f t="shared" si="936"/>
        <v>9.4702332778901725E-4</v>
      </c>
      <c r="AT738" s="17">
        <f t="shared" si="937"/>
        <v>6.5141676033304808E-4</v>
      </c>
      <c r="AU738" s="17">
        <f t="shared" si="938"/>
        <v>2.9872111431757049E-4</v>
      </c>
      <c r="AV738" s="17">
        <f t="shared" si="939"/>
        <v>1.0273872608087537E-4</v>
      </c>
      <c r="AW738" s="17">
        <f t="shared" si="940"/>
        <v>1.0489575048336793E-6</v>
      </c>
      <c r="AX738" s="17">
        <f t="shared" si="941"/>
        <v>9.0084903075005063E-4</v>
      </c>
      <c r="AY738" s="17">
        <f t="shared" si="942"/>
        <v>8.7476569805639654E-4</v>
      </c>
      <c r="AZ738" s="17">
        <f t="shared" si="943"/>
        <v>4.2471879325827404E-4</v>
      </c>
      <c r="BA738" s="17">
        <f t="shared" si="944"/>
        <v>1.3747380488859774E-4</v>
      </c>
      <c r="BB738" s="17">
        <f t="shared" si="945"/>
        <v>3.3373341368230213E-5</v>
      </c>
      <c r="BC738" s="17">
        <f t="shared" si="946"/>
        <v>6.4814088181118218E-6</v>
      </c>
      <c r="BD738" s="17">
        <f t="shared" si="947"/>
        <v>1.1140916232429041E-4</v>
      </c>
      <c r="BE738" s="17">
        <f t="shared" si="948"/>
        <v>1.5326717613629111E-4</v>
      </c>
      <c r="BF738" s="17">
        <f t="shared" si="949"/>
        <v>1.0542592184840082E-4</v>
      </c>
      <c r="BG738" s="17">
        <f t="shared" si="950"/>
        <v>4.8345315580167269E-5</v>
      </c>
      <c r="BH738" s="17">
        <f t="shared" si="951"/>
        <v>1.6627335319203216E-5</v>
      </c>
      <c r="BI738" s="17">
        <f t="shared" si="952"/>
        <v>4.5748925454219329E-6</v>
      </c>
      <c r="BJ738" s="18">
        <f t="shared" si="953"/>
        <v>0.46127292340867709</v>
      </c>
      <c r="BK738" s="18">
        <f t="shared" si="954"/>
        <v>0.27394860250463171</v>
      </c>
      <c r="BL738" s="18">
        <f t="shared" si="955"/>
        <v>0.25041960052285972</v>
      </c>
      <c r="BM738" s="18">
        <f t="shared" si="956"/>
        <v>0.41569023999559468</v>
      </c>
      <c r="BN738" s="18">
        <f t="shared" si="957"/>
        <v>0.58367818201329036</v>
      </c>
    </row>
    <row r="739" spans="1:66" x14ac:dyDescent="0.25">
      <c r="A739" t="s">
        <v>122</v>
      </c>
      <c r="B739" t="s">
        <v>128</v>
      </c>
      <c r="C739" t="s">
        <v>129</v>
      </c>
      <c r="D739" t="s">
        <v>505</v>
      </c>
      <c r="E739" s="14">
        <f>VLOOKUP(A739,home!$A$2:$E$405,3,FALSE)</f>
        <v>1.3392857140000001</v>
      </c>
      <c r="F739" s="14">
        <f>VLOOKUP(B739,home!$B$2:$E$405,3,FALSE)</f>
        <v>1.1200000000000001</v>
      </c>
      <c r="G739" s="14">
        <f>VLOOKUP(C739,away!$B$2:$E$405,4,FALSE)</f>
        <v>1.1399999999999999</v>
      </c>
      <c r="H739" s="14">
        <f>VLOOKUP(A739,away!$A$2:$E$405,3,FALSE)</f>
        <v>1.1726190480000001</v>
      </c>
      <c r="I739" s="14">
        <f>VLOOKUP(C739,away!$B$2:$E$405,3,FALSE)</f>
        <v>0.5</v>
      </c>
      <c r="J739" s="14">
        <f>VLOOKUP(B739,home!$B$2:$E$405,4,FALSE)</f>
        <v>0.91</v>
      </c>
      <c r="K739" s="16">
        <f t="shared" si="958"/>
        <v>1.7099999996352</v>
      </c>
      <c r="L739" s="16">
        <f t="shared" si="959"/>
        <v>0.53354166684000004</v>
      </c>
      <c r="M739" s="17">
        <f t="shared" si="904"/>
        <v>0.10608213075163946</v>
      </c>
      <c r="N739" s="17">
        <f t="shared" si="905"/>
        <v>0.1814004435466047</v>
      </c>
      <c r="O739" s="17">
        <f t="shared" si="906"/>
        <v>5.6599236863168541E-2</v>
      </c>
      <c r="P739" s="17">
        <f t="shared" si="907"/>
        <v>9.6784695015370792E-2</v>
      </c>
      <c r="Q739" s="17">
        <f t="shared" si="908"/>
        <v>0.15509737919925962</v>
      </c>
      <c r="R739" s="17">
        <f t="shared" si="909"/>
        <v>1.5099025588923457E-2</v>
      </c>
      <c r="S739" s="17">
        <f t="shared" si="910"/>
        <v>2.2075530352866652E-2</v>
      </c>
      <c r="T739" s="17">
        <f t="shared" si="911"/>
        <v>8.2750914220488525E-2</v>
      </c>
      <c r="U739" s="17">
        <f t="shared" si="912"/>
        <v>2.5819333751550985E-2</v>
      </c>
      <c r="V739" s="17">
        <f t="shared" si="913"/>
        <v>2.2378608990832318E-3</v>
      </c>
      <c r="W739" s="17">
        <f t="shared" si="914"/>
        <v>8.8405506124718133E-2</v>
      </c>
      <c r="X739" s="17">
        <f t="shared" si="915"/>
        <v>4.7168021095615943E-2</v>
      </c>
      <c r="Y739" s="17">
        <f t="shared" si="916"/>
        <v>1.2583052298449606E-2</v>
      </c>
      <c r="Z739" s="17">
        <f t="shared" si="917"/>
        <v>2.6853197601246779E-3</v>
      </c>
      <c r="AA739" s="17">
        <f t="shared" si="918"/>
        <v>4.5918967888335938E-3</v>
      </c>
      <c r="AB739" s="17">
        <f t="shared" si="919"/>
        <v>3.9260717536151622E-3</v>
      </c>
      <c r="AC739" s="17">
        <f t="shared" si="920"/>
        <v>1.276078986335588E-4</v>
      </c>
      <c r="AD739" s="17">
        <f t="shared" si="921"/>
        <v>3.7793353860254439E-2</v>
      </c>
      <c r="AE739" s="17">
        <f t="shared" si="922"/>
        <v>2.0164329014074101E-2</v>
      </c>
      <c r="AF739" s="17">
        <f t="shared" si="923"/>
        <v>5.3792548564396345E-3</v>
      </c>
      <c r="AG739" s="17">
        <f t="shared" si="924"/>
        <v>9.5668553415398914E-4</v>
      </c>
      <c r="AH739" s="17">
        <f t="shared" si="925"/>
        <v>3.5818249520382745E-4</v>
      </c>
      <c r="AI739" s="17">
        <f t="shared" si="926"/>
        <v>6.1249206666787995E-4</v>
      </c>
      <c r="AJ739" s="17">
        <f t="shared" si="927"/>
        <v>5.2368071688931885E-4</v>
      </c>
      <c r="AK739" s="17">
        <f t="shared" si="928"/>
        <v>2.9849800856323217E-4</v>
      </c>
      <c r="AL739" s="17">
        <f t="shared" si="929"/>
        <v>4.6569545552271861E-6</v>
      </c>
      <c r="AM739" s="17">
        <f t="shared" si="930"/>
        <v>1.2925327017449605E-2</v>
      </c>
      <c r="AN739" s="17">
        <f t="shared" si="931"/>
        <v>6.8962005213421482E-3</v>
      </c>
      <c r="AO739" s="17">
        <f t="shared" si="932"/>
        <v>1.8397051605098832E-3</v>
      </c>
      <c r="AP739" s="17">
        <f t="shared" si="933"/>
        <v>3.2718645261086424E-4</v>
      </c>
      <c r="AQ739" s="17">
        <f t="shared" si="934"/>
        <v>4.3641901323366804E-5</v>
      </c>
      <c r="AR739" s="17">
        <f t="shared" si="935"/>
        <v>3.8221057104792092E-5</v>
      </c>
      <c r="AS739" s="17">
        <f t="shared" si="936"/>
        <v>6.535800763525142E-5</v>
      </c>
      <c r="AT739" s="17">
        <f t="shared" si="937"/>
        <v>5.5881096516218678E-5</v>
      </c>
      <c r="AU739" s="17">
        <f t="shared" si="938"/>
        <v>3.1852225007449507E-5</v>
      </c>
      <c r="AV739" s="17">
        <f t="shared" si="939"/>
        <v>1.3616826187779746E-5</v>
      </c>
      <c r="AW739" s="17">
        <f t="shared" si="940"/>
        <v>1.1802226652503897E-7</v>
      </c>
      <c r="AX739" s="17">
        <f t="shared" si="941"/>
        <v>3.6837181991872781E-3</v>
      </c>
      <c r="AY739" s="17">
        <f t="shared" si="942"/>
        <v>1.9654171481632236E-3</v>
      </c>
      <c r="AZ739" s="17">
        <f t="shared" si="943"/>
        <v>5.2431597063346273E-4</v>
      </c>
      <c r="BA739" s="17">
        <f t="shared" si="944"/>
        <v>9.3248138974203401E-5</v>
      </c>
      <c r="BB739" s="17">
        <f t="shared" si="945"/>
        <v>1.2437941874506114E-5</v>
      </c>
      <c r="BC739" s="17">
        <f t="shared" si="946"/>
        <v>1.3272320479566056E-6</v>
      </c>
      <c r="BD739" s="17">
        <f t="shared" si="947"/>
        <v>3.3987544193462644E-6</v>
      </c>
      <c r="BE739" s="17">
        <f t="shared" si="948"/>
        <v>5.811870055842246E-6</v>
      </c>
      <c r="BF739" s="17">
        <f t="shared" si="949"/>
        <v>4.9691488966850361E-6</v>
      </c>
      <c r="BG739" s="17">
        <f t="shared" si="950"/>
        <v>2.8324148705062222E-6</v>
      </c>
      <c r="BH739" s="17">
        <f t="shared" si="951"/>
        <v>1.2108573568830943E-6</v>
      </c>
      <c r="BI739" s="17">
        <f t="shared" si="952"/>
        <v>4.1411321596567374E-7</v>
      </c>
      <c r="BJ739" s="18">
        <f t="shared" si="953"/>
        <v>0.66001146543417499</v>
      </c>
      <c r="BK739" s="18">
        <f t="shared" si="954"/>
        <v>0.22927789902031218</v>
      </c>
      <c r="BL739" s="18">
        <f t="shared" si="955"/>
        <v>0.10805198440468274</v>
      </c>
      <c r="BM739" s="18">
        <f t="shared" si="956"/>
        <v>0.3869984585284314</v>
      </c>
      <c r="BN739" s="18">
        <f t="shared" si="957"/>
        <v>0.61106291096496657</v>
      </c>
    </row>
    <row r="740" spans="1:66" x14ac:dyDescent="0.25">
      <c r="A740" t="s">
        <v>122</v>
      </c>
      <c r="B740" t="s">
        <v>137</v>
      </c>
      <c r="C740" t="s">
        <v>132</v>
      </c>
      <c r="D740" t="s">
        <v>505</v>
      </c>
      <c r="E740" s="14">
        <f>VLOOKUP(A740,home!$A$2:$E$405,3,FALSE)</f>
        <v>1.3392857140000001</v>
      </c>
      <c r="F740" s="14">
        <f>VLOOKUP(B740,home!$B$2:$E$405,3,FALSE)</f>
        <v>1.1000000000000001</v>
      </c>
      <c r="G740" s="14">
        <f>VLOOKUP(C740,away!$B$2:$E$405,4,FALSE)</f>
        <v>1.29</v>
      </c>
      <c r="H740" s="14">
        <f>VLOOKUP(A740,away!$A$2:$E$405,3,FALSE)</f>
        <v>1.1726190480000001</v>
      </c>
      <c r="I740" s="14">
        <f>VLOOKUP(C740,away!$B$2:$E$405,3,FALSE)</f>
        <v>1</v>
      </c>
      <c r="J740" s="14">
        <f>VLOOKUP(B740,home!$B$2:$E$405,4,FALSE)</f>
        <v>0.74</v>
      </c>
      <c r="K740" s="16">
        <f t="shared" si="958"/>
        <v>1.9004464281660003</v>
      </c>
      <c r="L740" s="16">
        <f t="shared" si="959"/>
        <v>0.86773809552000003</v>
      </c>
      <c r="M740" s="17">
        <f t="shared" si="904"/>
        <v>6.2775869455621011E-2</v>
      </c>
      <c r="N740" s="17">
        <f t="shared" si="905"/>
        <v>0.11930217688195005</v>
      </c>
      <c r="O740" s="17">
        <f t="shared" si="906"/>
        <v>5.4473013406032715E-2</v>
      </c>
      <c r="P740" s="17">
        <f t="shared" si="907"/>
        <v>0.10352304375893351</v>
      </c>
      <c r="Q740" s="17">
        <f t="shared" si="908"/>
        <v>0.11336369796386521</v>
      </c>
      <c r="R740" s="17">
        <f t="shared" si="909"/>
        <v>2.3634154455093127E-2</v>
      </c>
      <c r="S740" s="17">
        <f t="shared" si="910"/>
        <v>4.2679697955798103E-2</v>
      </c>
      <c r="T740" s="17">
        <f t="shared" si="911"/>
        <v>9.836999937226891E-2</v>
      </c>
      <c r="U740" s="17">
        <f t="shared" si="912"/>
        <v>4.4915444416905294E-2</v>
      </c>
      <c r="V740" s="17">
        <f t="shared" si="913"/>
        <v>7.8202947820750421E-3</v>
      </c>
      <c r="W740" s="17">
        <f t="shared" si="914"/>
        <v>7.1813878293038966E-2</v>
      </c>
      <c r="X740" s="17">
        <f t="shared" si="915"/>
        <v>6.2315637981906709E-2</v>
      </c>
      <c r="Y740" s="17">
        <f t="shared" si="916"/>
        <v>2.703682651176675E-2</v>
      </c>
      <c r="Z740" s="17">
        <f t="shared" si="917"/>
        <v>6.8360853920293452E-3</v>
      </c>
      <c r="AA740" s="17">
        <f t="shared" si="918"/>
        <v>1.299161406591994E-2</v>
      </c>
      <c r="AB740" s="17">
        <f t="shared" si="919"/>
        <v>1.2344933273844363E-2</v>
      </c>
      <c r="AC740" s="17">
        <f t="shared" si="920"/>
        <v>8.0602300489127641E-4</v>
      </c>
      <c r="AD740" s="17">
        <f t="shared" si="921"/>
        <v>3.4119607123688452E-2</v>
      </c>
      <c r="AE740" s="17">
        <f t="shared" si="922"/>
        <v>2.9606882905400044E-2</v>
      </c>
      <c r="AF740" s="17">
        <f t="shared" si="923"/>
        <v>1.2845510093307739E-2</v>
      </c>
      <c r="AG740" s="17">
        <f t="shared" si="924"/>
        <v>3.7155128214499322E-3</v>
      </c>
      <c r="AH740" s="17">
        <f t="shared" si="925"/>
        <v>1.482982929722909E-3</v>
      </c>
      <c r="AI740" s="17">
        <f t="shared" si="926"/>
        <v>2.8183296118230528E-3</v>
      </c>
      <c r="AJ740" s="17">
        <f t="shared" si="927"/>
        <v>2.6780422220917962E-3</v>
      </c>
      <c r="AK740" s="17">
        <f t="shared" si="928"/>
        <v>1.6964919251506974E-3</v>
      </c>
      <c r="AL740" s="17">
        <f t="shared" si="929"/>
        <v>5.3168171483506401E-5</v>
      </c>
      <c r="AM740" s="17">
        <f t="shared" si="930"/>
        <v>1.2968497097728191E-2</v>
      </c>
      <c r="AN740" s="17">
        <f t="shared" si="931"/>
        <v>1.1253258973339309E-2</v>
      </c>
      <c r="AO740" s="17">
        <f t="shared" si="932"/>
        <v>4.8824407549594006E-3</v>
      </c>
      <c r="AP740" s="17">
        <f t="shared" si="933"/>
        <v>1.4122266140659007E-3</v>
      </c>
      <c r="AQ740" s="17">
        <f t="shared" si="934"/>
        <v>3.0636070813305061E-4</v>
      </c>
      <c r="AR740" s="17">
        <f t="shared" si="935"/>
        <v>2.573681566252855E-4</v>
      </c>
      <c r="AS740" s="17">
        <f t="shared" si="936"/>
        <v>4.8911439398219151E-4</v>
      </c>
      <c r="AT740" s="17">
        <f t="shared" si="937"/>
        <v>4.6476785150401703E-4</v>
      </c>
      <c r="AU740" s="17">
        <f t="shared" si="938"/>
        <v>2.9442213443906505E-4</v>
      </c>
      <c r="AV740" s="17">
        <f t="shared" si="939"/>
        <v>1.398833734419328E-4</v>
      </c>
      <c r="AW740" s="17">
        <f t="shared" si="940"/>
        <v>2.4355302048737332E-6</v>
      </c>
      <c r="AX740" s="17">
        <f t="shared" si="941"/>
        <v>4.1076556646764475E-3</v>
      </c>
      <c r="AY740" s="17">
        <f t="shared" si="942"/>
        <v>3.5643693035182803E-3</v>
      </c>
      <c r="AZ740" s="17">
        <f t="shared" si="943"/>
        <v>1.5464695155824506E-3</v>
      </c>
      <c r="BA740" s="17">
        <f t="shared" si="944"/>
        <v>4.4731017074375098E-4</v>
      </c>
      <c r="BB740" s="17">
        <f t="shared" si="945"/>
        <v>9.7037018916977102E-5</v>
      </c>
      <c r="BC740" s="17">
        <f t="shared" si="946"/>
        <v>1.6840543597991193E-5</v>
      </c>
      <c r="BD740" s="17">
        <f t="shared" si="947"/>
        <v>3.7221359012919702E-5</v>
      </c>
      <c r="BE740" s="17">
        <f t="shared" si="948"/>
        <v>7.0737198787587611E-5</v>
      </c>
      <c r="BF740" s="17">
        <f t="shared" si="949"/>
        <v>6.7216128387169617E-5</v>
      </c>
      <c r="BG740" s="17">
        <f t="shared" si="950"/>
        <v>4.2580217036181266E-5</v>
      </c>
      <c r="BH740" s="17">
        <f t="shared" si="951"/>
        <v>2.0230355344235947E-5</v>
      </c>
      <c r="BI740" s="17">
        <f t="shared" si="952"/>
        <v>7.6893413108964348E-6</v>
      </c>
      <c r="BJ740" s="18">
        <f t="shared" si="953"/>
        <v>0.61309219631390433</v>
      </c>
      <c r="BK740" s="18">
        <f t="shared" si="954"/>
        <v>0.22122246643232074</v>
      </c>
      <c r="BL740" s="18">
        <f t="shared" si="955"/>
        <v>0.15892623681645535</v>
      </c>
      <c r="BM740" s="18">
        <f t="shared" si="956"/>
        <v>0.51944309525990084</v>
      </c>
      <c r="BN740" s="18">
        <f t="shared" si="957"/>
        <v>0.47707195592149565</v>
      </c>
    </row>
    <row r="741" spans="1:66" x14ac:dyDescent="0.25">
      <c r="A741" t="s">
        <v>122</v>
      </c>
      <c r="B741" t="s">
        <v>401</v>
      </c>
      <c r="C741" t="s">
        <v>130</v>
      </c>
      <c r="D741" t="s">
        <v>505</v>
      </c>
      <c r="E741" s="14">
        <f>VLOOKUP(A741,home!$A$2:$E$405,3,FALSE)</f>
        <v>1.3392857140000001</v>
      </c>
      <c r="F741" s="14">
        <f>VLOOKUP(B741,home!$B$2:$E$405,3,FALSE)</f>
        <v>0.96</v>
      </c>
      <c r="G741" s="14">
        <f>VLOOKUP(C741,away!$B$2:$E$405,4,FALSE)</f>
        <v>0.8</v>
      </c>
      <c r="H741" s="14">
        <f>VLOOKUP(A741,away!$A$2:$E$405,3,FALSE)</f>
        <v>1.1726190480000001</v>
      </c>
      <c r="I741" s="14">
        <f>VLOOKUP(C741,away!$B$2:$E$405,3,FALSE)</f>
        <v>1.24</v>
      </c>
      <c r="J741" s="14">
        <f>VLOOKUP(B741,home!$B$2:$E$405,4,FALSE)</f>
        <v>1.4</v>
      </c>
      <c r="K741" s="16">
        <f t="shared" si="958"/>
        <v>1.0285714283520002</v>
      </c>
      <c r="L741" s="16">
        <f t="shared" si="959"/>
        <v>2.0356666673279999</v>
      </c>
      <c r="M741" s="17">
        <f t="shared" si="904"/>
        <v>4.6689401172807898E-2</v>
      </c>
      <c r="N741" s="17">
        <f t="shared" si="905"/>
        <v>4.8023384053214567E-2</v>
      </c>
      <c r="O741" s="17">
        <f t="shared" si="906"/>
        <v>9.5044057684989858E-2</v>
      </c>
      <c r="P741" s="17">
        <f t="shared" si="907"/>
        <v>9.775960216941991E-2</v>
      </c>
      <c r="Q741" s="17">
        <f t="shared" si="908"/>
        <v>2.4697740364955787E-2</v>
      </c>
      <c r="R741" s="17">
        <f t="shared" si="909"/>
        <v>9.6739010078466775E-2</v>
      </c>
      <c r="S741" s="17">
        <f t="shared" si="910"/>
        <v>5.1172962044163328E-2</v>
      </c>
      <c r="T741" s="17">
        <f t="shared" si="911"/>
        <v>5.0276366819261759E-2</v>
      </c>
      <c r="U741" s="17">
        <f t="shared" si="912"/>
        <v>9.9502981773767096E-2</v>
      </c>
      <c r="V741" s="17">
        <f t="shared" si="913"/>
        <v>1.1905267780516695E-2</v>
      </c>
      <c r="W741" s="17">
        <f t="shared" si="914"/>
        <v>8.4677966947498112E-3</v>
      </c>
      <c r="X741" s="17">
        <f t="shared" si="915"/>
        <v>1.7237611477212398E-2</v>
      </c>
      <c r="Y741" s="17">
        <f t="shared" si="916"/>
        <v>1.754501555425593E-2</v>
      </c>
      <c r="Z741" s="17">
        <f t="shared" si="917"/>
        <v>6.5642792749014078E-2</v>
      </c>
      <c r="AA741" s="17">
        <f t="shared" si="918"/>
        <v>6.7518301098867736E-2</v>
      </c>
      <c r="AB741" s="17">
        <f t="shared" si="919"/>
        <v>3.4723697700581396E-2</v>
      </c>
      <c r="AC741" s="17">
        <f t="shared" si="920"/>
        <v>1.5579743645083926E-3</v>
      </c>
      <c r="AD741" s="17">
        <f t="shared" si="921"/>
        <v>2.1774334353282889E-3</v>
      </c>
      <c r="AE741" s="17">
        <f t="shared" si="922"/>
        <v>4.4325286646232963E-3</v>
      </c>
      <c r="AF741" s="17">
        <f t="shared" si="923"/>
        <v>4.5115754272747688E-3</v>
      </c>
      <c r="AG741" s="17">
        <f t="shared" si="924"/>
        <v>3.0613545714797755E-3</v>
      </c>
      <c r="AH741" s="17">
        <f t="shared" si="925"/>
        <v>3.3406711287372021E-2</v>
      </c>
      <c r="AI741" s="17">
        <f t="shared" si="926"/>
        <v>3.4361188745395121E-2</v>
      </c>
      <c r="AJ741" s="17">
        <f t="shared" si="927"/>
        <v>1.7671468493861864E-2</v>
      </c>
      <c r="AK741" s="17">
        <f t="shared" si="928"/>
        <v>6.0587891966029581E-3</v>
      </c>
      <c r="AL741" s="17">
        <f t="shared" si="929"/>
        <v>1.3048524953299218E-4</v>
      </c>
      <c r="AM741" s="17">
        <f t="shared" si="930"/>
        <v>4.4792916374340432E-4</v>
      </c>
      <c r="AN741" s="17">
        <f t="shared" si="931"/>
        <v>9.1183446795655375E-4</v>
      </c>
      <c r="AO741" s="17">
        <f t="shared" si="932"/>
        <v>9.2809551626995917E-4</v>
      </c>
      <c r="AP741" s="17">
        <f t="shared" si="933"/>
        <v>6.2976436885577578E-4</v>
      </c>
      <c r="AQ741" s="17">
        <f t="shared" si="934"/>
        <v>3.2049758348763954E-4</v>
      </c>
      <c r="AR741" s="17">
        <f t="shared" si="935"/>
        <v>1.3600985726550659E-2</v>
      </c>
      <c r="AS741" s="17">
        <f t="shared" si="936"/>
        <v>1.3989585315753379E-2</v>
      </c>
      <c r="AT741" s="17">
        <f t="shared" si="937"/>
        <v>7.1946438751383096E-3</v>
      </c>
      <c r="AU741" s="17">
        <f t="shared" si="938"/>
        <v>2.4667350423783277E-3</v>
      </c>
      <c r="AV741" s="17">
        <f t="shared" si="939"/>
        <v>6.3430329647625188E-4</v>
      </c>
      <c r="AW741" s="17">
        <f t="shared" si="940"/>
        <v>7.5892706570177683E-6</v>
      </c>
      <c r="AX741" s="17">
        <f t="shared" si="941"/>
        <v>7.6787856625345035E-5</v>
      </c>
      <c r="AY741" s="17">
        <f t="shared" si="942"/>
        <v>1.563144801877764E-4</v>
      </c>
      <c r="AZ741" s="17">
        <f t="shared" si="943"/>
        <v>1.5910208846947978E-4</v>
      </c>
      <c r="BA741" s="17">
        <f t="shared" si="944"/>
        <v>1.0795960606653017E-4</v>
      </c>
      <c r="BB741" s="17">
        <f t="shared" si="945"/>
        <v>5.4942442871874288E-5</v>
      </c>
      <c r="BC741" s="17">
        <f t="shared" si="946"/>
        <v>2.2368899915169479E-5</v>
      </c>
      <c r="BD741" s="17">
        <f t="shared" si="947"/>
        <v>4.61451221439051E-3</v>
      </c>
      <c r="BE741" s="17">
        <f t="shared" si="948"/>
        <v>4.746355419503398E-3</v>
      </c>
      <c r="BF741" s="17">
        <f t="shared" si="949"/>
        <v>2.4409827866524333E-3</v>
      </c>
      <c r="BG741" s="17">
        <f t="shared" si="950"/>
        <v>8.3690838381658E-4</v>
      </c>
      <c r="BH741" s="17">
        <f t="shared" si="951"/>
        <v>2.1520501293549585E-4</v>
      </c>
      <c r="BI741" s="17">
        <f t="shared" si="952"/>
        <v>4.4270745508714747E-5</v>
      </c>
      <c r="BJ741" s="18">
        <f t="shared" si="953"/>
        <v>0.18424640353680588</v>
      </c>
      <c r="BK741" s="18">
        <f t="shared" si="954"/>
        <v>0.209372007261137</v>
      </c>
      <c r="BL741" s="18">
        <f t="shared" si="955"/>
        <v>0.53581069387900893</v>
      </c>
      <c r="BM741" s="18">
        <f t="shared" si="956"/>
        <v>0.58596997669258022</v>
      </c>
      <c r="BN741" s="18">
        <f t="shared" si="957"/>
        <v>0.40895319552385478</v>
      </c>
    </row>
    <row r="742" spans="1:66" x14ac:dyDescent="0.25">
      <c r="A742" t="s">
        <v>122</v>
      </c>
      <c r="B742" t="s">
        <v>140</v>
      </c>
      <c r="C742" t="s">
        <v>362</v>
      </c>
      <c r="D742" t="s">
        <v>505</v>
      </c>
      <c r="E742" s="14">
        <f>VLOOKUP(A742,home!$A$2:$E$405,3,FALSE)</f>
        <v>1.3392857140000001</v>
      </c>
      <c r="F742" s="14">
        <f>VLOOKUP(B742,home!$B$2:$E$405,3,FALSE)</f>
        <v>1.29</v>
      </c>
      <c r="G742" s="14">
        <f>VLOOKUP(C742,away!$B$2:$E$405,4,FALSE)</f>
        <v>0.63</v>
      </c>
      <c r="H742" s="14">
        <f>VLOOKUP(A742,away!$A$2:$E$405,3,FALSE)</f>
        <v>1.1726190480000001</v>
      </c>
      <c r="I742" s="14">
        <f>VLOOKUP(C742,away!$B$2:$E$405,3,FALSE)</f>
        <v>0.56999999999999995</v>
      </c>
      <c r="J742" s="14">
        <f>VLOOKUP(B742,home!$B$2:$E$405,4,FALSE)</f>
        <v>0.63</v>
      </c>
      <c r="K742" s="16">
        <f t="shared" si="958"/>
        <v>1.0884374997678001</v>
      </c>
      <c r="L742" s="16">
        <f t="shared" si="959"/>
        <v>0.42108750013679996</v>
      </c>
      <c r="M742" s="17">
        <f t="shared" si="904"/>
        <v>0.22101493514534698</v>
      </c>
      <c r="N742" s="17">
        <f t="shared" si="905"/>
        <v>0.24056094342094395</v>
      </c>
      <c r="O742" s="17">
        <f t="shared" si="906"/>
        <v>9.3066626533251123E-2</v>
      </c>
      <c r="P742" s="17">
        <f t="shared" si="907"/>
        <v>0.10129720629567546</v>
      </c>
      <c r="Q742" s="17">
        <f t="shared" si="908"/>
        <v>0.1309177758994377</v>
      </c>
      <c r="R742" s="17">
        <f t="shared" si="909"/>
        <v>1.9594596556525942E-2</v>
      </c>
      <c r="S742" s="17">
        <f t="shared" si="910"/>
        <v>1.1606821951376909E-2</v>
      </c>
      <c r="T742" s="17">
        <f t="shared" si="911"/>
        <v>5.5127838976964022E-2</v>
      </c>
      <c r="U742" s="17">
        <f t="shared" si="912"/>
        <v>2.1327493684943841E-2</v>
      </c>
      <c r="V742" s="17">
        <f t="shared" si="913"/>
        <v>5.9108053634102748E-4</v>
      </c>
      <c r="W742" s="17">
        <f t="shared" si="914"/>
        <v>4.7498605558381722E-2</v>
      </c>
      <c r="X742" s="17">
        <f t="shared" si="915"/>
        <v>2.000106907456287E-2</v>
      </c>
      <c r="Y742" s="17">
        <f t="shared" si="916"/>
        <v>4.2111000883355678E-3</v>
      </c>
      <c r="Z742" s="17">
        <f t="shared" si="917"/>
        <v>2.7503465600588872E-3</v>
      </c>
      <c r="AA742" s="17">
        <f t="shared" si="918"/>
        <v>2.9935803333254645E-3</v>
      </c>
      <c r="AB742" s="17">
        <f t="shared" si="919"/>
        <v>1.6291625466794129E-3</v>
      </c>
      <c r="AC742" s="17">
        <f t="shared" si="920"/>
        <v>1.6931776292550039E-5</v>
      </c>
      <c r="AD742" s="17">
        <f t="shared" si="921"/>
        <v>1.2924815869105481E-2</v>
      </c>
      <c r="AE742" s="17">
        <f t="shared" si="922"/>
        <v>5.4424784040500692E-3</v>
      </c>
      <c r="AF742" s="17">
        <f t="shared" si="923"/>
        <v>1.1458798128549819E-3</v>
      </c>
      <c r="AG742" s="17">
        <f t="shared" si="924"/>
        <v>1.6083855528410955E-4</v>
      </c>
      <c r="AH742" s="17">
        <f t="shared" si="925"/>
        <v>2.8953413937126083E-4</v>
      </c>
      <c r="AI742" s="17">
        <f t="shared" si="926"/>
        <v>3.151398147546769E-4</v>
      </c>
      <c r="AJ742" s="17">
        <f t="shared" si="927"/>
        <v>1.7150499602443408E-4</v>
      </c>
      <c r="AK742" s="17">
        <f t="shared" si="928"/>
        <v>6.2224156356840526E-5</v>
      </c>
      <c r="AL742" s="17">
        <f t="shared" si="929"/>
        <v>3.1041189771736161E-7</v>
      </c>
      <c r="AM742" s="17">
        <f t="shared" si="930"/>
        <v>2.8135708539056723E-3</v>
      </c>
      <c r="AN742" s="17">
        <f t="shared" si="931"/>
        <v>1.1847595173289011E-3</v>
      </c>
      <c r="AO742" s="17">
        <f t="shared" si="932"/>
        <v>2.4944371170765431E-4</v>
      </c>
      <c r="AP742" s="17">
        <f t="shared" si="933"/>
        <v>3.5012542995940268E-5</v>
      </c>
      <c r="AQ742" s="17">
        <f t="shared" si="934"/>
        <v>3.6858360508981764E-6</v>
      </c>
      <c r="AR742" s="17">
        <f t="shared" si="935"/>
        <v>2.4383841390420813E-5</v>
      </c>
      <c r="AS742" s="17">
        <f t="shared" si="936"/>
        <v>2.6540287357724225E-5</v>
      </c>
      <c r="AT742" s="17">
        <f t="shared" si="937"/>
        <v>1.4443722007380153E-5</v>
      </c>
      <c r="AU742" s="17">
        <f t="shared" si="938"/>
        <v>5.2403628896846688E-6</v>
      </c>
      <c r="AV742" s="17">
        <f t="shared" si="939"/>
        <v>1.4259518703810861E-6</v>
      </c>
      <c r="AW742" s="17">
        <f t="shared" si="940"/>
        <v>3.9519523896816615E-9</v>
      </c>
      <c r="AX742" s="17">
        <f t="shared" si="941"/>
        <v>5.1039933760744052E-4</v>
      </c>
      <c r="AY742" s="17">
        <f t="shared" si="942"/>
        <v>2.1492278114459574E-4</v>
      </c>
      <c r="AZ742" s="17">
        <f t="shared" si="943"/>
        <v>4.525064831731318E-5</v>
      </c>
      <c r="BA742" s="17">
        <f t="shared" si="944"/>
        <v>6.3514941265023026E-6</v>
      </c>
      <c r="BB742" s="17">
        <f t="shared" si="945"/>
        <v>6.6863369596560537E-7</v>
      </c>
      <c r="BC742" s="17">
        <f t="shared" si="946"/>
        <v>5.6310658308277182E-8</v>
      </c>
      <c r="BD742" s="17">
        <f t="shared" si="947"/>
        <v>1.7112884691374224E-6</v>
      </c>
      <c r="BE742" s="17">
        <f t="shared" si="948"/>
        <v>1.8626305427294021E-6</v>
      </c>
      <c r="BF742" s="17">
        <f t="shared" si="949"/>
        <v>1.0136784654597653E-6</v>
      </c>
      <c r="BG742" s="17">
        <f t="shared" si="950"/>
        <v>3.6777521817116253E-7</v>
      </c>
      <c r="BH742" s="17">
        <f t="shared" si="951"/>
        <v>1.0007508473569432E-7</v>
      </c>
      <c r="BI742" s="17">
        <f t="shared" si="952"/>
        <v>2.1785095003753981E-8</v>
      </c>
      <c r="BJ742" s="18">
        <f t="shared" si="953"/>
        <v>0.52305546732745978</v>
      </c>
      <c r="BK742" s="18">
        <f t="shared" si="954"/>
        <v>0.33474220889807527</v>
      </c>
      <c r="BL742" s="18">
        <f t="shared" si="955"/>
        <v>0.13952697415962384</v>
      </c>
      <c r="BM742" s="18">
        <f t="shared" si="956"/>
        <v>0.19340799426484426</v>
      </c>
      <c r="BN742" s="18">
        <f t="shared" si="957"/>
        <v>0.80645208385118117</v>
      </c>
    </row>
    <row r="743" spans="1:66" x14ac:dyDescent="0.25">
      <c r="A743" t="s">
        <v>122</v>
      </c>
      <c r="B743" t="s">
        <v>124</v>
      </c>
      <c r="C743" t="s">
        <v>135</v>
      </c>
      <c r="D743" t="s">
        <v>505</v>
      </c>
      <c r="E743" s="14">
        <f>VLOOKUP(A743,home!$A$2:$E$405,3,FALSE)</f>
        <v>1.3392857140000001</v>
      </c>
      <c r="F743" s="14">
        <f>VLOOKUP(B743,home!$B$2:$E$405,3,FALSE)</f>
        <v>0.96</v>
      </c>
      <c r="G743" s="14">
        <f>VLOOKUP(C743,away!$B$2:$E$405,4,FALSE)</f>
        <v>1.03</v>
      </c>
      <c r="H743" s="14">
        <f>VLOOKUP(A743,away!$A$2:$E$405,3,FALSE)</f>
        <v>1.1726190480000001</v>
      </c>
      <c r="I743" s="14">
        <f>VLOOKUP(C743,away!$B$2:$E$405,3,FALSE)</f>
        <v>1.07</v>
      </c>
      <c r="J743" s="14">
        <f>VLOOKUP(B743,home!$B$2:$E$405,4,FALSE)</f>
        <v>1.1599999999999999</v>
      </c>
      <c r="K743" s="16">
        <f t="shared" si="958"/>
        <v>1.3242857140032001</v>
      </c>
      <c r="L743" s="16">
        <f t="shared" si="959"/>
        <v>1.4554547623776002</v>
      </c>
      <c r="M743" s="17">
        <f t="shared" si="904"/>
        <v>6.2054609924727944E-2</v>
      </c>
      <c r="N743" s="17">
        <f t="shared" si="905"/>
        <v>8.2178033411358403E-2</v>
      </c>
      <c r="O743" s="17">
        <f t="shared" si="906"/>
        <v>9.0317677542429586E-2</v>
      </c>
      <c r="P743" s="17">
        <f t="shared" si="907"/>
        <v>0.11960641009138714</v>
      </c>
      <c r="Q743" s="17">
        <f t="shared" si="908"/>
        <v>5.4413597825769808E-2</v>
      </c>
      <c r="R743" s="17">
        <f t="shared" si="909"/>
        <v>6.5726646953006784E-2</v>
      </c>
      <c r="S743" s="17">
        <f t="shared" si="910"/>
        <v>5.7633483444267247E-2</v>
      </c>
      <c r="T743" s="17">
        <f t="shared" si="911"/>
        <v>7.9196530093616102E-2</v>
      </c>
      <c r="U743" s="17">
        <f t="shared" si="912"/>
        <v>8.7040859589198841E-2</v>
      </c>
      <c r="V743" s="17">
        <f t="shared" si="913"/>
        <v>1.2342773681639793E-2</v>
      </c>
      <c r="W743" s="17">
        <f t="shared" si="914"/>
        <v>2.4019716749394186E-2</v>
      </c>
      <c r="X743" s="17">
        <f t="shared" si="915"/>
        <v>3.495961113386678E-2</v>
      </c>
      <c r="Y743" s="17">
        <f t="shared" si="916"/>
        <v>2.5441066257827688E-2</v>
      </c>
      <c r="Z743" s="17">
        <f t="shared" si="917"/>
        <v>3.1887387107621637E-2</v>
      </c>
      <c r="AA743" s="17">
        <f t="shared" si="918"/>
        <v>4.2228011203513147E-2</v>
      </c>
      <c r="AB743" s="17">
        <f t="shared" si="919"/>
        <v>2.7960975983789778E-2</v>
      </c>
      <c r="AC743" s="17">
        <f t="shared" si="920"/>
        <v>1.4868706495195384E-3</v>
      </c>
      <c r="AD743" s="17">
        <f t="shared" si="921"/>
        <v>7.9522419364065258E-3</v>
      </c>
      <c r="AE743" s="17">
        <f t="shared" si="922"/>
        <v>1.1574128397921749E-2</v>
      </c>
      <c r="AF743" s="17">
        <f t="shared" si="923"/>
        <v>8.4228101485625175E-3</v>
      </c>
      <c r="AG743" s="17">
        <f t="shared" si="924"/>
        <v>4.0863397144425655E-3</v>
      </c>
      <c r="AH743" s="17">
        <f t="shared" si="925"/>
        <v>1.1602662356391498E-2</v>
      </c>
      <c r="AI743" s="17">
        <f t="shared" si="926"/>
        <v>1.5365240002971963E-2</v>
      </c>
      <c r="AJ743" s="17">
        <f t="shared" si="927"/>
        <v>1.0173983914083131E-2</v>
      </c>
      <c r="AK743" s="17">
        <f t="shared" si="928"/>
        <v>4.4910871839728842E-3</v>
      </c>
      <c r="AL743" s="17">
        <f t="shared" si="929"/>
        <v>1.1463403661710181E-4</v>
      </c>
      <c r="AM743" s="17">
        <f t="shared" si="930"/>
        <v>2.1062080781360593E-3</v>
      </c>
      <c r="AN743" s="17">
        <f t="shared" si="931"/>
        <v>3.0654905778813002E-3</v>
      </c>
      <c r="AO743" s="17">
        <f t="shared" si="932"/>
        <v>2.2308414303005E-3</v>
      </c>
      <c r="AP743" s="17">
        <f t="shared" si="933"/>
        <v>1.0822962612800399E-3</v>
      </c>
      <c r="AQ743" s="17">
        <f t="shared" si="934"/>
        <v>3.938083119458763E-4</v>
      </c>
      <c r="AR743" s="17">
        <f t="shared" si="935"/>
        <v>3.3774300365738614E-3</v>
      </c>
      <c r="AS743" s="17">
        <f t="shared" si="936"/>
        <v>4.4726823474800694E-3</v>
      </c>
      <c r="AT743" s="17">
        <f t="shared" si="937"/>
        <v>2.9615546680210772E-3</v>
      </c>
      <c r="AU743" s="17">
        <f t="shared" si="938"/>
        <v>1.3073148460332677E-3</v>
      </c>
      <c r="AV743" s="17">
        <f t="shared" si="939"/>
        <v>4.3281459357653738E-4</v>
      </c>
      <c r="AW743" s="17">
        <f t="shared" si="940"/>
        <v>6.1374997901434149E-6</v>
      </c>
      <c r="AX743" s="17">
        <f t="shared" si="941"/>
        <v>4.6487021143228638E-4</v>
      </c>
      <c r="AY743" s="17">
        <f t="shared" si="942"/>
        <v>6.7659756311660318E-4</v>
      </c>
      <c r="AZ743" s="17">
        <f t="shared" si="943"/>
        <v>4.9237857272556957E-4</v>
      </c>
      <c r="BA743" s="17">
        <f t="shared" si="944"/>
        <v>2.3887824618870523E-4</v>
      </c>
      <c r="BB743" s="17">
        <f t="shared" si="945"/>
        <v>8.6919120260939945E-5</v>
      </c>
      <c r="BC743" s="17">
        <f t="shared" si="946"/>
        <v>2.5301369505091272E-5</v>
      </c>
      <c r="BD743" s="17">
        <f t="shared" si="947"/>
        <v>8.192827718880969E-4</v>
      </c>
      <c r="BE743" s="17">
        <f t="shared" si="948"/>
        <v>1.0849644705403492E-3</v>
      </c>
      <c r="BF743" s="17">
        <f t="shared" si="949"/>
        <v>7.1840147426881532E-4</v>
      </c>
      <c r="BG743" s="17">
        <f t="shared" si="950"/>
        <v>3.1712293643100991E-4</v>
      </c>
      <c r="BH743" s="17">
        <f t="shared" si="951"/>
        <v>1.0499034357458286E-4</v>
      </c>
      <c r="BI743" s="17">
        <f t="shared" si="952"/>
        <v>2.7807442420821519E-5</v>
      </c>
      <c r="BJ743" s="18">
        <f t="shared" si="953"/>
        <v>0.34310766541193921</v>
      </c>
      <c r="BK743" s="18">
        <f t="shared" si="954"/>
        <v>0.25391537939127534</v>
      </c>
      <c r="BL743" s="18">
        <f t="shared" si="955"/>
        <v>0.37053151066016604</v>
      </c>
      <c r="BM743" s="18">
        <f t="shared" si="956"/>
        <v>0.52447450675899654</v>
      </c>
      <c r="BN743" s="18">
        <f t="shared" si="957"/>
        <v>0.47429697574867968</v>
      </c>
    </row>
    <row r="744" spans="1:66" x14ac:dyDescent="0.25">
      <c r="A744" t="s">
        <v>122</v>
      </c>
      <c r="B744" t="s">
        <v>134</v>
      </c>
      <c r="C744" t="s">
        <v>125</v>
      </c>
      <c r="D744" t="s">
        <v>505</v>
      </c>
      <c r="E744" s="14">
        <f>VLOOKUP(A744,home!$A$2:$E$405,3,FALSE)</f>
        <v>1.3392857140000001</v>
      </c>
      <c r="F744" s="14">
        <f>VLOOKUP(B744,home!$B$2:$E$405,3,FALSE)</f>
        <v>0.65</v>
      </c>
      <c r="G744" s="14">
        <f>VLOOKUP(C744,away!$B$2:$E$405,4,FALSE)</f>
        <v>1.17</v>
      </c>
      <c r="H744" s="14">
        <f>VLOOKUP(A744,away!$A$2:$E$405,3,FALSE)</f>
        <v>1.1726190480000001</v>
      </c>
      <c r="I744" s="14">
        <f>VLOOKUP(C744,away!$B$2:$E$405,3,FALSE)</f>
        <v>1.07</v>
      </c>
      <c r="J744" s="14">
        <f>VLOOKUP(B744,home!$B$2:$E$405,4,FALSE)</f>
        <v>1.31</v>
      </c>
      <c r="K744" s="16">
        <f t="shared" si="958"/>
        <v>1.0185267854969999</v>
      </c>
      <c r="L744" s="16">
        <f t="shared" si="959"/>
        <v>1.6436601195816003</v>
      </c>
      <c r="M744" s="17">
        <f t="shared" si="904"/>
        <v>6.9795418766985903E-2</v>
      </c>
      <c r="N744" s="17">
        <f t="shared" si="905"/>
        <v>7.1088503519155133E-2</v>
      </c>
      <c r="O744" s="17">
        <f t="shared" si="906"/>
        <v>0.11471994635679193</v>
      </c>
      <c r="P744" s="17">
        <f t="shared" si="907"/>
        <v>0.11684533819517154</v>
      </c>
      <c r="Q744" s="17">
        <f t="shared" si="908"/>
        <v>3.6202772487578617E-2</v>
      </c>
      <c r="R744" s="17">
        <f t="shared" si="909"/>
        <v>9.4280300373599704E-2</v>
      </c>
      <c r="S744" s="17">
        <f t="shared" si="910"/>
        <v>4.8903041557513981E-2</v>
      </c>
      <c r="T744" s="17">
        <f t="shared" si="911"/>
        <v>5.9505053356118942E-2</v>
      </c>
      <c r="U744" s="17">
        <f t="shared" si="912"/>
        <v>9.6027011275214097E-2</v>
      </c>
      <c r="V744" s="17">
        <f t="shared" si="913"/>
        <v>9.0965735295558247E-3</v>
      </c>
      <c r="W744" s="17">
        <f t="shared" si="914"/>
        <v>1.2291164495950892E-2</v>
      </c>
      <c r="X744" s="17">
        <f t="shared" si="915"/>
        <v>2.0202496905211764E-2</v>
      </c>
      <c r="Y744" s="17">
        <f t="shared" si="916"/>
        <v>1.660301923953364E-2</v>
      </c>
      <c r="Z744" s="17">
        <f t="shared" si="917"/>
        <v>5.1654923262086698E-2</v>
      </c>
      <c r="AA744" s="17">
        <f t="shared" si="918"/>
        <v>5.2611922945227367E-2</v>
      </c>
      <c r="AB744" s="17">
        <f t="shared" si="919"/>
        <v>2.6793326378109137E-2</v>
      </c>
      <c r="AC744" s="17">
        <f t="shared" si="920"/>
        <v>9.5179260083915179E-4</v>
      </c>
      <c r="AD744" s="17">
        <f t="shared" si="921"/>
        <v>3.1297200660189294E-3</v>
      </c>
      <c r="AE744" s="17">
        <f t="shared" si="922"/>
        <v>5.1441960579696076E-3</v>
      </c>
      <c r="AF744" s="17">
        <f t="shared" si="923"/>
        <v>4.227654953896761E-3</v>
      </c>
      <c r="AG744" s="17">
        <f t="shared" si="924"/>
        <v>2.3162759490238985E-3</v>
      </c>
      <c r="AH744" s="17">
        <f t="shared" si="925"/>
        <v>2.1225784336484959E-2</v>
      </c>
      <c r="AI744" s="17">
        <f t="shared" si="926"/>
        <v>2.1619029889892595E-2</v>
      </c>
      <c r="AJ744" s="17">
        <f t="shared" si="927"/>
        <v>1.1009780509657931E-2</v>
      </c>
      <c r="AK744" s="17">
        <f t="shared" si="928"/>
        <v>3.7379187838431378E-3</v>
      </c>
      <c r="AL744" s="17">
        <f t="shared" si="929"/>
        <v>6.3736291178651151E-5</v>
      </c>
      <c r="AM744" s="17">
        <f t="shared" si="930"/>
        <v>6.3754074366954383E-4</v>
      </c>
      <c r="AN744" s="17">
        <f t="shared" si="931"/>
        <v>1.0479002949780249E-3</v>
      </c>
      <c r="AO744" s="17">
        <f t="shared" si="932"/>
        <v>8.6119596207658738E-4</v>
      </c>
      <c r="AP744" s="17">
        <f t="shared" si="933"/>
        <v>4.7183781933666499E-4</v>
      </c>
      <c r="AQ744" s="17">
        <f t="shared" si="934"/>
        <v>1.9388525163850613E-4</v>
      </c>
      <c r="AR744" s="17">
        <f t="shared" si="935"/>
        <v>6.9775950441440266E-3</v>
      </c>
      <c r="AS744" s="17">
        <f t="shared" si="936"/>
        <v>7.1068674508118126E-3</v>
      </c>
      <c r="AT744" s="17">
        <f t="shared" si="937"/>
        <v>3.6192674298143063E-3</v>
      </c>
      <c r="AU744" s="17">
        <f t="shared" si="938"/>
        <v>1.2287736070475848E-3</v>
      </c>
      <c r="AV744" s="17">
        <f t="shared" si="939"/>
        <v>3.128847080224326E-4</v>
      </c>
      <c r="AW744" s="17">
        <f t="shared" si="940"/>
        <v>2.9639355791700051E-6</v>
      </c>
      <c r="AX744" s="17">
        <f t="shared" si="941"/>
        <v>1.0822538737885117E-4</v>
      </c>
      <c r="AY744" s="17">
        <f t="shared" si="942"/>
        <v>1.7788575316088755E-4</v>
      </c>
      <c r="AZ744" s="17">
        <f t="shared" si="943"/>
        <v>1.4619185915614374E-4</v>
      </c>
      <c r="BA744" s="17">
        <f t="shared" si="944"/>
        <v>8.0096576234147895E-5</v>
      </c>
      <c r="BB744" s="17">
        <f t="shared" si="945"/>
        <v>3.2912887017774084E-5</v>
      </c>
      <c r="BC744" s="17">
        <f t="shared" si="946"/>
        <v>1.0819519962282053E-5</v>
      </c>
      <c r="BD744" s="17">
        <f t="shared" si="947"/>
        <v>1.911465784108292E-3</v>
      </c>
      <c r="BE744" s="17">
        <f t="shared" si="948"/>
        <v>1.946879100675321E-3</v>
      </c>
      <c r="BF744" s="17">
        <f t="shared" si="949"/>
        <v>9.9147425608106217E-4</v>
      </c>
      <c r="BG744" s="17">
        <f t="shared" si="950"/>
        <v>3.3661436231642458E-4</v>
      </c>
      <c r="BH744" s="17">
        <f t="shared" si="951"/>
        <v>8.5712686100567604E-5</v>
      </c>
      <c r="BI744" s="17">
        <f t="shared" si="952"/>
        <v>1.7460133330064907E-5</v>
      </c>
      <c r="BJ744" s="18">
        <f t="shared" si="953"/>
        <v>0.23447934908506757</v>
      </c>
      <c r="BK744" s="18">
        <f t="shared" si="954"/>
        <v>0.24583378669440592</v>
      </c>
      <c r="BL744" s="18">
        <f t="shared" si="955"/>
        <v>0.46656001541127279</v>
      </c>
      <c r="BM744" s="18">
        <f t="shared" si="956"/>
        <v>0.49542087293596859</v>
      </c>
      <c r="BN744" s="18">
        <f t="shared" si="957"/>
        <v>0.50293227969928289</v>
      </c>
    </row>
    <row r="745" spans="1:66" x14ac:dyDescent="0.25">
      <c r="A745" t="s">
        <v>122</v>
      </c>
      <c r="B745" t="s">
        <v>141</v>
      </c>
      <c r="C745" t="s">
        <v>143</v>
      </c>
      <c r="D745" t="s">
        <v>505</v>
      </c>
      <c r="E745" s="14">
        <f>VLOOKUP(A745,home!$A$2:$E$405,3,FALSE)</f>
        <v>1.3392857140000001</v>
      </c>
      <c r="F745" s="14">
        <f>VLOOKUP(B745,home!$B$2:$E$405,3,FALSE)</f>
        <v>0.65</v>
      </c>
      <c r="G745" s="14">
        <f>VLOOKUP(C745,away!$B$2:$E$405,4,FALSE)</f>
        <v>1.0900000000000001</v>
      </c>
      <c r="H745" s="14">
        <f>VLOOKUP(A745,away!$A$2:$E$405,3,FALSE)</f>
        <v>1.1726190480000001</v>
      </c>
      <c r="I745" s="14">
        <f>VLOOKUP(C745,away!$B$2:$E$405,3,FALSE)</f>
        <v>1.0900000000000001</v>
      </c>
      <c r="J745" s="14">
        <f>VLOOKUP(B745,home!$B$2:$E$405,4,FALSE)</f>
        <v>0.68</v>
      </c>
      <c r="K745" s="16">
        <f t="shared" si="958"/>
        <v>0.94888392836900015</v>
      </c>
      <c r="L745" s="16">
        <f t="shared" si="959"/>
        <v>0.86914523837760027</v>
      </c>
      <c r="M745" s="17">
        <f t="shared" si="904"/>
        <v>0.16234539154744157</v>
      </c>
      <c r="N745" s="17">
        <f t="shared" si="905"/>
        <v>0.15404693288413981</v>
      </c>
      <c r="O745" s="17">
        <f t="shared" si="906"/>
        <v>0.14110172403600593</v>
      </c>
      <c r="P745" s="17">
        <f t="shared" si="907"/>
        <v>0.13388915820292388</v>
      </c>
      <c r="Q745" s="17">
        <f t="shared" si="908"/>
        <v>7.3086329414149137E-2</v>
      </c>
      <c r="R745" s="17">
        <f t="shared" si="909"/>
        <v>6.1318945786382369E-2</v>
      </c>
      <c r="S745" s="17">
        <f t="shared" si="910"/>
        <v>2.7605197956988264E-2</v>
      </c>
      <c r="T745" s="17">
        <f t="shared" si="911"/>
        <v>6.3522635200804464E-2</v>
      </c>
      <c r="U745" s="17">
        <f t="shared" si="912"/>
        <v>5.8184562161228248E-2</v>
      </c>
      <c r="V745" s="17">
        <f t="shared" si="913"/>
        <v>2.5296113573771489E-3</v>
      </c>
      <c r="W745" s="17">
        <f t="shared" si="914"/>
        <v>2.3116814454856218E-2</v>
      </c>
      <c r="X745" s="17">
        <f t="shared" si="915"/>
        <v>2.0091869209896761E-2</v>
      </c>
      <c r="Y745" s="17">
        <f t="shared" si="916"/>
        <v>8.7313762269436435E-3</v>
      </c>
      <c r="Z745" s="17">
        <f t="shared" si="917"/>
        <v>1.7765023250856153E-2</v>
      </c>
      <c r="AA745" s="17">
        <f t="shared" si="918"/>
        <v>1.6856945049839013E-2</v>
      </c>
      <c r="AB745" s="17">
        <f t="shared" si="919"/>
        <v>7.9976421195958047E-3</v>
      </c>
      <c r="AC745" s="17">
        <f t="shared" si="920"/>
        <v>1.3038849301152191E-4</v>
      </c>
      <c r="AD745" s="17">
        <f t="shared" si="921"/>
        <v>5.4837934278253123E-3</v>
      </c>
      <c r="AE745" s="17">
        <f t="shared" si="922"/>
        <v>4.766212946040748E-3</v>
      </c>
      <c r="AF745" s="17">
        <f t="shared" si="923"/>
        <v>2.0712656435724949E-3</v>
      </c>
      <c r="AG745" s="17">
        <f t="shared" si="924"/>
        <v>6.0007689050871674E-4</v>
      </c>
      <c r="AH745" s="17">
        <f t="shared" si="925"/>
        <v>3.8600963420372448E-3</v>
      </c>
      <c r="AI745" s="17">
        <f t="shared" si="926"/>
        <v>3.6627833809151087E-3</v>
      </c>
      <c r="AJ745" s="17">
        <f t="shared" si="927"/>
        <v>1.7377781416237077E-3</v>
      </c>
      <c r="AK745" s="17">
        <f t="shared" si="928"/>
        <v>5.4964991655256164E-4</v>
      </c>
      <c r="AL745" s="17">
        <f t="shared" si="929"/>
        <v>4.3013492165705093E-6</v>
      </c>
      <c r="AM745" s="17">
        <f t="shared" si="930"/>
        <v>1.040696690031798E-3</v>
      </c>
      <c r="AN745" s="17">
        <f t="shared" si="931"/>
        <v>9.0451657273646661E-4</v>
      </c>
      <c r="AO745" s="17">
        <f t="shared" si="932"/>
        <v>3.9307813611376305E-4</v>
      </c>
      <c r="AP745" s="17">
        <f t="shared" si="933"/>
        <v>1.1388066343787316E-4</v>
      </c>
      <c r="AQ745" s="17">
        <f t="shared" si="934"/>
        <v>2.4744709092577379E-5</v>
      </c>
      <c r="AR745" s="17">
        <f t="shared" si="935"/>
        <v>6.7099687107209302E-4</v>
      </c>
      <c r="AS745" s="17">
        <f t="shared" si="936"/>
        <v>6.3669814694619522E-4</v>
      </c>
      <c r="AT745" s="17">
        <f t="shared" si="937"/>
        <v>3.0207631942978424E-4</v>
      </c>
      <c r="AU745" s="17">
        <f t="shared" si="938"/>
        <v>9.5545121549260898E-5</v>
      </c>
      <c r="AV745" s="17">
        <f t="shared" si="939"/>
        <v>2.2665307568039065E-5</v>
      </c>
      <c r="AW745" s="17">
        <f t="shared" si="940"/>
        <v>9.85388861115519E-8</v>
      </c>
      <c r="AX745" s="17">
        <f t="shared" si="941"/>
        <v>1.6458339391299797E-4</v>
      </c>
      <c r="AY745" s="17">
        <f t="shared" si="942"/>
        <v>1.4304687313550709E-4</v>
      </c>
      <c r="AZ745" s="17">
        <f t="shared" si="943"/>
        <v>6.2164254325265312E-5</v>
      </c>
      <c r="BA745" s="17">
        <f t="shared" si="944"/>
        <v>1.800992188136617E-5</v>
      </c>
      <c r="BB745" s="17">
        <f t="shared" si="945"/>
        <v>3.9133094616854883E-6</v>
      </c>
      <c r="BC745" s="17">
        <f t="shared" si="946"/>
        <v>6.8024685698439077E-7</v>
      </c>
      <c r="BD745" s="17">
        <f t="shared" si="947"/>
        <v>9.7198955909762994E-5</v>
      </c>
      <c r="BE745" s="17">
        <f t="shared" si="948"/>
        <v>9.223052711702115E-5</v>
      </c>
      <c r="BF745" s="17">
        <f t="shared" si="949"/>
        <v>4.3758032443171302E-5</v>
      </c>
      <c r="BG745" s="17">
        <f t="shared" si="950"/>
        <v>1.3840431240791518E-5</v>
      </c>
      <c r="BH745" s="17">
        <f t="shared" si="951"/>
        <v>3.2832406915208216E-6</v>
      </c>
      <c r="BI745" s="17">
        <f t="shared" si="952"/>
        <v>6.2308286503024628E-7</v>
      </c>
      <c r="BJ745" s="18">
        <f t="shared" si="953"/>
        <v>0.35838662106972369</v>
      </c>
      <c r="BK745" s="18">
        <f t="shared" si="954"/>
        <v>0.32664709578009443</v>
      </c>
      <c r="BL745" s="18">
        <f t="shared" si="955"/>
        <v>0.29724904297101268</v>
      </c>
      <c r="BM745" s="18">
        <f t="shared" si="956"/>
        <v>0.27411635286639491</v>
      </c>
      <c r="BN745" s="18">
        <f t="shared" si="957"/>
        <v>0.72578848187104283</v>
      </c>
    </row>
    <row r="746" spans="1:66" x14ac:dyDescent="0.25">
      <c r="A746" t="s">
        <v>122</v>
      </c>
      <c r="B746" t="s">
        <v>142</v>
      </c>
      <c r="C746" t="s">
        <v>144</v>
      </c>
      <c r="D746" t="s">
        <v>505</v>
      </c>
      <c r="E746" s="14">
        <f>VLOOKUP(A746,home!$A$2:$E$405,3,FALSE)</f>
        <v>1.3392857140000001</v>
      </c>
      <c r="F746" s="14">
        <f>VLOOKUP(B746,home!$B$2:$E$405,3,FALSE)</f>
        <v>1.19</v>
      </c>
      <c r="G746" s="14">
        <f>VLOOKUP(C746,away!$B$2:$E$405,4,FALSE)</f>
        <v>1.39</v>
      </c>
      <c r="H746" s="14">
        <f>VLOOKUP(A746,away!$A$2:$E$405,3,FALSE)</f>
        <v>1.1726190480000001</v>
      </c>
      <c r="I746" s="14">
        <f>VLOOKUP(C746,away!$B$2:$E$405,3,FALSE)</f>
        <v>1.33</v>
      </c>
      <c r="J746" s="14">
        <f>VLOOKUP(B746,home!$B$2:$E$405,4,FALSE)</f>
        <v>1.02</v>
      </c>
      <c r="K746" s="16">
        <f t="shared" si="958"/>
        <v>2.2153124995273998</v>
      </c>
      <c r="L746" s="16">
        <f t="shared" si="959"/>
        <v>1.5907750005168002</v>
      </c>
      <c r="M746" s="17">
        <f t="shared" si="904"/>
        <v>2.2235003445875555E-2</v>
      </c>
      <c r="N746" s="17">
        <f t="shared" si="905"/>
        <v>4.925748106068293E-2</v>
      </c>
      <c r="O746" s="17">
        <f t="shared" si="906"/>
        <v>3.5370887618103738E-2</v>
      </c>
      <c r="P746" s="17">
        <f t="shared" si="907"/>
        <v>7.8357569459764159E-2</v>
      </c>
      <c r="Q746" s="17">
        <f t="shared" si="908"/>
        <v>5.4560356744482529E-2</v>
      </c>
      <c r="R746" s="17">
        <f t="shared" si="909"/>
        <v>2.8133561884484338E-2</v>
      </c>
      <c r="S746" s="17">
        <f t="shared" si="910"/>
        <v>6.9034267372473451E-2</v>
      </c>
      <c r="T746" s="17">
        <f t="shared" si="911"/>
        <v>8.6793251528401005E-2</v>
      </c>
      <c r="U746" s="17">
        <f t="shared" si="912"/>
        <v>6.2324631298925785E-2</v>
      </c>
      <c r="V746" s="17">
        <f t="shared" si="913"/>
        <v>2.7031239849216303E-2</v>
      </c>
      <c r="W746" s="17">
        <f t="shared" si="914"/>
        <v>4.0289413424908743E-2</v>
      </c>
      <c r="X746" s="17">
        <f t="shared" si="915"/>
        <v>6.4091391661830782E-2</v>
      </c>
      <c r="Y746" s="17">
        <f t="shared" si="916"/>
        <v>5.0977491801985665E-2</v>
      </c>
      <c r="Z746" s="17">
        <f t="shared" si="917"/>
        <v>1.4918055640443332E-2</v>
      </c>
      <c r="AA746" s="17">
        <f t="shared" si="918"/>
        <v>3.3048155128919343E-2</v>
      </c>
      <c r="AB746" s="17">
        <f t="shared" si="919"/>
        <v>3.6605995571707788E-2</v>
      </c>
      <c r="AC746" s="17">
        <f t="shared" si="920"/>
        <v>5.9537382668513996E-3</v>
      </c>
      <c r="AD746" s="17">
        <f t="shared" si="921"/>
        <v>2.2313410289706848E-2</v>
      </c>
      <c r="AE746" s="17">
        <f t="shared" si="922"/>
        <v>3.5495615265139988E-2</v>
      </c>
      <c r="AF746" s="17">
        <f t="shared" si="923"/>
        <v>2.8232768695873607E-2</v>
      </c>
      <c r="AG746" s="17">
        <f t="shared" si="924"/>
        <v>1.4970660878923009E-2</v>
      </c>
      <c r="AH746" s="17">
        <f t="shared" si="925"/>
        <v>5.9328174922839757E-3</v>
      </c>
      <c r="AI746" s="17">
        <f t="shared" si="926"/>
        <v>1.3143044748071493E-2</v>
      </c>
      <c r="AJ746" s="17">
        <f t="shared" si="927"/>
        <v>1.4557975656125363E-2</v>
      </c>
      <c r="AK746" s="17">
        <f t="shared" si="928"/>
        <v>1.0750155146276707E-2</v>
      </c>
      <c r="AL746" s="17">
        <f t="shared" si="929"/>
        <v>8.3925412636101963E-4</v>
      </c>
      <c r="AM746" s="17">
        <f t="shared" si="930"/>
        <v>9.8862353443741665E-3</v>
      </c>
      <c r="AN746" s="17">
        <f t="shared" si="931"/>
        <v>1.5726776035056025E-2</v>
      </c>
      <c r="AO746" s="17">
        <f t="shared" si="932"/>
        <v>1.2508881077646927E-2</v>
      </c>
      <c r="AP746" s="17">
        <f t="shared" si="933"/>
        <v>6.6329384342527931E-3</v>
      </c>
      <c r="AQ746" s="17">
        <f t="shared" si="934"/>
        <v>2.6378781602940981E-3</v>
      </c>
      <c r="AR746" s="17">
        <f t="shared" si="935"/>
        <v>1.8875555498708235E-3</v>
      </c>
      <c r="AS746" s="17">
        <f t="shared" si="936"/>
        <v>4.1815254031811501E-3</v>
      </c>
      <c r="AT746" s="17">
        <f t="shared" si="937"/>
        <v>4.6316927463792758E-3</v>
      </c>
      <c r="AU746" s="17">
        <f t="shared" si="938"/>
        <v>3.4202156116748005E-3</v>
      </c>
      <c r="AV746" s="17">
        <f t="shared" si="939"/>
        <v>1.8942115989054847E-3</v>
      </c>
      <c r="AW746" s="17">
        <f t="shared" si="940"/>
        <v>8.215513993111131E-5</v>
      </c>
      <c r="AX746" s="17">
        <f t="shared" si="941"/>
        <v>3.6501834552769446E-3</v>
      </c>
      <c r="AY746" s="17">
        <f t="shared" si="942"/>
        <v>5.8066205879545967E-3</v>
      </c>
      <c r="AZ746" s="17">
        <f t="shared" si="943"/>
        <v>4.6185134344021691E-3</v>
      </c>
      <c r="BA746" s="17">
        <f t="shared" si="944"/>
        <v>2.4490052369993192E-3</v>
      </c>
      <c r="BB746" s="17">
        <f t="shared" si="945"/>
        <v>9.7395407678830994E-4</v>
      </c>
      <c r="BC746" s="17">
        <f t="shared" si="946"/>
        <v>3.098683594012525E-4</v>
      </c>
      <c r="BD746" s="17">
        <f t="shared" si="947"/>
        <v>5.0044603013687508E-4</v>
      </c>
      <c r="BE746" s="17">
        <f t="shared" si="948"/>
        <v>1.1086443459010851E-3</v>
      </c>
      <c r="BF746" s="17">
        <f t="shared" si="949"/>
        <v>1.2279968385025262E-3</v>
      </c>
      <c r="BG746" s="17">
        <f t="shared" si="950"/>
        <v>9.0679891523825866E-4</v>
      </c>
      <c r="BH746" s="17">
        <f t="shared" si="951"/>
        <v>5.022107428713005E-4</v>
      </c>
      <c r="BI746" s="17">
        <f t="shared" si="952"/>
        <v>2.2251074721594641E-4</v>
      </c>
      <c r="BJ746" s="18">
        <f t="shared" si="953"/>
        <v>0.51218269555438167</v>
      </c>
      <c r="BK746" s="18">
        <f t="shared" si="954"/>
        <v>0.20925769310849646</v>
      </c>
      <c r="BL746" s="18">
        <f t="shared" si="955"/>
        <v>0.26035103307477603</v>
      </c>
      <c r="BM746" s="18">
        <f t="shared" si="956"/>
        <v>0.7230701517166811</v>
      </c>
      <c r="BN746" s="18">
        <f t="shared" si="957"/>
        <v>0.26791486021339322</v>
      </c>
    </row>
    <row r="747" spans="1:66" x14ac:dyDescent="0.25">
      <c r="A747" t="s">
        <v>145</v>
      </c>
      <c r="B747" t="s">
        <v>347</v>
      </c>
      <c r="C747" t="s">
        <v>148</v>
      </c>
      <c r="D747" t="s">
        <v>505</v>
      </c>
      <c r="E747" s="14">
        <f>VLOOKUP(A747,home!$A$2:$E$405,3,FALSE)</f>
        <v>1.4398340249999999</v>
      </c>
      <c r="F747" s="14">
        <f>VLOOKUP(B747,home!$B$2:$E$405,3,FALSE)</f>
        <v>0.95</v>
      </c>
      <c r="G747" s="14">
        <f>VLOOKUP(C747,away!$B$2:$E$405,4,FALSE)</f>
        <v>1.07</v>
      </c>
      <c r="H747" s="14">
        <f>VLOOKUP(A747,away!$A$2:$E$405,3,FALSE)</f>
        <v>1.2406638999999999</v>
      </c>
      <c r="I747" s="14">
        <f>VLOOKUP(C747,away!$B$2:$E$405,3,FALSE)</f>
        <v>0.85</v>
      </c>
      <c r="J747" s="14">
        <f>VLOOKUP(B747,home!$B$2:$E$405,4,FALSE)</f>
        <v>1.17</v>
      </c>
      <c r="K747" s="16">
        <f t="shared" si="958"/>
        <v>1.4635912864125</v>
      </c>
      <c r="L747" s="16">
        <f t="shared" si="959"/>
        <v>1.2338402485499997</v>
      </c>
      <c r="M747" s="17">
        <f t="shared" si="904"/>
        <v>6.7378349617270406E-2</v>
      </c>
      <c r="N747" s="17">
        <f t="shared" si="905"/>
        <v>9.8614365392691958E-2</v>
      </c>
      <c r="O747" s="17">
        <f t="shared" si="906"/>
        <v>8.3134119638661685E-2</v>
      </c>
      <c r="P747" s="17">
        <f t="shared" si="907"/>
        <v>0.12167437310671951</v>
      </c>
      <c r="Q747" s="17">
        <f t="shared" si="908"/>
        <v>7.2165562951921183E-2</v>
      </c>
      <c r="R747" s="17">
        <f t="shared" si="909"/>
        <v>5.1287111418975885E-2</v>
      </c>
      <c r="S747" s="17">
        <f t="shared" si="910"/>
        <v>5.4931046675260491E-2</v>
      </c>
      <c r="T747" s="17">
        <f t="shared" si="911"/>
        <v>8.9040776129349075E-2</v>
      </c>
      <c r="U747" s="17">
        <f t="shared" si="912"/>
        <v>7.5063369378080128E-2</v>
      </c>
      <c r="V747" s="17">
        <f t="shared" si="913"/>
        <v>1.1021840276708947E-2</v>
      </c>
      <c r="W747" s="17">
        <f t="shared" si="914"/>
        <v>3.5206963038494868E-2</v>
      </c>
      <c r="X747" s="17">
        <f t="shared" si="915"/>
        <v>4.3439768026107155E-2</v>
      </c>
      <c r="Y747" s="17">
        <f t="shared" si="916"/>
        <v>2.67988670891432E-2</v>
      </c>
      <c r="Z747" s="17">
        <f t="shared" si="917"/>
        <v>2.1093367433533572E-2</v>
      </c>
      <c r="AA747" s="17">
        <f t="shared" si="918"/>
        <v>3.0872068776816933E-2</v>
      </c>
      <c r="AB747" s="17">
        <f t="shared" si="919"/>
        <v>2.259204542763834E-2</v>
      </c>
      <c r="AC747" s="17">
        <f t="shared" si="920"/>
        <v>1.2439785125421148E-3</v>
      </c>
      <c r="AD747" s="17">
        <f t="shared" si="921"/>
        <v>1.2882151081047006E-2</v>
      </c>
      <c r="AE747" s="17">
        <f t="shared" si="922"/>
        <v>1.5894516491697683E-2</v>
      </c>
      <c r="AF747" s="17">
        <f t="shared" si="923"/>
        <v>9.8056470893491728E-3</v>
      </c>
      <c r="AG747" s="17">
        <f t="shared" si="924"/>
        <v>4.0328673473053866E-3</v>
      </c>
      <c r="AH747" s="17">
        <f t="shared" si="925"/>
        <v>6.5064614292368872E-3</v>
      </c>
      <c r="AI747" s="17">
        <f t="shared" si="926"/>
        <v>9.5228002532101279E-3</v>
      </c>
      <c r="AJ747" s="17">
        <f t="shared" si="927"/>
        <v>6.9687437364225474E-3</v>
      </c>
      <c r="AK747" s="17">
        <f t="shared" si="928"/>
        <v>3.3997975366232432E-3</v>
      </c>
      <c r="AL747" s="17">
        <f t="shared" si="929"/>
        <v>8.9856938634777367E-5</v>
      </c>
      <c r="AM747" s="17">
        <f t="shared" si="930"/>
        <v>3.770840814493952E-3</v>
      </c>
      <c r="AN747" s="17">
        <f t="shared" si="931"/>
        <v>4.6526151677977008E-3</v>
      </c>
      <c r="AO747" s="17">
        <f t="shared" si="932"/>
        <v>2.870291927521508E-3</v>
      </c>
      <c r="AP747" s="17">
        <f t="shared" si="933"/>
        <v>1.1804939017547313E-3</v>
      </c>
      <c r="AQ747" s="17">
        <f t="shared" si="934"/>
        <v>3.6413522228820436E-4</v>
      </c>
      <c r="AR747" s="17">
        <f t="shared" si="935"/>
        <v>1.6055867974061231E-3</v>
      </c>
      <c r="AS747" s="17">
        <f t="shared" si="936"/>
        <v>2.3499228462625535E-3</v>
      </c>
      <c r="AT747" s="17">
        <f t="shared" si="937"/>
        <v>1.7196633007657675E-3</v>
      </c>
      <c r="AU747" s="17">
        <f t="shared" si="938"/>
        <v>8.3896140752137867E-4</v>
      </c>
      <c r="AV747" s="17">
        <f t="shared" si="939"/>
        <v>3.0697415142116397E-4</v>
      </c>
      <c r="AW747" s="17">
        <f t="shared" si="940"/>
        <v>4.5074183241105084E-6</v>
      </c>
      <c r="AX747" s="17">
        <f t="shared" si="941"/>
        <v>9.1982829309032905E-4</v>
      </c>
      <c r="AY747" s="17">
        <f t="shared" si="942"/>
        <v>1.1349211697698936E-3</v>
      </c>
      <c r="AZ747" s="17">
        <f t="shared" si="943"/>
        <v>7.0015570909677115E-4</v>
      </c>
      <c r="BA747" s="17">
        <f t="shared" si="944"/>
        <v>2.8796009804522035E-4</v>
      </c>
      <c r="BB747" s="17">
        <f t="shared" si="945"/>
        <v>8.8824189736149306E-5</v>
      </c>
      <c r="BC747" s="17">
        <f t="shared" si="946"/>
        <v>2.1918972068260527E-5</v>
      </c>
      <c r="BD747" s="17">
        <f t="shared" si="947"/>
        <v>3.3017293553002795E-4</v>
      </c>
      <c r="BE747" s="17">
        <f t="shared" si="948"/>
        <v>4.8323823145098499E-4</v>
      </c>
      <c r="BF747" s="17">
        <f t="shared" si="949"/>
        <v>3.5363163240652437E-4</v>
      </c>
      <c r="BG747" s="17">
        <f t="shared" si="950"/>
        <v>1.7252405859667245E-4</v>
      </c>
      <c r="BH747" s="17">
        <f t="shared" si="951"/>
        <v>6.3126177214652314E-5</v>
      </c>
      <c r="BI747" s="17">
        <f t="shared" si="952"/>
        <v>1.8478184583179282E-5</v>
      </c>
      <c r="BJ747" s="18">
        <f t="shared" si="953"/>
        <v>0.42387347010276949</v>
      </c>
      <c r="BK747" s="18">
        <f t="shared" si="954"/>
        <v>0.25747436629690612</v>
      </c>
      <c r="BL747" s="18">
        <f t="shared" si="955"/>
        <v>0.29758879731882476</v>
      </c>
      <c r="BM747" s="18">
        <f t="shared" si="956"/>
        <v>0.5046457052743476</v>
      </c>
      <c r="BN747" s="18">
        <f t="shared" si="957"/>
        <v>0.49425388212624066</v>
      </c>
    </row>
    <row r="748" spans="1:66" x14ac:dyDescent="0.25">
      <c r="A748" t="s">
        <v>145</v>
      </c>
      <c r="B748" t="s">
        <v>349</v>
      </c>
      <c r="C748" t="s">
        <v>357</v>
      </c>
      <c r="D748" t="s">
        <v>505</v>
      </c>
      <c r="E748" s="14">
        <f>VLOOKUP(A748,home!$A$2:$E$405,3,FALSE)</f>
        <v>1.4398340249999999</v>
      </c>
      <c r="F748" s="14">
        <f>VLOOKUP(B748,home!$B$2:$E$405,3,FALSE)</f>
        <v>0.83</v>
      </c>
      <c r="G748" s="14">
        <f>VLOOKUP(C748,away!$B$2:$E$405,4,FALSE)</f>
        <v>0.64</v>
      </c>
      <c r="H748" s="14">
        <f>VLOOKUP(A748,away!$A$2:$E$405,3,FALSE)</f>
        <v>1.2406638999999999</v>
      </c>
      <c r="I748" s="14">
        <f>VLOOKUP(C748,away!$B$2:$E$405,3,FALSE)</f>
        <v>0.96</v>
      </c>
      <c r="J748" s="14">
        <f>VLOOKUP(B748,home!$B$2:$E$405,4,FALSE)</f>
        <v>1.05</v>
      </c>
      <c r="K748" s="16">
        <f t="shared" si="958"/>
        <v>0.76483983407999989</v>
      </c>
      <c r="L748" s="16">
        <f t="shared" si="959"/>
        <v>1.2505892111999999</v>
      </c>
      <c r="M748" s="17">
        <f t="shared" si="904"/>
        <v>0.13326321514520292</v>
      </c>
      <c r="N748" s="17">
        <f t="shared" si="905"/>
        <v>0.10192501536062432</v>
      </c>
      <c r="O748" s="17">
        <f t="shared" si="906"/>
        <v>0.1666575391104152</v>
      </c>
      <c r="P748" s="17">
        <f t="shared" si="907"/>
        <v>0.12746632456139104</v>
      </c>
      <c r="Q748" s="17">
        <f t="shared" si="908"/>
        <v>3.8978155918510678E-2</v>
      </c>
      <c r="R748" s="17">
        <f t="shared" si="909"/>
        <v>0.10421006018831364</v>
      </c>
      <c r="S748" s="17">
        <f t="shared" si="910"/>
        <v>3.0480399034884666E-2</v>
      </c>
      <c r="T748" s="17">
        <f t="shared" si="911"/>
        <v>4.8745661264160876E-2</v>
      </c>
      <c r="U748" s="17">
        <f t="shared" si="912"/>
        <v>7.9704005143896597E-2</v>
      </c>
      <c r="V748" s="17">
        <f t="shared" si="913"/>
        <v>3.239390581604482E-3</v>
      </c>
      <c r="W748" s="17">
        <f t="shared" si="914"/>
        <v>9.9373487684860217E-3</v>
      </c>
      <c r="X748" s="17">
        <f t="shared" si="915"/>
        <v>1.2427541157800225E-2</v>
      </c>
      <c r="Y748" s="17">
        <f t="shared" si="916"/>
        <v>7.7708744468444578E-3</v>
      </c>
      <c r="Z748" s="17">
        <f t="shared" si="917"/>
        <v>4.3441325656669222E-2</v>
      </c>
      <c r="AA748" s="17">
        <f t="shared" si="918"/>
        <v>3.3225656307462124E-2</v>
      </c>
      <c r="AB748" s="17">
        <f t="shared" si="919"/>
        <v>1.2706152728699219E-2</v>
      </c>
      <c r="AC748" s="17">
        <f t="shared" si="920"/>
        <v>1.936549082608816E-4</v>
      </c>
      <c r="AD748" s="17">
        <f t="shared" si="921"/>
        <v>1.9001200458209852E-3</v>
      </c>
      <c r="AE748" s="17">
        <f t="shared" si="922"/>
        <v>2.3762696292885734E-3</v>
      </c>
      <c r="AF748" s="17">
        <f t="shared" si="923"/>
        <v>1.4858685806452565E-3</v>
      </c>
      <c r="AG748" s="17">
        <f t="shared" si="924"/>
        <v>6.1940373873867161E-4</v>
      </c>
      <c r="AH748" s="17">
        <f t="shared" si="925"/>
        <v>1.3581813296614073E-2</v>
      </c>
      <c r="AI748" s="17">
        <f t="shared" si="926"/>
        <v>1.0387911828287844E-2</v>
      </c>
      <c r="AJ748" s="17">
        <f t="shared" si="927"/>
        <v>3.9725443795926721E-3</v>
      </c>
      <c r="AK748" s="17">
        <f t="shared" si="928"/>
        <v>1.0127867280543647E-3</v>
      </c>
      <c r="AL748" s="17">
        <f t="shared" si="929"/>
        <v>7.4092402355419169E-6</v>
      </c>
      <c r="AM748" s="17">
        <f t="shared" si="930"/>
        <v>2.9065750011556088E-4</v>
      </c>
      <c r="AN748" s="17">
        <f t="shared" si="931"/>
        <v>3.6349313379888316E-4</v>
      </c>
      <c r="AO748" s="17">
        <f t="shared" si="932"/>
        <v>2.2729029573708066E-4</v>
      </c>
      <c r="AP748" s="17">
        <f t="shared" si="933"/>
        <v>9.4748930553083464E-5</v>
      </c>
      <c r="AQ748" s="17">
        <f t="shared" si="934"/>
        <v>2.9622997580606065E-5</v>
      </c>
      <c r="AR748" s="17">
        <f t="shared" si="935"/>
        <v>3.3970538354556475E-3</v>
      </c>
      <c r="AS748" s="17">
        <f t="shared" si="936"/>
        <v>2.5982020918707245E-3</v>
      </c>
      <c r="AT748" s="17">
        <f t="shared" si="937"/>
        <v>9.9360422842635675E-4</v>
      </c>
      <c r="AU748" s="17">
        <f t="shared" si="938"/>
        <v>2.5331603107026698E-4</v>
      </c>
      <c r="AV748" s="17">
        <f t="shared" si="939"/>
        <v>4.8436547793396773E-5</v>
      </c>
      <c r="AW748" s="17">
        <f t="shared" si="940"/>
        <v>1.9685948835832149E-7</v>
      </c>
      <c r="AX748" s="17">
        <f t="shared" si="941"/>
        <v>3.7051072360415499E-5</v>
      </c>
      <c r="AY748" s="17">
        <f t="shared" si="942"/>
        <v>4.6335671357326139E-5</v>
      </c>
      <c r="AZ748" s="17">
        <f t="shared" si="943"/>
        <v>2.8973445346590462E-5</v>
      </c>
      <c r="BA748" s="17">
        <f t="shared" si="944"/>
        <v>1.2077959387246292E-5</v>
      </c>
      <c r="BB748" s="17">
        <f t="shared" si="945"/>
        <v>3.7761414257504949E-6</v>
      </c>
      <c r="BC748" s="17">
        <f t="shared" si="946"/>
        <v>9.4448034540178932E-7</v>
      </c>
      <c r="BD748" s="17">
        <f t="shared" si="947"/>
        <v>7.0805314608106981E-4</v>
      </c>
      <c r="BE748" s="17">
        <f t="shared" si="948"/>
        <v>5.4154725076846738E-4</v>
      </c>
      <c r="BF748" s="17">
        <f t="shared" si="949"/>
        <v>2.0709845471211734E-4</v>
      </c>
      <c r="BG748" s="17">
        <f t="shared" si="950"/>
        <v>5.2799049246746723E-5</v>
      </c>
      <c r="BH748" s="17">
        <f t="shared" si="951"/>
        <v>1.0095704016365877E-5</v>
      </c>
      <c r="BI748" s="17">
        <f t="shared" si="952"/>
        <v>1.5443193169596135E-6</v>
      </c>
      <c r="BJ748" s="18">
        <f t="shared" si="953"/>
        <v>0.22730123053892801</v>
      </c>
      <c r="BK748" s="18">
        <f t="shared" si="954"/>
        <v>0.29469672914293688</v>
      </c>
      <c r="BL748" s="18">
        <f t="shared" si="955"/>
        <v>0.43427022037009394</v>
      </c>
      <c r="BM748" s="18">
        <f t="shared" si="956"/>
        <v>0.32716305661230127</v>
      </c>
      <c r="BN748" s="18">
        <f t="shared" si="957"/>
        <v>0.67250031028445778</v>
      </c>
    </row>
    <row r="749" spans="1:66" x14ac:dyDescent="0.25">
      <c r="A749" t="s">
        <v>145</v>
      </c>
      <c r="B749" t="s">
        <v>355</v>
      </c>
      <c r="C749" t="s">
        <v>434</v>
      </c>
      <c r="D749" t="s">
        <v>505</v>
      </c>
      <c r="E749" s="14">
        <f>VLOOKUP(A749,home!$A$2:$E$405,3,FALSE)</f>
        <v>1.4398340249999999</v>
      </c>
      <c r="F749" s="14">
        <f>VLOOKUP(B749,home!$B$2:$E$405,3,FALSE)</f>
        <v>0.41</v>
      </c>
      <c r="G749" s="14">
        <f>VLOOKUP(C749,away!$B$2:$E$405,4,FALSE)</f>
        <v>1.18</v>
      </c>
      <c r="H749" s="14">
        <f>VLOOKUP(A749,away!$A$2:$E$405,3,FALSE)</f>
        <v>1.2406638999999999</v>
      </c>
      <c r="I749" s="14">
        <f>VLOOKUP(C749,away!$B$2:$E$405,3,FALSE)</f>
        <v>0.83</v>
      </c>
      <c r="J749" s="14">
        <f>VLOOKUP(B749,home!$B$2:$E$405,4,FALSE)</f>
        <v>1.48</v>
      </c>
      <c r="K749" s="16">
        <f t="shared" si="958"/>
        <v>0.69659170129499992</v>
      </c>
      <c r="L749" s="16">
        <f t="shared" si="959"/>
        <v>1.5240315347599998</v>
      </c>
      <c r="M749" s="17">
        <f t="shared" si="904"/>
        <v>0.10854144080120327</v>
      </c>
      <c r="N749" s="17">
        <f t="shared" si="905"/>
        <v>7.5609066908720712E-2</v>
      </c>
      <c r="O749" s="17">
        <f t="shared" si="906"/>
        <v>0.16542057860931952</v>
      </c>
      <c r="P749" s="17">
        <f t="shared" si="907"/>
        <v>0.11523060228266917</v>
      </c>
      <c r="Q749" s="17">
        <f t="shared" si="908"/>
        <v>2.633432427563662E-2</v>
      </c>
      <c r="R749" s="17">
        <f t="shared" si="909"/>
        <v>0.1260530891494242</v>
      </c>
      <c r="S749" s="17">
        <f t="shared" si="910"/>
        <v>3.0583000383111455E-2</v>
      </c>
      <c r="T749" s="17">
        <f t="shared" si="911"/>
        <v>4.0134340642666001E-2</v>
      </c>
      <c r="U749" s="17">
        <f t="shared" si="912"/>
        <v>8.7807535824087721E-2</v>
      </c>
      <c r="V749" s="17">
        <f t="shared" si="913"/>
        <v>3.607528995114941E-3</v>
      </c>
      <c r="W749" s="17">
        <f t="shared" si="914"/>
        <v>6.1147572498733106E-3</v>
      </c>
      <c r="X749" s="17">
        <f t="shared" si="915"/>
        <v>9.3190828762092573E-3</v>
      </c>
      <c r="Y749" s="17">
        <f t="shared" si="916"/>
        <v>7.1012880891924146E-3</v>
      </c>
      <c r="Z749" s="17">
        <f t="shared" si="917"/>
        <v>6.4036294305878691E-2</v>
      </c>
      <c r="AA749" s="17">
        <f t="shared" si="918"/>
        <v>4.4607151195159359E-2</v>
      </c>
      <c r="AB749" s="17">
        <f t="shared" si="919"/>
        <v>1.5536485670479673E-2</v>
      </c>
      <c r="AC749" s="17">
        <f t="shared" si="920"/>
        <v>2.3936579878546625E-4</v>
      </c>
      <c r="AD749" s="17">
        <f t="shared" si="921"/>
        <v>1.064872288923796E-3</v>
      </c>
      <c r="AE749" s="17">
        <f t="shared" si="922"/>
        <v>1.6228989488119268E-3</v>
      </c>
      <c r="AF749" s="17">
        <f t="shared" si="923"/>
        <v>1.2366745878591157E-3</v>
      </c>
      <c r="AG749" s="17">
        <f t="shared" si="924"/>
        <v>6.2824369004453953E-4</v>
      </c>
      <c r="AH749" s="17">
        <f t="shared" si="925"/>
        <v>2.4398332972832833E-2</v>
      </c>
      <c r="AI749" s="17">
        <f t="shared" si="926"/>
        <v>1.6995676274307515E-2</v>
      </c>
      <c r="AJ749" s="17">
        <f t="shared" si="927"/>
        <v>5.9195235252894694E-3</v>
      </c>
      <c r="AK749" s="17">
        <f t="shared" si="928"/>
        <v>1.3744969877790556E-3</v>
      </c>
      <c r="AL749" s="17">
        <f t="shared" si="929"/>
        <v>1.0164694684839936E-5</v>
      </c>
      <c r="AM749" s="17">
        <f t="shared" si="930"/>
        <v>1.4835623988066561E-4</v>
      </c>
      <c r="AN749" s="17">
        <f t="shared" si="931"/>
        <v>2.2609958795655351E-4</v>
      </c>
      <c r="AO749" s="17">
        <f t="shared" si="932"/>
        <v>1.7229145102101492E-4</v>
      </c>
      <c r="AP749" s="17">
        <f t="shared" si="933"/>
        <v>8.7525868175194915E-5</v>
      </c>
      <c r="AQ749" s="17">
        <f t="shared" si="934"/>
        <v>3.3348045801560922E-5</v>
      </c>
      <c r="AR749" s="17">
        <f t="shared" si="935"/>
        <v>7.4367657692343877E-3</v>
      </c>
      <c r="AS749" s="17">
        <f t="shared" si="936"/>
        <v>5.1803893193234016E-3</v>
      </c>
      <c r="AT749" s="17">
        <f t="shared" si="937"/>
        <v>1.8043081046589672E-3</v>
      </c>
      <c r="AU749" s="17">
        <f t="shared" si="938"/>
        <v>4.1895535076158231E-4</v>
      </c>
      <c r="AV749" s="17">
        <f t="shared" si="939"/>
        <v>7.2960205138413505E-5</v>
      </c>
      <c r="AW749" s="17">
        <f t="shared" si="940"/>
        <v>2.9975337885994612E-7</v>
      </c>
      <c r="AX749" s="17">
        <f t="shared" si="941"/>
        <v>1.7223954256033652E-5</v>
      </c>
      <c r="AY749" s="17">
        <f t="shared" si="942"/>
        <v>2.6249849439459E-5</v>
      </c>
      <c r="AZ749" s="17">
        <f t="shared" si="943"/>
        <v>2.0002799164218812E-5</v>
      </c>
      <c r="BA749" s="17">
        <f t="shared" si="944"/>
        <v>1.0161632236580146E-5</v>
      </c>
      <c r="BB749" s="17">
        <f t="shared" si="945"/>
        <v>3.8716619932954817E-6</v>
      </c>
      <c r="BC749" s="17">
        <f t="shared" si="946"/>
        <v>1.180106993942815E-6</v>
      </c>
      <c r="BD749" s="17">
        <f t="shared" si="947"/>
        <v>1.8889775914894844E-3</v>
      </c>
      <c r="BE749" s="17">
        <f t="shared" si="948"/>
        <v>1.3158461141637913E-3</v>
      </c>
      <c r="BF749" s="17">
        <f t="shared" si="949"/>
        <v>4.5830374165388503E-4</v>
      </c>
      <c r="BG749" s="17">
        <f t="shared" si="950"/>
        <v>1.064168610361813E-4</v>
      </c>
      <c r="BH749" s="17">
        <f t="shared" si="951"/>
        <v>1.8532275568916778E-5</v>
      </c>
      <c r="BI749" s="17">
        <f t="shared" si="952"/>
        <v>2.5818858734839011E-6</v>
      </c>
      <c r="BJ749" s="18">
        <f t="shared" si="953"/>
        <v>0.16991186075485623</v>
      </c>
      <c r="BK749" s="18">
        <f t="shared" si="954"/>
        <v>0.25823835280500862</v>
      </c>
      <c r="BL749" s="18">
        <f t="shared" si="955"/>
        <v>0.50681690742758168</v>
      </c>
      <c r="BM749" s="18">
        <f t="shared" si="956"/>
        <v>0.38178836317029119</v>
      </c>
      <c r="BN749" s="18">
        <f t="shared" si="957"/>
        <v>0.61718910202697352</v>
      </c>
    </row>
    <row r="750" spans="1:66" x14ac:dyDescent="0.25">
      <c r="A750" t="s">
        <v>145</v>
      </c>
      <c r="B750" t="s">
        <v>360</v>
      </c>
      <c r="C750" t="s">
        <v>146</v>
      </c>
      <c r="D750" t="s">
        <v>505</v>
      </c>
      <c r="E750" s="14">
        <f>VLOOKUP(A750,home!$A$2:$E$405,3,FALSE)</f>
        <v>1.4398340249999999</v>
      </c>
      <c r="F750" s="14">
        <f>VLOOKUP(B750,home!$B$2:$E$405,3,FALSE)</f>
        <v>1.1200000000000001</v>
      </c>
      <c r="G750" s="14">
        <f>VLOOKUP(C750,away!$B$2:$E$405,4,FALSE)</f>
        <v>0.88</v>
      </c>
      <c r="H750" s="14">
        <f>VLOOKUP(A750,away!$A$2:$E$405,3,FALSE)</f>
        <v>1.2406638999999999</v>
      </c>
      <c r="I750" s="14">
        <f>VLOOKUP(C750,away!$B$2:$E$405,3,FALSE)</f>
        <v>0.82</v>
      </c>
      <c r="J750" s="14">
        <f>VLOOKUP(B750,home!$B$2:$E$405,4,FALSE)</f>
        <v>1.18</v>
      </c>
      <c r="K750" s="16">
        <f t="shared" si="958"/>
        <v>1.41910041504</v>
      </c>
      <c r="L750" s="16">
        <f t="shared" si="959"/>
        <v>1.2004663896399999</v>
      </c>
      <c r="M750" s="17">
        <f t="shared" si="904"/>
        <v>7.2834407518908115E-2</v>
      </c>
      <c r="N750" s="17">
        <f t="shared" si="905"/>
        <v>0.10335933793927499</v>
      </c>
      <c r="O750" s="17">
        <f t="shared" si="906"/>
        <v>8.7435258235792068E-2</v>
      </c>
      <c r="P750" s="17">
        <f t="shared" si="907"/>
        <v>0.12407941125154209</v>
      </c>
      <c r="Q750" s="17">
        <f t="shared" si="908"/>
        <v>7.3338639683942386E-2</v>
      </c>
      <c r="R750" s="17">
        <f t="shared" si="909"/>
        <v>5.2481544390781197E-2</v>
      </c>
      <c r="S750" s="17">
        <f t="shared" si="910"/>
        <v>5.2844873806835502E-2</v>
      </c>
      <c r="T750" s="17">
        <f t="shared" si="911"/>
        <v>8.804057200249113E-2</v>
      </c>
      <c r="U750" s="17">
        <f t="shared" si="912"/>
        <v>7.4476581426897767E-2</v>
      </c>
      <c r="V750" s="17">
        <f t="shared" si="913"/>
        <v>1.0002843822149998E-2</v>
      </c>
      <c r="W750" s="17">
        <f t="shared" si="914"/>
        <v>3.4691631337983884E-2</v>
      </c>
      <c r="X750" s="17">
        <f t="shared" si="915"/>
        <v>4.1646137423031387E-2</v>
      </c>
      <c r="Y750" s="17">
        <f t="shared" si="916"/>
        <v>2.4997394117338895E-2</v>
      </c>
      <c r="Z750" s="17">
        <f t="shared" si="917"/>
        <v>2.1000776705844163E-2</v>
      </c>
      <c r="AA750" s="17">
        <f t="shared" si="918"/>
        <v>2.9802210939425814E-2</v>
      </c>
      <c r="AB750" s="17">
        <f t="shared" si="919"/>
        <v>2.1146164956624403E-2</v>
      </c>
      <c r="AC750" s="17">
        <f t="shared" si="920"/>
        <v>1.0650417626889548E-3</v>
      </c>
      <c r="AD750" s="17">
        <f t="shared" si="921"/>
        <v>1.23077271075369E-2</v>
      </c>
      <c r="AE750" s="17">
        <f t="shared" si="922"/>
        <v>1.4775012725459179E-2</v>
      </c>
      <c r="AF750" s="17">
        <f t="shared" si="923"/>
        <v>8.8684530917085194E-3</v>
      </c>
      <c r="AG750" s="17">
        <f t="shared" si="924"/>
        <v>3.5487599548983404E-3</v>
      </c>
      <c r="AH750" s="17">
        <f t="shared" si="925"/>
        <v>6.3026816479251381E-3</v>
      </c>
      <c r="AI750" s="17">
        <f t="shared" si="926"/>
        <v>8.9441381424355537E-3</v>
      </c>
      <c r="AJ750" s="17">
        <f t="shared" si="927"/>
        <v>6.3463150750526958E-3</v>
      </c>
      <c r="AK750" s="17">
        <f t="shared" si="928"/>
        <v>3.0020194523272961E-3</v>
      </c>
      <c r="AL750" s="17">
        <f t="shared" si="929"/>
        <v>7.2575454033009542E-5</v>
      </c>
      <c r="AM750" s="17">
        <f t="shared" si="930"/>
        <v>3.4931801293009331E-3</v>
      </c>
      <c r="AN750" s="17">
        <f t="shared" si="931"/>
        <v>4.1934453381840785E-3</v>
      </c>
      <c r="AO750" s="17">
        <f t="shared" si="932"/>
        <v>2.5170450926412648E-3</v>
      </c>
      <c r="AP750" s="17">
        <f t="shared" si="933"/>
        <v>1.0072093449747129E-3</v>
      </c>
      <c r="AQ750" s="17">
        <f t="shared" si="934"/>
        <v>3.022802414933656E-4</v>
      </c>
      <c r="AR750" s="17">
        <f t="shared" si="935"/>
        <v>1.5132314965869943E-3</v>
      </c>
      <c r="AS750" s="17">
        <f t="shared" si="936"/>
        <v>2.1474274448582036E-3</v>
      </c>
      <c r="AT750" s="17">
        <f t="shared" si="937"/>
        <v>1.5237075891332821E-3</v>
      </c>
      <c r="AU750" s="17">
        <f t="shared" si="938"/>
        <v>7.207646907128794E-4</v>
      </c>
      <c r="AV750" s="17">
        <f t="shared" si="939"/>
        <v>2.5570936793420612E-4</v>
      </c>
      <c r="AW750" s="17">
        <f t="shared" si="940"/>
        <v>3.4343961850842596E-6</v>
      </c>
      <c r="AX750" s="17">
        <f t="shared" si="941"/>
        <v>8.2619556188340531E-4</v>
      </c>
      <c r="AY750" s="17">
        <f t="shared" si="942"/>
        <v>9.918200033107625E-4</v>
      </c>
      <c r="AZ750" s="17">
        <f t="shared" si="943"/>
        <v>5.9532328927360196E-4</v>
      </c>
      <c r="BA750" s="17">
        <f t="shared" si="944"/>
        <v>2.3822186658096345E-4</v>
      </c>
      <c r="BB750" s="17">
        <f t="shared" si="945"/>
        <v>7.1494336026937724E-5</v>
      </c>
      <c r="BC750" s="17">
        <f t="shared" si="946"/>
        <v>1.7165309489993372E-5</v>
      </c>
      <c r="BD750" s="17">
        <f t="shared" si="947"/>
        <v>3.0276392523288694E-4</v>
      </c>
      <c r="BE750" s="17">
        <f t="shared" si="948"/>
        <v>4.2965241195712931E-4</v>
      </c>
      <c r="BF750" s="17">
        <f t="shared" si="949"/>
        <v>3.048599580656497E-4</v>
      </c>
      <c r="BG750" s="17">
        <f t="shared" si="950"/>
        <v>1.442089643400135E-4</v>
      </c>
      <c r="BH750" s="17">
        <f t="shared" si="951"/>
        <v>5.1161750286850423E-5</v>
      </c>
      <c r="BI750" s="17">
        <f t="shared" si="952"/>
        <v>1.4520732213248448E-5</v>
      </c>
      <c r="BJ750" s="18">
        <f t="shared" si="953"/>
        <v>0.41982704589682568</v>
      </c>
      <c r="BK750" s="18">
        <f t="shared" si="954"/>
        <v>0.26189097361946845</v>
      </c>
      <c r="BL750" s="18">
        <f t="shared" si="955"/>
        <v>0.29734492259858331</v>
      </c>
      <c r="BM750" s="18">
        <f t="shared" si="956"/>
        <v>0.48554673419335498</v>
      </c>
      <c r="BN750" s="18">
        <f t="shared" si="957"/>
        <v>0.51352859902024084</v>
      </c>
    </row>
    <row r="751" spans="1:66" x14ac:dyDescent="0.25">
      <c r="A751" t="s">
        <v>145</v>
      </c>
      <c r="B751" t="s">
        <v>375</v>
      </c>
      <c r="C751" t="s">
        <v>423</v>
      </c>
      <c r="D751" t="s">
        <v>505</v>
      </c>
      <c r="E751" s="14">
        <f>VLOOKUP(A751,home!$A$2:$E$405,3,FALSE)</f>
        <v>1.4398340249999999</v>
      </c>
      <c r="F751" s="14">
        <f>VLOOKUP(B751,home!$B$2:$E$405,3,FALSE)</f>
        <v>0.85</v>
      </c>
      <c r="G751" s="14">
        <f>VLOOKUP(C751,away!$B$2:$E$405,4,FALSE)</f>
        <v>0.75</v>
      </c>
      <c r="H751" s="14">
        <f>VLOOKUP(A751,away!$A$2:$E$405,3,FALSE)</f>
        <v>1.2406638999999999</v>
      </c>
      <c r="I751" s="14">
        <f>VLOOKUP(C751,away!$B$2:$E$405,3,FALSE)</f>
        <v>1.04</v>
      </c>
      <c r="J751" s="14">
        <f>VLOOKUP(B751,home!$B$2:$E$405,4,FALSE)</f>
        <v>0.56000000000000005</v>
      </c>
      <c r="K751" s="16">
        <f t="shared" si="958"/>
        <v>0.91789419093750002</v>
      </c>
      <c r="L751" s="16">
        <f t="shared" si="959"/>
        <v>0.72256265535999997</v>
      </c>
      <c r="M751" s="17">
        <f t="shared" si="904"/>
        <v>0.19389144346634585</v>
      </c>
      <c r="N751" s="17">
        <f t="shared" si="905"/>
        <v>0.17797182963024555</v>
      </c>
      <c r="O751" s="17">
        <f t="shared" si="906"/>
        <v>0.14009871624262618</v>
      </c>
      <c r="P751" s="17">
        <f t="shared" si="907"/>
        <v>0.12859579779690775</v>
      </c>
      <c r="Q751" s="17">
        <f t="shared" si="908"/>
        <v>8.1679654284060405E-2</v>
      </c>
      <c r="R751" s="17">
        <f t="shared" si="909"/>
        <v>5.0615050210399554E-2</v>
      </c>
      <c r="S751" s="17">
        <f t="shared" si="910"/>
        <v>2.1322342692617995E-2</v>
      </c>
      <c r="T751" s="17">
        <f t="shared" si="911"/>
        <v>5.9018667888377487E-2</v>
      </c>
      <c r="U751" s="17">
        <f t="shared" si="912"/>
        <v>4.6459260562135639E-2</v>
      </c>
      <c r="V751" s="17">
        <f t="shared" si="913"/>
        <v>1.5713051823891726E-3</v>
      </c>
      <c r="W751" s="17">
        <f t="shared" si="914"/>
        <v>2.4991093395040784E-2</v>
      </c>
      <c r="X751" s="17">
        <f t="shared" si="915"/>
        <v>1.8057630803870427E-2</v>
      </c>
      <c r="Y751" s="17">
        <f t="shared" si="916"/>
        <v>6.5238848315775713E-3</v>
      </c>
      <c r="Z751" s="17">
        <f t="shared" si="917"/>
        <v>1.2190848360402013E-2</v>
      </c>
      <c r="AA751" s="17">
        <f t="shared" si="918"/>
        <v>1.1189908892612954E-2</v>
      </c>
      <c r="AB751" s="17">
        <f t="shared" si="919"/>
        <v>5.1355761848246523E-3</v>
      </c>
      <c r="AC751" s="17">
        <f t="shared" si="920"/>
        <v>6.5134141526345808E-5</v>
      </c>
      <c r="AD751" s="17">
        <f t="shared" si="921"/>
        <v>5.7347948631211142E-3</v>
      </c>
      <c r="AE751" s="17">
        <f t="shared" si="922"/>
        <v>4.1437486042416793E-3</v>
      </c>
      <c r="AF751" s="17">
        <f t="shared" si="923"/>
        <v>1.4970589973125805E-3</v>
      </c>
      <c r="AG751" s="17">
        <f t="shared" si="924"/>
        <v>3.6057297477625253E-4</v>
      </c>
      <c r="AH751" s="17">
        <f t="shared" si="925"/>
        <v>2.2021629405957945E-3</v>
      </c>
      <c r="AI751" s="17">
        <f t="shared" si="926"/>
        <v>2.0213525706707226E-3</v>
      </c>
      <c r="AJ751" s="17">
        <f t="shared" si="927"/>
        <v>9.2769389122761932E-4</v>
      </c>
      <c r="AK751" s="17">
        <f t="shared" si="928"/>
        <v>2.8384161124201231E-4</v>
      </c>
      <c r="AL751" s="17">
        <f t="shared" si="929"/>
        <v>1.727972466170428E-6</v>
      </c>
      <c r="AM751" s="17">
        <f t="shared" si="930"/>
        <v>1.0527869782154175E-3</v>
      </c>
      <c r="AN751" s="17">
        <f t="shared" si="931"/>
        <v>7.6070455450776247E-4</v>
      </c>
      <c r="AO751" s="17">
        <f t="shared" si="932"/>
        <v>2.7482835142478729E-4</v>
      </c>
      <c r="AP751" s="17">
        <f t="shared" si="933"/>
        <v>6.6193567791235207E-5</v>
      </c>
      <c r="AQ751" s="17">
        <f t="shared" si="934"/>
        <v>1.1957250027746766E-5</v>
      </c>
      <c r="AR751" s="17">
        <f t="shared" si="935"/>
        <v>3.182401403784567E-4</v>
      </c>
      <c r="AS751" s="17">
        <f t="shared" si="936"/>
        <v>2.9211077617651997E-4</v>
      </c>
      <c r="AT751" s="17">
        <f t="shared" si="937"/>
        <v>1.3406339228133596E-4</v>
      </c>
      <c r="AU751" s="17">
        <f t="shared" si="938"/>
        <v>4.1018669664137862E-5</v>
      </c>
      <c r="AV751" s="17">
        <f t="shared" si="939"/>
        <v>9.4126996511740977E-6</v>
      </c>
      <c r="AW751" s="17">
        <f t="shared" si="940"/>
        <v>3.1834823807369538E-8</v>
      </c>
      <c r="AX751" s="17">
        <f t="shared" si="941"/>
        <v>1.6105784193309595E-4</v>
      </c>
      <c r="AY751" s="17">
        <f t="shared" si="942"/>
        <v>1.1637438193372895E-4</v>
      </c>
      <c r="AZ751" s="17">
        <f t="shared" si="943"/>
        <v>4.2043891212956993E-5</v>
      </c>
      <c r="BA751" s="17">
        <f t="shared" si="944"/>
        <v>1.0126448558833729E-5</v>
      </c>
      <c r="BB751" s="17">
        <f t="shared" si="945"/>
        <v>1.8292483900093353E-6</v>
      </c>
      <c r="BC751" s="17">
        <f t="shared" si="946"/>
        <v>2.6434931479963013E-7</v>
      </c>
      <c r="BD751" s="17">
        <f t="shared" si="947"/>
        <v>3.8324740145666132E-5</v>
      </c>
      <c r="BE751" s="17">
        <f t="shared" si="948"/>
        <v>3.5178056348896138E-5</v>
      </c>
      <c r="BF751" s="17">
        <f t="shared" si="949"/>
        <v>1.6144866785561902E-5</v>
      </c>
      <c r="BG751" s="17">
        <f t="shared" si="950"/>
        <v>4.9397598119756876E-6</v>
      </c>
      <c r="BH751" s="17">
        <f t="shared" si="951"/>
        <v>1.13354420900975E-6</v>
      </c>
      <c r="BI751" s="17">
        <f t="shared" si="952"/>
        <v>2.0809472892417862E-7</v>
      </c>
      <c r="BJ751" s="18">
        <f t="shared" si="953"/>
        <v>0.38247710313593425</v>
      </c>
      <c r="BK751" s="18">
        <f t="shared" si="954"/>
        <v>0.34556412563418704</v>
      </c>
      <c r="BL751" s="18">
        <f t="shared" si="955"/>
        <v>0.25982433784651676</v>
      </c>
      <c r="BM751" s="18">
        <f t="shared" si="956"/>
        <v>0.22708758079934485</v>
      </c>
      <c r="BN751" s="18">
        <f t="shared" si="957"/>
        <v>0.77285249163058534</v>
      </c>
    </row>
    <row r="752" spans="1:66" x14ac:dyDescent="0.25">
      <c r="A752" t="s">
        <v>145</v>
      </c>
      <c r="B752" t="s">
        <v>389</v>
      </c>
      <c r="C752" t="s">
        <v>147</v>
      </c>
      <c r="D752" t="s">
        <v>505</v>
      </c>
      <c r="E752" s="14">
        <f>VLOOKUP(A752,home!$A$2:$E$405,3,FALSE)</f>
        <v>1.4398340249999999</v>
      </c>
      <c r="F752" s="14">
        <f>VLOOKUP(B752,home!$B$2:$E$405,3,FALSE)</f>
        <v>1.1200000000000001</v>
      </c>
      <c r="G752" s="14">
        <f>VLOOKUP(C752,away!$B$2:$E$405,4,FALSE)</f>
        <v>1.22</v>
      </c>
      <c r="H752" s="14">
        <f>VLOOKUP(A752,away!$A$2:$E$405,3,FALSE)</f>
        <v>1.2406638999999999</v>
      </c>
      <c r="I752" s="14">
        <f>VLOOKUP(C752,away!$B$2:$E$405,3,FALSE)</f>
        <v>0.93</v>
      </c>
      <c r="J752" s="14">
        <f>VLOOKUP(B752,home!$B$2:$E$405,4,FALSE)</f>
        <v>0.81</v>
      </c>
      <c r="K752" s="16">
        <f t="shared" si="958"/>
        <v>1.96738921176</v>
      </c>
      <c r="L752" s="16">
        <f t="shared" si="959"/>
        <v>0.93459211587000002</v>
      </c>
      <c r="M752" s="17">
        <f t="shared" si="904"/>
        <v>5.491430896012902E-2</v>
      </c>
      <c r="N752" s="17">
        <f t="shared" si="905"/>
        <v>0.10803781901941334</v>
      </c>
      <c r="O752" s="17">
        <f t="shared" si="906"/>
        <v>5.1322480202585882E-2</v>
      </c>
      <c r="P752" s="17">
        <f t="shared" si="907"/>
        <v>0.10097129387133363</v>
      </c>
      <c r="Q752" s="17">
        <f t="shared" si="908"/>
        <v>0.10627621980043658</v>
      </c>
      <c r="R752" s="17">
        <f t="shared" si="909"/>
        <v>2.3982792682115457E-2</v>
      </c>
      <c r="S752" s="17">
        <f t="shared" si="910"/>
        <v>4.6414142229548622E-2</v>
      </c>
      <c r="T752" s="17">
        <f t="shared" si="911"/>
        <v>9.9324917129955212E-2</v>
      </c>
      <c r="U752" s="17">
        <f t="shared" si="912"/>
        <v>4.7183487590670627E-2</v>
      </c>
      <c r="V752" s="17">
        <f t="shared" si="913"/>
        <v>9.4824425011547451E-3</v>
      </c>
      <c r="W752" s="17">
        <f t="shared" si="914"/>
        <v>6.9695562767337821E-2</v>
      </c>
      <c r="X752" s="17">
        <f t="shared" si="915"/>
        <v>6.5136923473476646E-2</v>
      </c>
      <c r="Y752" s="17">
        <f t="shared" si="916"/>
        <v>3.0438227565169399E-2</v>
      </c>
      <c r="Z752" s="17">
        <f t="shared" si="917"/>
        <v>7.4713763190832807E-3</v>
      </c>
      <c r="AA752" s="17">
        <f t="shared" si="918"/>
        <v>1.4699105167163586E-2</v>
      </c>
      <c r="AB752" s="17">
        <f t="shared" si="919"/>
        <v>1.4459430464201657E-2</v>
      </c>
      <c r="AC752" s="17">
        <f t="shared" si="920"/>
        <v>1.0897142595125875E-3</v>
      </c>
      <c r="AD752" s="17">
        <f t="shared" si="921"/>
        <v>3.4279574574000569E-2</v>
      </c>
      <c r="AE752" s="17">
        <f t="shared" si="922"/>
        <v>3.2037420132238648E-2</v>
      </c>
      <c r="AF752" s="17">
        <f t="shared" si="923"/>
        <v>1.4970960134202524E-2</v>
      </c>
      <c r="AG752" s="17">
        <f t="shared" si="924"/>
        <v>4.6639137694765862E-3</v>
      </c>
      <c r="AH752" s="17">
        <f t="shared" si="925"/>
        <v>1.7456723506282638E-3</v>
      </c>
      <c r="AI752" s="17">
        <f t="shared" si="926"/>
        <v>3.4344169498937661E-3</v>
      </c>
      <c r="AJ752" s="17">
        <f t="shared" si="927"/>
        <v>3.3784174279533406E-3</v>
      </c>
      <c r="AK752" s="17">
        <f t="shared" si="928"/>
        <v>2.2155540001924569E-3</v>
      </c>
      <c r="AL752" s="17">
        <f t="shared" si="929"/>
        <v>8.0146585337469183E-5</v>
      </c>
      <c r="AM752" s="17">
        <f t="shared" si="930"/>
        <v>1.3488253040122224E-2</v>
      </c>
      <c r="AN752" s="17">
        <f t="shared" si="931"/>
        <v>1.2606014948157789E-2</v>
      </c>
      <c r="AO752" s="17">
        <f t="shared" si="932"/>
        <v>5.8907410915438174E-3</v>
      </c>
      <c r="AP752" s="17">
        <f t="shared" si="933"/>
        <v>1.8351467269294302E-3</v>
      </c>
      <c r="AQ752" s="17">
        <f t="shared" si="934"/>
        <v>4.2877841561322032E-4</v>
      </c>
      <c r="AR752" s="17">
        <f t="shared" si="935"/>
        <v>3.262983231578852E-4</v>
      </c>
      <c r="AS752" s="17">
        <f t="shared" si="936"/>
        <v>6.4195580079620153E-4</v>
      </c>
      <c r="AT752" s="17">
        <f t="shared" si="937"/>
        <v>6.3148845845659933E-4</v>
      </c>
      <c r="AU752" s="17">
        <f t="shared" si="938"/>
        <v>4.1412786017282221E-4</v>
      </c>
      <c r="AV752" s="17">
        <f t="shared" si="939"/>
        <v>2.0368767109831592E-4</v>
      </c>
      <c r="AW752" s="17">
        <f t="shared" si="940"/>
        <v>4.0935011971556676E-6</v>
      </c>
      <c r="AX752" s="17">
        <f t="shared" si="941"/>
        <v>4.4227739194375813E-3</v>
      </c>
      <c r="AY752" s="17">
        <f t="shared" si="942"/>
        <v>4.1334896353818215E-3</v>
      </c>
      <c r="AZ752" s="17">
        <f t="shared" si="943"/>
        <v>1.9315634121291054E-3</v>
      </c>
      <c r="BA752" s="17">
        <f t="shared" si="944"/>
        <v>6.017413120929392E-4</v>
      </c>
      <c r="BB752" s="17">
        <f t="shared" si="945"/>
        <v>1.4059567151883252E-4</v>
      </c>
      <c r="BC752" s="17">
        <f t="shared" si="946"/>
        <v>2.6279921225389843E-5</v>
      </c>
      <c r="BD752" s="17">
        <f t="shared" si="947"/>
        <v>5.0825973374160139E-5</v>
      </c>
      <c r="BE752" s="17">
        <f t="shared" si="948"/>
        <v>9.9994471693523655E-5</v>
      </c>
      <c r="BF752" s="17">
        <f t="shared" si="949"/>
        <v>9.8364022422739591E-5</v>
      </c>
      <c r="BG752" s="17">
        <f t="shared" si="950"/>
        <v>6.4506772179938882E-5</v>
      </c>
      <c r="BH752" s="17">
        <f t="shared" si="951"/>
        <v>3.1727481918067941E-5</v>
      </c>
      <c r="BI752" s="17">
        <f t="shared" si="952"/>
        <v>1.2484061128383469E-5</v>
      </c>
      <c r="BJ752" s="18">
        <f t="shared" si="953"/>
        <v>0.61036691645985952</v>
      </c>
      <c r="BK752" s="18">
        <f t="shared" si="954"/>
        <v>0.21708553804239791</v>
      </c>
      <c r="BL752" s="18">
        <f t="shared" si="955"/>
        <v>0.16499681773180372</v>
      </c>
      <c r="BM752" s="18">
        <f t="shared" si="956"/>
        <v>0.55028633788294579</v>
      </c>
      <c r="BN752" s="18">
        <f t="shared" si="957"/>
        <v>0.44550491453601393</v>
      </c>
    </row>
    <row r="753" spans="1:66" x14ac:dyDescent="0.25">
      <c r="A753" t="s">
        <v>145</v>
      </c>
      <c r="B753" t="s">
        <v>404</v>
      </c>
      <c r="C753" t="s">
        <v>366</v>
      </c>
      <c r="D753" t="s">
        <v>505</v>
      </c>
      <c r="E753" s="14">
        <f>VLOOKUP(A753,home!$A$2:$E$405,3,FALSE)</f>
        <v>1.4398340249999999</v>
      </c>
      <c r="F753" s="14">
        <f>VLOOKUP(B753,home!$B$2:$E$405,3,FALSE)</f>
        <v>1.1000000000000001</v>
      </c>
      <c r="G753" s="14">
        <f>VLOOKUP(C753,away!$B$2:$E$405,4,FALSE)</f>
        <v>0.9</v>
      </c>
      <c r="H753" s="14">
        <f>VLOOKUP(A753,away!$A$2:$E$405,3,FALSE)</f>
        <v>1.2406638999999999</v>
      </c>
      <c r="I753" s="14">
        <f>VLOOKUP(C753,away!$B$2:$E$405,3,FALSE)</f>
        <v>0.9</v>
      </c>
      <c r="J753" s="14">
        <f>VLOOKUP(B753,home!$B$2:$E$405,4,FALSE)</f>
        <v>0.67</v>
      </c>
      <c r="K753" s="16">
        <f t="shared" si="958"/>
        <v>1.42543568475</v>
      </c>
      <c r="L753" s="16">
        <f t="shared" si="959"/>
        <v>0.74812033170000014</v>
      </c>
      <c r="M753" s="17">
        <f t="shared" ref="M753:M816" si="960">_xlfn.POISSON.DIST(0,K753,FALSE) * _xlfn.POISSON.DIST(0,L753,FALSE)</f>
        <v>0.11377232047436693</v>
      </c>
      <c r="N753" s="17">
        <f t="shared" ref="N753:N816" si="961">_xlfn.POISSON.DIST(1,K753,FALSE) * _xlfn.POISSON.DIST(0,L753,FALSE)</f>
        <v>0.16217512554097566</v>
      </c>
      <c r="O753" s="17">
        <f t="shared" ref="O753:O816" si="962">_xlfn.POISSON.DIST(0,K753,FALSE) * _xlfn.POISSON.DIST(1,L753,FALSE)</f>
        <v>8.5115386131562096E-2</v>
      </c>
      <c r="P753" s="17">
        <f t="shared" ref="P753:P816" si="963">_xlfn.POISSON.DIST(1,K753,FALSE) * _xlfn.POISSON.DIST(1,L753,FALSE)</f>
        <v>0.12132650871320386</v>
      </c>
      <c r="Q753" s="17">
        <f t="shared" ref="Q753:Q816" si="964">_xlfn.POISSON.DIST(2,K753,FALSE) * _xlfn.POISSON.DIST(0,L753,FALSE)</f>
        <v>0.11558510556245893</v>
      </c>
      <c r="R753" s="17">
        <f t="shared" ref="R753:R816" si="965">_xlfn.POISSON.DIST(0,K753,FALSE) * _xlfn.POISSON.DIST(2,L753,FALSE)</f>
        <v>3.1838275452758913E-2</v>
      </c>
      <c r="S753" s="17">
        <f t="shared" ref="S753:S816" si="966">_xlfn.POISSON.DIST(2,K753,FALSE) * _xlfn.POISSON.DIST(2,L753,FALSE)</f>
        <v>3.2345568885209654E-2</v>
      </c>
      <c r="T753" s="17">
        <f t="shared" ref="T753:T816" si="967">_xlfn.POISSON.DIST(2,K753,FALSE) * _xlfn.POISSON.DIST(1,L753,FALSE)</f>
        <v>8.6471567512966308E-2</v>
      </c>
      <c r="U753" s="17">
        <f t="shared" ref="U753:U816" si="968">_xlfn.POISSON.DIST(1,K753,FALSE) * _xlfn.POISSON.DIST(2,L753,FALSE)</f>
        <v>4.5383413971262512E-2</v>
      </c>
      <c r="V753" s="17">
        <f t="shared" ref="V753:V816" si="969">_xlfn.POISSON.DIST(3,K753,FALSE) * _xlfn.POISSON.DIST(3,L753,FALSE)</f>
        <v>3.8325812355593462E-3</v>
      </c>
      <c r="W753" s="17">
        <f t="shared" ref="W753:W816" si="970">_xlfn.POISSON.DIST(3,K753,FALSE) * _xlfn.POISSON.DIST(0,L753,FALSE)</f>
        <v>5.4919711364774922E-2</v>
      </c>
      <c r="X753" s="17">
        <f t="shared" ref="X753:X816" si="971">_xlfn.POISSON.DIST(3,K753,FALSE) * _xlfn.POISSON.DIST(1,L753,FALSE)</f>
        <v>4.1086552683083678E-2</v>
      </c>
      <c r="Y753" s="17">
        <f t="shared" ref="Y753:Y816" si="972">_xlfn.POISSON.DIST(3,K753,FALSE) * _xlfn.POISSON.DIST(2,L753,FALSE)</f>
        <v>1.5368842710839046E-2</v>
      </c>
      <c r="Z753" s="17">
        <f t="shared" ref="Z753:Z816" si="973">_xlfn.POISSON.DIST(0,K753,FALSE) * _xlfn.POISSON.DIST(3,L753,FALSE)</f>
        <v>7.9396203974913242E-3</v>
      </c>
      <c r="AA753" s="17">
        <f t="shared" ref="AA753:AA816" si="974">_xlfn.POISSON.DIST(1,K753,FALSE) * _xlfn.POISSON.DIST(3,L753,FALSE)</f>
        <v>1.1317418237953111E-2</v>
      </c>
      <c r="AB753" s="17">
        <f t="shared" ref="AB753:AB816" si="975">_xlfn.POISSON.DIST(2,K753,FALSE) * _xlfn.POISSON.DIST(3,L753,FALSE)</f>
        <v>8.0661259078094183E-3</v>
      </c>
      <c r="AC753" s="17">
        <f t="shared" ref="AC753:AC816" si="976">_xlfn.POISSON.DIST(4,K753,FALSE) * _xlfn.POISSON.DIST(4,L753,FALSE)</f>
        <v>2.5544092069768645E-4</v>
      </c>
      <c r="AD753" s="17">
        <f t="shared" ref="AD753:AD816" si="977">_xlfn.POISSON.DIST(4,K753,FALSE) * _xlfn.POISSON.DIST(0,L753,FALSE)</f>
        <v>1.957112909388007E-2</v>
      </c>
      <c r="AE753" s="17">
        <f t="shared" ref="AE753:AE816" si="978">_xlfn.POISSON.DIST(4,K753,FALSE) * _xlfn.POISSON.DIST(1,L753,FALSE)</f>
        <v>1.4641559589457081E-2</v>
      </c>
      <c r="AF753" s="17">
        <f t="shared" ref="AF753:AF816" si="979">_xlfn.POISSON.DIST(4,K753,FALSE) * _xlfn.POISSON.DIST(2,L753,FALSE)</f>
        <v>5.4768242083349742E-3</v>
      </c>
      <c r="AG753" s="17">
        <f t="shared" ref="AG753:AG816" si="980">_xlfn.POISSON.DIST(4,K753,FALSE) * _xlfn.POISSON.DIST(3,L753,FALSE)</f>
        <v>1.365774514467384E-3</v>
      </c>
      <c r="AH753" s="17">
        <f t="shared" ref="AH753:AH816" si="981">_xlfn.POISSON.DIST(0,K753,FALSE) * _xlfn.POISSON.DIST(4,L753,FALSE)</f>
        <v>1.4849478613358238E-3</v>
      </c>
      <c r="AI753" s="17">
        <f t="shared" ref="AI753:AI816" si="982">_xlfn.POISSON.DIST(1,K753,FALSE) * _xlfn.POISSON.DIST(4,L753,FALSE)</f>
        <v>2.1166976715412777E-3</v>
      </c>
      <c r="AJ753" s="17">
        <f t="shared" ref="AJ753:AJ816" si="983">_xlfn.POISSON.DIST(2,K753,FALSE) * _xlfn.POISSON.DIST(4,L753,FALSE)</f>
        <v>1.5086081974210862E-3</v>
      </c>
      <c r="AK753" s="17">
        <f t="shared" ref="AK753:AK816" si="984">_xlfn.POISSON.DIST(3,K753,FALSE) * _xlfn.POISSON.DIST(4,L753,FALSE)</f>
        <v>7.1680798630346346E-4</v>
      </c>
      <c r="AL753" s="17">
        <f t="shared" ref="AL753:AL816" si="985">_xlfn.POISSON.DIST(5,K753,FALSE) * _xlfn.POISSON.DIST(5,L753,FALSE)</f>
        <v>1.0896061524110044E-5</v>
      </c>
      <c r="AM753" s="17">
        <f t="shared" ref="AM753:AM816" si="986">_xlfn.POISSON.DIST(5,K753,FALSE) * _xlfn.POISSON.DIST(0,L753,FALSE)</f>
        <v>5.5794771602531148E-3</v>
      </c>
      <c r="AN753" s="17">
        <f t="shared" ref="AN753:AN816" si="987">_xlfn.POISSON.DIST(5,K753,FALSE) * _xlfn.POISSON.DIST(1,L753,FALSE)</f>
        <v>4.1741203038411353E-3</v>
      </c>
      <c r="AO753" s="17">
        <f t="shared" ref="AO753:AO816" si="988">_xlfn.POISSON.DIST(5,K753,FALSE) * _xlfn.POISSON.DIST(2,L753,FALSE)</f>
        <v>1.5613721331326675E-3</v>
      </c>
      <c r="AP753" s="17">
        <f t="shared" ref="AP753:AP816" si="989">_xlfn.POISSON.DIST(5,K753,FALSE) * _xlfn.POISSON.DIST(3,L753,FALSE)</f>
        <v>3.8936474604878276E-4</v>
      </c>
      <c r="AQ753" s="17">
        <f t="shared" ref="AQ753:AQ816" si="990">_xlfn.POISSON.DIST(5,K753,FALSE) * _xlfn.POISSON.DIST(4,L753,FALSE)</f>
        <v>7.2822920741575406E-5</v>
      </c>
      <c r="AR753" s="17">
        <f t="shared" ref="AR753:AR816" si="991">_xlfn.POISSON.DIST(0,K753,FALSE) * _xlfn.POISSON.DIST(5,L753,FALSE)</f>
        <v>2.2218393731595251E-4</v>
      </c>
      <c r="AS753" s="17">
        <f t="shared" ref="AS753:AS816" si="992">_xlfn.POISSON.DIST(1,K753,FALSE) * _xlfn.POISSON.DIST(5,L753,FALSE)</f>
        <v>3.1670891282841585E-4</v>
      </c>
      <c r="AT753" s="17">
        <f t="shared" ref="AT753:AT816" si="993">_xlfn.POISSON.DIST(2,K753,FALSE) * _xlfn.POISSON.DIST(5,L753,FALSE)</f>
        <v>2.2572409301200054E-4</v>
      </c>
      <c r="AU753" s="17">
        <f t="shared" ref="AU753:AU816" si="994">_xlfn.POISSON.DIST(3,K753,FALSE) * _xlfn.POISSON.DIST(5,L753,FALSE)</f>
        <v>1.0725172569571127E-4</v>
      </c>
      <c r="AV753" s="17">
        <f t="shared" ref="AV753:AV816" si="995">_xlfn.POISSON.DIST(4,K753,FALSE) * _xlfn.POISSON.DIST(5,L753,FALSE)</f>
        <v>3.8220109264421333E-5</v>
      </c>
      <c r="AW753" s="17">
        <f t="shared" ref="AW753:AW816" si="996">_xlfn.POISSON.DIST(6,K753,FALSE) * _xlfn.POISSON.DIST(6,L753,FALSE)</f>
        <v>3.2276477411021457E-7</v>
      </c>
      <c r="AX753" s="17">
        <f t="shared" ref="AX753:AX816" si="997">_xlfn.POISSON.DIST(6,K753,FALSE) * _xlfn.POISSON.DIST(0,L753,FALSE)</f>
        <v>1.325530974412065E-3</v>
      </c>
      <c r="AY753" s="17">
        <f t="shared" ref="AY753:AY816" si="998">_xlfn.POISSON.DIST(6,K753,FALSE) * _xlfn.POISSON.DIST(1,L753,FALSE)</f>
        <v>9.9165667225577844E-4</v>
      </c>
      <c r="AZ753" s="17">
        <f t="shared" ref="AZ753:AZ816" si="999">_xlfn.POISSON.DIST(6,K753,FALSE) * _xlfn.POISSON.DIST(2,L753,FALSE)</f>
        <v>3.7093925929025564E-4</v>
      </c>
      <c r="BA753" s="17">
        <f t="shared" ref="BA753:BA816" si="1000">_xlfn.POISSON.DIST(6,K753,FALSE) * _xlfn.POISSON.DIST(3,L753,FALSE)</f>
        <v>9.2502400566926149E-5</v>
      </c>
      <c r="BB753" s="17">
        <f t="shared" ref="BB753:BB816" si="1001">_xlfn.POISSON.DIST(6,K753,FALSE) * _xlfn.POISSON.DIST(4,L753,FALSE)</f>
        <v>1.7300731648793766E-5</v>
      </c>
      <c r="BC753" s="17">
        <f t="shared" ref="BC753:BC816" si="1002">_xlfn.POISSON.DIST(6,K753,FALSE) * _xlfn.POISSON.DIST(5,L753,FALSE)</f>
        <v>2.588605819949657E-6</v>
      </c>
      <c r="BD753" s="17">
        <f t="shared" ref="BD753:BD816" si="1003">_xlfn.POISSON.DIST(0,K753,FALSE) * _xlfn.POISSON.DIST(6,L753,FALSE)</f>
        <v>2.7703386813870396E-5</v>
      </c>
      <c r="BE753" s="17">
        <f t="shared" ref="BE753:BE816" si="1004">_xlfn.POISSON.DIST(1,K753,FALSE) * _xlfn.POISSON.DIST(6,L753,FALSE)</f>
        <v>3.9489396152923468E-5</v>
      </c>
      <c r="BF753" s="17">
        <f t="shared" ref="BF753:BF816" si="1005">_xlfn.POISSON.DIST(2,K753,FALSE) * _xlfn.POISSON.DIST(6,L753,FALSE)</f>
        <v>2.8144797222803242E-5</v>
      </c>
      <c r="BG753" s="17">
        <f t="shared" ref="BG753:BG816" si="1006">_xlfn.POISSON.DIST(3,K753,FALSE) * _xlfn.POISSON.DIST(6,L753,FALSE)</f>
        <v>1.337286610047882E-5</v>
      </c>
      <c r="BH753" s="17">
        <f t="shared" ref="BH753:BH816" si="1007">_xlfn.POISSON.DIST(4,K753,FALSE) * _xlfn.POISSON.DIST(6,L753,FALSE)</f>
        <v>4.7655401367515209E-6</v>
      </c>
      <c r="BI753" s="17">
        <f t="shared" ref="BI753:BI816" si="1008">_xlfn.POISSON.DIST(5,K753,FALSE) * _xlfn.POISSON.DIST(6,L753,FALSE)</f>
        <v>1.3585941936068021E-6</v>
      </c>
      <c r="BJ753" s="18">
        <f t="shared" ref="BJ753:BJ816" si="1009">SUM(N753,Q753,T753,W753,X753,Y753,AD753,AE753,AF753,AG753,AM753,AN753,AO753,AP753,AQ753,AX753,AY753,AZ753,BA753,BB753,BC753)</f>
        <v>0.531239868689249</v>
      </c>
      <c r="BK753" s="18">
        <f t="shared" ref="BK753:BK816" si="1010">SUM(M753,P753,S753,V753,AC753,AL753,AY753)</f>
        <v>0.27253497296281737</v>
      </c>
      <c r="BL753" s="18">
        <f t="shared" ref="BL753:BL816" si="1011">SUM(O753,R753,U753,AA753,AB753,AH753,AI753,AJ753,AK753,AR753,AS753,AT753,AU753,AV753,BD753,BE753,BF753,BG753,BH753,BI753)</f>
        <v>0.18857260477668464</v>
      </c>
      <c r="BM753" s="18">
        <f t="shared" ref="BM753:BM816" si="1012">SUM(S753:BI753)</f>
        <v>0.36948301104343434</v>
      </c>
      <c r="BN753" s="18">
        <f t="shared" ref="BN753:BN816" si="1013">SUM(M753:R753)</f>
        <v>0.62981272187532644</v>
      </c>
    </row>
    <row r="754" spans="1:66" x14ac:dyDescent="0.25">
      <c r="A754" t="s">
        <v>145</v>
      </c>
      <c r="B754" t="s">
        <v>425</v>
      </c>
      <c r="C754" t="s">
        <v>432</v>
      </c>
      <c r="D754" t="s">
        <v>505</v>
      </c>
      <c r="E754" s="14">
        <f>VLOOKUP(A754,home!$A$2:$E$405,3,FALSE)</f>
        <v>1.4398340249999999</v>
      </c>
      <c r="F754" s="14">
        <f>VLOOKUP(B754,home!$B$2:$E$405,3,FALSE)</f>
        <v>1.58</v>
      </c>
      <c r="G754" s="14">
        <f>VLOOKUP(C754,away!$B$2:$E$405,4,FALSE)</f>
        <v>1.39</v>
      </c>
      <c r="H754" s="14">
        <f>VLOOKUP(A754,away!$A$2:$E$405,3,FALSE)</f>
        <v>1.2406638999999999</v>
      </c>
      <c r="I754" s="14">
        <f>VLOOKUP(C754,away!$B$2:$E$405,3,FALSE)</f>
        <v>0.52</v>
      </c>
      <c r="J754" s="14">
        <f>VLOOKUP(B754,home!$B$2:$E$405,4,FALSE)</f>
        <v>0.59</v>
      </c>
      <c r="K754" s="16">
        <f t="shared" ref="K754:K817" si="1014">E754*F754*G754</f>
        <v>3.1621634857049994</v>
      </c>
      <c r="L754" s="16">
        <f t="shared" ref="L754:L817" si="1015">H754*I754*J754</f>
        <v>0.38063568451999996</v>
      </c>
      <c r="M754" s="17">
        <f t="shared" si="960"/>
        <v>2.8932227399762287E-2</v>
      </c>
      <c r="N754" s="17">
        <f t="shared" si="961"/>
        <v>9.1488433043642001E-2</v>
      </c>
      <c r="O754" s="17">
        <f t="shared" si="962"/>
        <v>1.1012638180996815E-2</v>
      </c>
      <c r="P754" s="17">
        <f t="shared" si="963"/>
        <v>3.482376233722885E-2</v>
      </c>
      <c r="Q754" s="17">
        <f t="shared" si="964"/>
        <v>0.14465069116748575</v>
      </c>
      <c r="R754" s="17">
        <f t="shared" si="965"/>
        <v>2.0959015361974049E-3</v>
      </c>
      <c r="S754" s="17">
        <f t="shared" si="966"/>
        <v>1.0478750966558512E-2</v>
      </c>
      <c r="T754" s="17">
        <f t="shared" si="967"/>
        <v>5.5059214848827046E-2</v>
      </c>
      <c r="U754" s="17">
        <f t="shared" si="968"/>
        <v>6.627583307396448E-3</v>
      </c>
      <c r="V754" s="17">
        <f t="shared" si="969"/>
        <v>1.4013958598578743E-3</v>
      </c>
      <c r="W754" s="17">
        <f t="shared" si="970"/>
        <v>0.15246971126393802</v>
      </c>
      <c r="X754" s="17">
        <f t="shared" si="971"/>
        <v>5.803541291551579E-2</v>
      </c>
      <c r="Y754" s="17">
        <f t="shared" si="972"/>
        <v>1.1045174560749098E-2</v>
      </c>
      <c r="Z754" s="17">
        <f t="shared" si="973"/>
        <v>2.6592497197233954E-4</v>
      </c>
      <c r="AA754" s="17">
        <f t="shared" si="974"/>
        <v>8.4089823630805751E-4</v>
      </c>
      <c r="AB754" s="17">
        <f t="shared" si="975"/>
        <v>1.329528849023537E-3</v>
      </c>
      <c r="AC754" s="17">
        <f t="shared" si="976"/>
        <v>1.0542282938019677E-4</v>
      </c>
      <c r="AD754" s="17">
        <f t="shared" si="977"/>
        <v>0.12053353840870226</v>
      </c>
      <c r="AE754" s="17">
        <f t="shared" si="978"/>
        <v>4.587936589981409E-2</v>
      </c>
      <c r="AF754" s="17">
        <f t="shared" si="979"/>
        <v>8.7316619223096401E-3</v>
      </c>
      <c r="AG754" s="17">
        <f t="shared" si="980"/>
        <v>1.1078607042651829E-3</v>
      </c>
      <c r="AH754" s="17">
        <f t="shared" si="981"/>
        <v>2.5305133434413318E-5</v>
      </c>
      <c r="AI754" s="17">
        <f t="shared" si="982"/>
        <v>8.0018968947194539E-5</v>
      </c>
      <c r="AJ754" s="17">
        <f t="shared" si="983"/>
        <v>1.2651653088429041E-4</v>
      </c>
      <c r="AK754" s="17">
        <f t="shared" si="984"/>
        <v>1.33355318100124E-4</v>
      </c>
      <c r="AL754" s="17">
        <f t="shared" si="985"/>
        <v>5.0756127477200228E-6</v>
      </c>
      <c r="AM754" s="17">
        <f t="shared" si="986"/>
        <v>7.622935079176385E-2</v>
      </c>
      <c r="AN754" s="17">
        <f t="shared" si="987"/>
        <v>2.9015611119138231E-2</v>
      </c>
      <c r="AO754" s="17">
        <f t="shared" si="988"/>
        <v>5.5221885000496509E-3</v>
      </c>
      <c r="AP754" s="17">
        <f t="shared" si="989"/>
        <v>7.0064733325495693E-4</v>
      </c>
      <c r="AQ754" s="17">
        <f t="shared" si="990"/>
        <v>6.6672844325153265E-5</v>
      </c>
      <c r="AR754" s="17">
        <f t="shared" si="991"/>
        <v>1.9264073573355709E-6</v>
      </c>
      <c r="AS754" s="17">
        <f t="shared" si="992"/>
        <v>6.0916150039600048E-6</v>
      </c>
      <c r="AT754" s="17">
        <f t="shared" si="993"/>
        <v>9.6313412672475237E-6</v>
      </c>
      <c r="AU754" s="17">
        <f t="shared" si="994"/>
        <v>1.0151958557884611E-5</v>
      </c>
      <c r="AV754" s="17">
        <f t="shared" si="995"/>
        <v>8.0255381650332756E-6</v>
      </c>
      <c r="AW754" s="17">
        <f t="shared" si="996"/>
        <v>1.6969920159369818E-7</v>
      </c>
      <c r="AX754" s="17">
        <f t="shared" si="997"/>
        <v>4.0174944935452199E-2</v>
      </c>
      <c r="AY754" s="17">
        <f t="shared" si="998"/>
        <v>1.5292017666059154E-2</v>
      </c>
      <c r="AZ754" s="17">
        <f t="shared" si="999"/>
        <v>2.9103438060061786E-3</v>
      </c>
      <c r="BA754" s="17">
        <f t="shared" si="1000"/>
        <v>3.6926023559590129E-4</v>
      </c>
      <c r="BB754" s="17">
        <f t="shared" si="1001"/>
        <v>3.5138405635515582E-5</v>
      </c>
      <c r="BC754" s="17">
        <f t="shared" si="1002"/>
        <v>2.6749862164031807E-6</v>
      </c>
      <c r="BD754" s="17">
        <f t="shared" si="1003"/>
        <v>1.2220989718729815E-7</v>
      </c>
      <c r="BE754" s="17">
        <f t="shared" si="1004"/>
        <v>3.8644767447743632E-7</v>
      </c>
      <c r="BF754" s="17">
        <f t="shared" si="1005"/>
        <v>6.1100536268408056E-7</v>
      </c>
      <c r="BG754" s="17">
        <f t="shared" si="1006"/>
        <v>6.4403294914984646E-7</v>
      </c>
      <c r="BH754" s="17">
        <f t="shared" si="1007"/>
        <v>5.0913436884813734E-7</v>
      </c>
      <c r="BI754" s="17">
        <f t="shared" si="1008"/>
        <v>3.2199322209780803E-7</v>
      </c>
      <c r="BJ754" s="18">
        <f t="shared" si="1009"/>
        <v>0.85931991535874597</v>
      </c>
      <c r="BK754" s="18">
        <f t="shared" si="1010"/>
        <v>9.1038652671594597E-2</v>
      </c>
      <c r="BL754" s="18">
        <f t="shared" si="1011"/>
        <v>2.2310167745114191E-2</v>
      </c>
      <c r="BM754" s="18">
        <f t="shared" si="1012"/>
        <v>0.64463915911525649</v>
      </c>
      <c r="BN754" s="18">
        <f t="shared" si="1013"/>
        <v>0.31300365366531313</v>
      </c>
    </row>
    <row r="755" spans="1:66" x14ac:dyDescent="0.25">
      <c r="A755" t="s">
        <v>145</v>
      </c>
      <c r="B755" t="s">
        <v>433</v>
      </c>
      <c r="C755" t="s">
        <v>419</v>
      </c>
      <c r="D755" t="s">
        <v>505</v>
      </c>
      <c r="E755" s="14">
        <f>VLOOKUP(A755,home!$A$2:$E$405,3,FALSE)</f>
        <v>1.4398340249999999</v>
      </c>
      <c r="F755" s="14">
        <f>VLOOKUP(B755,home!$B$2:$E$405,3,FALSE)</f>
        <v>0.74</v>
      </c>
      <c r="G755" s="14">
        <f>VLOOKUP(C755,away!$B$2:$E$405,4,FALSE)</f>
        <v>0.93</v>
      </c>
      <c r="H755" s="14">
        <f>VLOOKUP(A755,away!$A$2:$E$405,3,FALSE)</f>
        <v>1.2406638999999999</v>
      </c>
      <c r="I755" s="14">
        <f>VLOOKUP(C755,away!$B$2:$E$405,3,FALSE)</f>
        <v>0.64</v>
      </c>
      <c r="J755" s="14">
        <f>VLOOKUP(B755,home!$B$2:$E$405,4,FALSE)</f>
        <v>1.5</v>
      </c>
      <c r="K755" s="16">
        <f t="shared" si="1014"/>
        <v>0.99089377600499995</v>
      </c>
      <c r="L755" s="16">
        <f t="shared" si="1015"/>
        <v>1.1910373439999999</v>
      </c>
      <c r="M755" s="17">
        <f t="shared" si="960"/>
        <v>0.11282344452224145</v>
      </c>
      <c r="N755" s="17">
        <f t="shared" si="961"/>
        <v>0.11179604896453446</v>
      </c>
      <c r="O755" s="17">
        <f t="shared" si="962"/>
        <v>0.1343769357047018</v>
      </c>
      <c r="P755" s="17">
        <f t="shared" si="963"/>
        <v>0.13315326922841306</v>
      </c>
      <c r="Q755" s="17">
        <f t="shared" si="964"/>
        <v>5.5389004550453709E-2</v>
      </c>
      <c r="R755" s="17">
        <f t="shared" si="965"/>
        <v>8.0023974298293402E-2</v>
      </c>
      <c r="S755" s="17">
        <f t="shared" si="966"/>
        <v>3.9286588840848354E-2</v>
      </c>
      <c r="T755" s="17">
        <f t="shared" si="967"/>
        <v>6.5970372866576296E-2</v>
      </c>
      <c r="U755" s="17">
        <f t="shared" si="968"/>
        <v>7.9295258063363017E-2</v>
      </c>
      <c r="V755" s="17">
        <f t="shared" si="969"/>
        <v>5.1517442074040321E-3</v>
      </c>
      <c r="W755" s="17">
        <f t="shared" si="970"/>
        <v>1.8294873289385734E-2</v>
      </c>
      <c r="X755" s="17">
        <f t="shared" si="971"/>
        <v>2.1789877291406527E-2</v>
      </c>
      <c r="Y755" s="17">
        <f t="shared" si="972"/>
        <v>1.2976278787621372E-2</v>
      </c>
      <c r="Z755" s="17">
        <f t="shared" si="973"/>
        <v>3.1770513934854541E-2</v>
      </c>
      <c r="AA755" s="17">
        <f t="shared" si="974"/>
        <v>3.1481204518527484E-2</v>
      </c>
      <c r="AB755" s="17">
        <f t="shared" si="975"/>
        <v>1.5597264809274685E-2</v>
      </c>
      <c r="AC755" s="17">
        <f t="shared" si="976"/>
        <v>3.8000279238790963E-4</v>
      </c>
      <c r="AD755" s="17">
        <f t="shared" si="977"/>
        <v>4.5320690188131105E-3</v>
      </c>
      <c r="AE755" s="17">
        <f t="shared" si="978"/>
        <v>5.3978634469918525E-3</v>
      </c>
      <c r="AF755" s="17">
        <f t="shared" si="979"/>
        <v>3.2145284715899307E-3</v>
      </c>
      <c r="AG755" s="17">
        <f t="shared" si="980"/>
        <v>1.2762078176716167E-3</v>
      </c>
      <c r="AH755" s="17">
        <f t="shared" si="981"/>
        <v>9.4599671336210358E-3</v>
      </c>
      <c r="AI755" s="17">
        <f t="shared" si="982"/>
        <v>9.373822553916944E-3</v>
      </c>
      <c r="AJ755" s="17">
        <f t="shared" si="983"/>
        <v>4.6442312130257962E-3</v>
      </c>
      <c r="AK755" s="17">
        <f t="shared" si="984"/>
        <v>1.5339799344384708E-3</v>
      </c>
      <c r="AL755" s="17">
        <f t="shared" si="985"/>
        <v>1.7939042487716774E-5</v>
      </c>
      <c r="AM755" s="17">
        <f t="shared" si="986"/>
        <v>8.9815979663339981E-4</v>
      </c>
      <c r="AN755" s="17">
        <f t="shared" si="987"/>
        <v>1.0697418586698246E-3</v>
      </c>
      <c r="AO755" s="17">
        <f t="shared" si="988"/>
        <v>6.3705125105786571E-4</v>
      </c>
      <c r="AP755" s="17">
        <f t="shared" si="989"/>
        <v>2.5291727668394579E-4</v>
      </c>
      <c r="AQ755" s="17">
        <f t="shared" si="990"/>
        <v>7.5308480368339986E-5</v>
      </c>
      <c r="AR755" s="17">
        <f t="shared" si="991"/>
        <v>2.2534348258310601E-3</v>
      </c>
      <c r="AS755" s="17">
        <f t="shared" si="992"/>
        <v>2.2329145435489085E-3</v>
      </c>
      <c r="AT755" s="17">
        <f t="shared" si="993"/>
        <v>1.1062905617768295E-3</v>
      </c>
      <c r="AU755" s="17">
        <f t="shared" si="994"/>
        <v>3.6540547737257839E-4</v>
      </c>
      <c r="AV755" s="17">
        <f t="shared" si="995"/>
        <v>9.0519503311655935E-5</v>
      </c>
      <c r="AW755" s="17">
        <f t="shared" si="996"/>
        <v>5.880973695429259E-7</v>
      </c>
      <c r="AX755" s="17">
        <f t="shared" si="997"/>
        <v>1.4833015872365869E-4</v>
      </c>
      <c r="AY755" s="17">
        <f t="shared" si="998"/>
        <v>1.7666675828132485E-4</v>
      </c>
      <c r="AZ755" s="17">
        <f t="shared" si="999"/>
        <v>1.0520835327823959E-4</v>
      </c>
      <c r="BA755" s="17">
        <f t="shared" si="1000"/>
        <v>4.1769025885042718E-5</v>
      </c>
      <c r="BB755" s="17">
        <f t="shared" si="1001"/>
        <v>1.2437117412897132E-5</v>
      </c>
      <c r="BC755" s="17">
        <f t="shared" si="1002"/>
        <v>2.9626142580946327E-6</v>
      </c>
      <c r="BD755" s="17">
        <f t="shared" si="1003"/>
        <v>4.4732083830582056E-4</v>
      </c>
      <c r="BE755" s="17">
        <f t="shared" si="1004"/>
        <v>4.4324743455457659E-4</v>
      </c>
      <c r="BF755" s="17">
        <f t="shared" si="1005"/>
        <v>2.1960556206515676E-4</v>
      </c>
      <c r="BG755" s="17">
        <f t="shared" si="1006"/>
        <v>7.2535261542147839E-5</v>
      </c>
      <c r="BH755" s="17">
        <f t="shared" si="1007"/>
        <v>1.7968684800752283E-5</v>
      </c>
      <c r="BI755" s="17">
        <f t="shared" si="1008"/>
        <v>3.5610115864122164E-6</v>
      </c>
      <c r="BJ755" s="18">
        <f t="shared" si="1009"/>
        <v>0.30405767719629717</v>
      </c>
      <c r="BK755" s="18">
        <f t="shared" si="1010"/>
        <v>0.29098965539206384</v>
      </c>
      <c r="BL755" s="18">
        <f t="shared" si="1011"/>
        <v>0.37303944193385874</v>
      </c>
      <c r="BM755" s="18">
        <f t="shared" si="1012"/>
        <v>0.37211853252752464</v>
      </c>
      <c r="BN755" s="18">
        <f t="shared" si="1013"/>
        <v>0.6275626772686379</v>
      </c>
    </row>
    <row r="756" spans="1:66" x14ac:dyDescent="0.25">
      <c r="A756" t="s">
        <v>145</v>
      </c>
      <c r="B756" t="s">
        <v>427</v>
      </c>
      <c r="C756" t="s">
        <v>388</v>
      </c>
      <c r="D756" t="s">
        <v>505</v>
      </c>
      <c r="E756" s="14">
        <f>VLOOKUP(A756,home!$A$2:$E$405,3,FALSE)</f>
        <v>1.4398340249999999</v>
      </c>
      <c r="F756" s="14">
        <f>VLOOKUP(B756,home!$B$2:$E$405,3,FALSE)</f>
        <v>1.22</v>
      </c>
      <c r="G756" s="14">
        <f>VLOOKUP(C756,away!$B$2:$E$405,4,FALSE)</f>
        <v>0.85</v>
      </c>
      <c r="H756" s="14">
        <f>VLOOKUP(A756,away!$A$2:$E$405,3,FALSE)</f>
        <v>1.2406638999999999</v>
      </c>
      <c r="I756" s="14">
        <f>VLOOKUP(C756,away!$B$2:$E$405,3,FALSE)</f>
        <v>0.96</v>
      </c>
      <c r="J756" s="14">
        <f>VLOOKUP(B756,home!$B$2:$E$405,4,FALSE)</f>
        <v>0.81</v>
      </c>
      <c r="K756" s="16">
        <f t="shared" si="1014"/>
        <v>1.4931078839249998</v>
      </c>
      <c r="L756" s="16">
        <f t="shared" si="1015"/>
        <v>0.96474024863999996</v>
      </c>
      <c r="M756" s="17">
        <f t="shared" si="960"/>
        <v>8.5618993602777624E-2</v>
      </c>
      <c r="N756" s="17">
        <f t="shared" si="961"/>
        <v>0.1278383943620314</v>
      </c>
      <c r="O756" s="17">
        <f t="shared" si="962"/>
        <v>8.2600089176650252E-2</v>
      </c>
      <c r="P756" s="17">
        <f t="shared" si="963"/>
        <v>0.12333084436256454</v>
      </c>
      <c r="Q756" s="17">
        <f t="shared" si="964"/>
        <v>9.5438257245131192E-2</v>
      </c>
      <c r="R756" s="17">
        <f t="shared" si="965"/>
        <v>3.9843815284983868E-2</v>
      </c>
      <c r="S756" s="17">
        <f t="shared" si="966"/>
        <v>4.4413326211678539E-2</v>
      </c>
      <c r="T756" s="17">
        <f t="shared" si="967"/>
        <v>9.2073128024436138E-2</v>
      </c>
      <c r="U756" s="17">
        <f t="shared" si="968"/>
        <v>5.9491114727660832E-2</v>
      </c>
      <c r="V756" s="17">
        <f t="shared" si="969"/>
        <v>7.1084084813767519E-3</v>
      </c>
      <c r="W756" s="17">
        <f t="shared" si="970"/>
        <v>4.7499871440255893E-2</v>
      </c>
      <c r="X756" s="17">
        <f t="shared" si="971"/>
        <v>4.5825037783640506E-2</v>
      </c>
      <c r="Y756" s="17">
        <f t="shared" si="972"/>
        <v>2.2104629172663367E-2</v>
      </c>
      <c r="Z756" s="17">
        <f t="shared" si="973"/>
        <v>1.2812977421600523E-2</v>
      </c>
      <c r="AA756" s="17">
        <f t="shared" si="974"/>
        <v>1.9131157604744757E-2</v>
      </c>
      <c r="AB756" s="17">
        <f t="shared" si="975"/>
        <v>1.428244112412806E-2</v>
      </c>
      <c r="AC756" s="17">
        <f t="shared" si="976"/>
        <v>6.3996169482375786E-4</v>
      </c>
      <c r="AD756" s="17">
        <f t="shared" si="977"/>
        <v>1.7730608133217488E-2</v>
      </c>
      <c r="AE756" s="17">
        <f t="shared" si="978"/>
        <v>1.7105431298978641E-2</v>
      </c>
      <c r="AF756" s="17">
        <f t="shared" si="979"/>
        <v>8.2511490222355478E-3</v>
      </c>
      <c r="AG756" s="17">
        <f t="shared" si="980"/>
        <v>2.6534051864257383E-3</v>
      </c>
      <c r="AH756" s="17">
        <f t="shared" si="981"/>
        <v>3.090298755883398E-3</v>
      </c>
      <c r="AI756" s="17">
        <f t="shared" si="982"/>
        <v>4.6141494360931205E-3</v>
      </c>
      <c r="AJ756" s="17">
        <f t="shared" si="983"/>
        <v>3.4447114503193656E-3</v>
      </c>
      <c r="AK756" s="17">
        <f t="shared" si="984"/>
        <v>1.7144419414395226E-3</v>
      </c>
      <c r="AL756" s="17">
        <f t="shared" si="985"/>
        <v>3.6873601457399718E-5</v>
      </c>
      <c r="AM756" s="17">
        <f t="shared" si="986"/>
        <v>5.294742158098352E-3</v>
      </c>
      <c r="AN756" s="17">
        <f t="shared" si="987"/>
        <v>5.1080508660884937E-3</v>
      </c>
      <c r="AO756" s="17">
        <f t="shared" si="988"/>
        <v>2.4639711313079907E-3</v>
      </c>
      <c r="AP756" s="17">
        <f t="shared" si="989"/>
        <v>7.9236404061995092E-4</v>
      </c>
      <c r="AQ756" s="17">
        <f t="shared" si="990"/>
        <v>1.9110637039027159E-4</v>
      </c>
      <c r="AR756" s="17">
        <f t="shared" si="991"/>
        <v>5.9626711802456651E-4</v>
      </c>
      <c r="AS756" s="17">
        <f t="shared" si="992"/>
        <v>8.9029113484771869E-4</v>
      </c>
      <c r="AT756" s="17">
        <f t="shared" si="993"/>
        <v>6.6465035621483207E-4</v>
      </c>
      <c r="AU756" s="17">
        <f t="shared" si="994"/>
        <v>3.3079822897264194E-4</v>
      </c>
      <c r="AV756" s="17">
        <f t="shared" si="995"/>
        <v>1.2347936091686962E-4</v>
      </c>
      <c r="AW756" s="17">
        <f t="shared" si="996"/>
        <v>1.4754165230128798E-6</v>
      </c>
      <c r="AX756" s="17">
        <f t="shared" si="997"/>
        <v>1.3176035432677867E-3</v>
      </c>
      <c r="AY756" s="17">
        <f t="shared" si="998"/>
        <v>1.2711451699411094E-3</v>
      </c>
      <c r="AZ756" s="17">
        <f t="shared" si="999"/>
        <v>6.1316245365326046E-4</v>
      </c>
      <c r="BA756" s="17">
        <f t="shared" si="1000"/>
        <v>1.9718083266471968E-4</v>
      </c>
      <c r="BB756" s="17">
        <f t="shared" si="1001"/>
        <v>4.7557071383000963E-5</v>
      </c>
      <c r="BC756" s="17">
        <f t="shared" si="1002"/>
        <v>9.1760441741253171E-6</v>
      </c>
      <c r="BD756" s="17">
        <f t="shared" si="1003"/>
        <v>9.5873814616479383E-5</v>
      </c>
      <c r="BE756" s="17">
        <f t="shared" si="1004"/>
        <v>1.4314994846582928E-4</v>
      </c>
      <c r="BF756" s="17">
        <f t="shared" si="1005"/>
        <v>1.0686915831889358E-4</v>
      </c>
      <c r="BG756" s="17">
        <f t="shared" si="1006"/>
        <v>5.318906094478969E-5</v>
      </c>
      <c r="BH756" s="17">
        <f t="shared" si="1007"/>
        <v>1.9854251558808177E-5</v>
      </c>
      <c r="BI756" s="17">
        <f t="shared" si="1008"/>
        <v>5.9289079063773428E-6</v>
      </c>
      <c r="BJ756" s="18">
        <f t="shared" si="1009"/>
        <v>0.49382597135060491</v>
      </c>
      <c r="BK756" s="18">
        <f t="shared" si="1010"/>
        <v>0.26241955312461968</v>
      </c>
      <c r="BL756" s="18">
        <f t="shared" si="1011"/>
        <v>0.23124257084269098</v>
      </c>
      <c r="BM756" s="18">
        <f t="shared" si="1012"/>
        <v>0.44436100895195918</v>
      </c>
      <c r="BN756" s="18">
        <f t="shared" si="1013"/>
        <v>0.55467039403413876</v>
      </c>
    </row>
    <row r="757" spans="1:66" x14ac:dyDescent="0.25">
      <c r="A757" t="s">
        <v>21</v>
      </c>
      <c r="B757" t="s">
        <v>271</v>
      </c>
      <c r="C757" t="s">
        <v>273</v>
      </c>
      <c r="D757" t="s">
        <v>505</v>
      </c>
      <c r="E757" s="14">
        <f>VLOOKUP(A757,home!$A$2:$E$405,3,FALSE)</f>
        <v>1.3914728679999999</v>
      </c>
      <c r="F757" s="14">
        <f>VLOOKUP(B757,home!$B$2:$E$405,3,FALSE)</f>
        <v>0.66</v>
      </c>
      <c r="G757" s="14">
        <f>VLOOKUP(C757,away!$B$2:$E$405,4,FALSE)</f>
        <v>1.1299999999999999</v>
      </c>
      <c r="H757" s="14">
        <f>VLOOKUP(A757,away!$A$2:$E$405,3,FALSE)</f>
        <v>1.3410852710000001</v>
      </c>
      <c r="I757" s="14">
        <f>VLOOKUP(C757,away!$B$2:$E$405,3,FALSE)</f>
        <v>1.08</v>
      </c>
      <c r="J757" s="14">
        <f>VLOOKUP(B757,home!$B$2:$E$405,4,FALSE)</f>
        <v>1.03</v>
      </c>
      <c r="K757" s="16">
        <f t="shared" si="1014"/>
        <v>1.0377604649543999</v>
      </c>
      <c r="L757" s="16">
        <f t="shared" si="1015"/>
        <v>1.4918232554604001</v>
      </c>
      <c r="M757" s="17">
        <f t="shared" si="960"/>
        <v>7.9692187612781656E-2</v>
      </c>
      <c r="N757" s="17">
        <f t="shared" si="961"/>
        <v>8.2701401670273553E-2</v>
      </c>
      <c r="O757" s="17">
        <f t="shared" si="962"/>
        <v>0.11888665875926091</v>
      </c>
      <c r="P757" s="17">
        <f t="shared" si="963"/>
        <v>0.12337587427088566</v>
      </c>
      <c r="Q757" s="17">
        <f t="shared" si="964"/>
        <v>4.2912122524861832E-2</v>
      </c>
      <c r="R757" s="17">
        <f t="shared" si="965"/>
        <v>8.8678941150525173E-2</v>
      </c>
      <c r="S757" s="17">
        <f t="shared" si="966"/>
        <v>4.7751250179208379E-2</v>
      </c>
      <c r="T757" s="17">
        <f t="shared" si="967"/>
        <v>6.4017302323754938E-2</v>
      </c>
      <c r="U757" s="17">
        <f t="shared" si="968"/>
        <v>9.202749920003285E-2</v>
      </c>
      <c r="V757" s="17">
        <f t="shared" si="969"/>
        <v>8.2140384492242358E-3</v>
      </c>
      <c r="W757" s="17">
        <f t="shared" si="970"/>
        <v>1.4844168074526933E-2</v>
      </c>
      <c r="X757" s="17">
        <f t="shared" si="971"/>
        <v>2.2144875141542109E-2</v>
      </c>
      <c r="Y757" s="17">
        <f t="shared" si="972"/>
        <v>1.6518119862709721E-2</v>
      </c>
      <c r="Z757" s="17">
        <f t="shared" si="973"/>
        <v>4.4097768892652559E-2</v>
      </c>
      <c r="AA757" s="17">
        <f t="shared" si="974"/>
        <v>4.5762921149490779E-2</v>
      </c>
      <c r="AB757" s="17">
        <f t="shared" si="975"/>
        <v>2.374547516488355E-2</v>
      </c>
      <c r="AC757" s="17">
        <f t="shared" si="976"/>
        <v>7.9478789367959531E-4</v>
      </c>
      <c r="AD757" s="17">
        <f t="shared" si="977"/>
        <v>3.8511726907205814E-3</v>
      </c>
      <c r="AE757" s="17">
        <f t="shared" si="978"/>
        <v>5.7452689808109667E-3</v>
      </c>
      <c r="AF757" s="17">
        <f t="shared" si="979"/>
        <v>4.2854629372245361E-3</v>
      </c>
      <c r="AG757" s="17">
        <f t="shared" si="980"/>
        <v>2.1310510900550651E-3</v>
      </c>
      <c r="AH757" s="17">
        <f t="shared" si="981"/>
        <v>1.6446519286994327E-2</v>
      </c>
      <c r="AI757" s="17">
        <f t="shared" si="982"/>
        <v>1.7067547502152735E-2</v>
      </c>
      <c r="AJ757" s="17">
        <f t="shared" si="983"/>
        <v>8.8560130157326646E-3</v>
      </c>
      <c r="AK757" s="17">
        <f t="shared" si="984"/>
        <v>3.0634733949496495E-3</v>
      </c>
      <c r="AL757" s="17">
        <f t="shared" si="985"/>
        <v>4.9218200267805732E-5</v>
      </c>
      <c r="AM757" s="17">
        <f t="shared" si="986"/>
        <v>7.9931895242837578E-4</v>
      </c>
      <c r="AN757" s="17">
        <f t="shared" si="987"/>
        <v>1.1924426017628962E-3</v>
      </c>
      <c r="AO757" s="17">
        <f t="shared" si="988"/>
        <v>8.8945680205579684E-4</v>
      </c>
      <c r="AP757" s="17">
        <f t="shared" si="989"/>
        <v>4.4230411401142511E-4</v>
      </c>
      <c r="AQ757" s="17">
        <f t="shared" si="990"/>
        <v>1.6495989081701304E-4</v>
      </c>
      <c r="AR757" s="17">
        <f t="shared" si="991"/>
        <v>4.9070599887432289E-3</v>
      </c>
      <c r="AS757" s="17">
        <f t="shared" si="992"/>
        <v>5.0923528554773041E-3</v>
      </c>
      <c r="AT757" s="17">
        <f t="shared" si="993"/>
        <v>2.6423212335059966E-3</v>
      </c>
      <c r="AU757" s="17">
        <f t="shared" si="994"/>
        <v>9.1403217061402232E-4</v>
      </c>
      <c r="AV757" s="17">
        <f t="shared" si="995"/>
        <v>2.3713661258992176E-4</v>
      </c>
      <c r="AW757" s="17">
        <f t="shared" si="996"/>
        <v>2.1165947901056429E-6</v>
      </c>
      <c r="AX757" s="17">
        <f t="shared" si="997"/>
        <v>1.3825026795315578E-4</v>
      </c>
      <c r="AY757" s="17">
        <f t="shared" si="998"/>
        <v>2.0624496480614948E-4</v>
      </c>
      <c r="AZ757" s="17">
        <f t="shared" si="999"/>
        <v>1.5384051740971282E-4</v>
      </c>
      <c r="BA757" s="17">
        <f t="shared" si="1000"/>
        <v>7.6500953834623362E-5</v>
      </c>
      <c r="BB757" s="17">
        <f t="shared" si="1001"/>
        <v>2.85314754988484E-5</v>
      </c>
      <c r="BC757" s="17">
        <f t="shared" si="1002"/>
        <v>8.5127837323561358E-6</v>
      </c>
      <c r="BD757" s="17">
        <f t="shared" si="1003"/>
        <v>1.2200777011910655E-3</v>
      </c>
      <c r="BE757" s="17">
        <f t="shared" si="1004"/>
        <v>1.2661484024685352E-3</v>
      </c>
      <c r="BF757" s="17">
        <f t="shared" si="1005"/>
        <v>6.5697937742350892E-4</v>
      </c>
      <c r="BG757" s="17">
        <f t="shared" si="1006"/>
        <v>2.2726240806015762E-4</v>
      </c>
      <c r="BH757" s="17">
        <f t="shared" si="1007"/>
        <v>5.8960985563791424E-5</v>
      </c>
      <c r="BI757" s="17">
        <f t="shared" si="1008"/>
        <v>1.2237475958569972E-5</v>
      </c>
      <c r="BJ757" s="18">
        <f t="shared" si="1009"/>
        <v>0.26325130862079055</v>
      </c>
      <c r="BK757" s="18">
        <f t="shared" si="1010"/>
        <v>0.26008360157085353</v>
      </c>
      <c r="BL757" s="18">
        <f t="shared" si="1011"/>
        <v>0.43176961783561874</v>
      </c>
      <c r="BM757" s="18">
        <f t="shared" si="1012"/>
        <v>0.46275098256131053</v>
      </c>
      <c r="BN757" s="18">
        <f t="shared" si="1013"/>
        <v>0.53624718598858878</v>
      </c>
    </row>
    <row r="758" spans="1:66" x14ac:dyDescent="0.25">
      <c r="A758" t="s">
        <v>21</v>
      </c>
      <c r="B758" t="s">
        <v>266</v>
      </c>
      <c r="C758" t="s">
        <v>150</v>
      </c>
      <c r="D758" t="s">
        <v>505</v>
      </c>
      <c r="E758" s="14">
        <f>VLOOKUP(A758,home!$A$2:$E$405,3,FALSE)</f>
        <v>1.3914728679999999</v>
      </c>
      <c r="F758" s="14">
        <f>VLOOKUP(B758,home!$B$2:$E$405,3,FALSE)</f>
        <v>0.72</v>
      </c>
      <c r="G758" s="14">
        <f>VLOOKUP(C758,away!$B$2:$E$405,4,FALSE)</f>
        <v>0.72</v>
      </c>
      <c r="H758" s="14">
        <f>VLOOKUP(A758,away!$A$2:$E$405,3,FALSE)</f>
        <v>1.3410852710000001</v>
      </c>
      <c r="I758" s="14">
        <f>VLOOKUP(C758,away!$B$2:$E$405,3,FALSE)</f>
        <v>0.83</v>
      </c>
      <c r="J758" s="14">
        <f>VLOOKUP(B758,home!$B$2:$E$405,4,FALSE)</f>
        <v>1.1499999999999999</v>
      </c>
      <c r="K758" s="16">
        <f t="shared" si="1014"/>
        <v>0.72133953477119983</v>
      </c>
      <c r="L758" s="16">
        <f t="shared" si="1015"/>
        <v>1.2800658911694998</v>
      </c>
      <c r="M758" s="17">
        <f t="shared" si="960"/>
        <v>0.13514521311488573</v>
      </c>
      <c r="N758" s="17">
        <f t="shared" si="961"/>
        <v>9.7485585154846316E-2</v>
      </c>
      <c r="O758" s="17">
        <f t="shared" si="962"/>
        <v>0.17299477766319815</v>
      </c>
      <c r="P758" s="17">
        <f t="shared" si="963"/>
        <v>0.12478797243741852</v>
      </c>
      <c r="Q758" s="17">
        <f t="shared" si="964"/>
        <v>3.5160103321247506E-2</v>
      </c>
      <c r="R758" s="17">
        <f t="shared" si="965"/>
        <v>0.11072235711855563</v>
      </c>
      <c r="S758" s="17">
        <f t="shared" si="966"/>
        <v>2.8806122144711618E-2</v>
      </c>
      <c r="T758" s="17">
        <f t="shared" si="967"/>
        <v>4.5007248991524383E-2</v>
      </c>
      <c r="U758" s="17">
        <f t="shared" si="968"/>
        <v>7.9868413572669564E-2</v>
      </c>
      <c r="V758" s="17">
        <f t="shared" si="969"/>
        <v>2.9553869364103932E-3</v>
      </c>
      <c r="W758" s="17">
        <f t="shared" si="970"/>
        <v>8.4541241907519996E-3</v>
      </c>
      <c r="X758" s="17">
        <f t="shared" si="971"/>
        <v>1.0821836016292585E-2</v>
      </c>
      <c r="Y758" s="17">
        <f t="shared" si="972"/>
        <v>6.926331582142879E-3</v>
      </c>
      <c r="Z758" s="17">
        <f t="shared" si="973"/>
        <v>4.7243970912450521E-2</v>
      </c>
      <c r="AA758" s="17">
        <f t="shared" si="974"/>
        <v>3.4078943998731161E-2</v>
      </c>
      <c r="AB758" s="17">
        <f t="shared" si="975"/>
        <v>1.2291244804769251E-2</v>
      </c>
      <c r="AC758" s="17">
        <f t="shared" si="976"/>
        <v>1.7055577435120465E-4</v>
      </c>
      <c r="AD758" s="17">
        <f t="shared" si="977"/>
        <v>1.5245735026637479E-3</v>
      </c>
      <c r="AE758" s="17">
        <f t="shared" si="978"/>
        <v>1.9515545393406764E-3</v>
      </c>
      <c r="AF758" s="17">
        <f t="shared" si="979"/>
        <v>1.249059200283503E-3</v>
      </c>
      <c r="AG758" s="17">
        <f t="shared" si="980"/>
        <v>5.3295935944478845E-4</v>
      </c>
      <c r="AH758" s="17">
        <f t="shared" si="981"/>
        <v>1.511884893210797E-2</v>
      </c>
      <c r="AI758" s="17">
        <f t="shared" si="982"/>
        <v>1.0905823454962814E-2</v>
      </c>
      <c r="AJ758" s="17">
        <f t="shared" si="983"/>
        <v>3.9334008086498572E-3</v>
      </c>
      <c r="AK758" s="17">
        <f t="shared" si="984"/>
        <v>9.457725031267165E-4</v>
      </c>
      <c r="AL758" s="17">
        <f t="shared" si="985"/>
        <v>6.2993897536534874E-6</v>
      </c>
      <c r="AM758" s="17">
        <f t="shared" si="986"/>
        <v>2.1994702822719336E-4</v>
      </c>
      <c r="AN758" s="17">
        <f t="shared" si="987"/>
        <v>2.815466886977254E-4</v>
      </c>
      <c r="AO758" s="17">
        <f t="shared" si="988"/>
        <v>1.8019915648683784E-4</v>
      </c>
      <c r="AP758" s="17">
        <f t="shared" si="989"/>
        <v>7.6888931278772102E-5</v>
      </c>
      <c r="AQ758" s="17">
        <f t="shared" si="990"/>
        <v>2.4605724584607947E-5</v>
      </c>
      <c r="AR758" s="17">
        <f t="shared" si="991"/>
        <v>3.8706245663471649E-3</v>
      </c>
      <c r="AS758" s="17">
        <f t="shared" si="992"/>
        <v>2.7920345239628411E-3</v>
      </c>
      <c r="AT758" s="17">
        <f t="shared" si="993"/>
        <v>1.0070024422902419E-3</v>
      </c>
      <c r="AU758" s="17">
        <f t="shared" si="994"/>
        <v>2.4213022441170172E-4</v>
      </c>
      <c r="AV758" s="17">
        <f t="shared" si="995"/>
        <v>4.3664525857795772E-5</v>
      </c>
      <c r="AW758" s="17">
        <f t="shared" si="996"/>
        <v>1.6157272134530278E-7</v>
      </c>
      <c r="AX758" s="17">
        <f t="shared" si="997"/>
        <v>2.6442747835951929E-5</v>
      </c>
      <c r="AY758" s="17">
        <f t="shared" si="998"/>
        <v>3.384845957359817E-5</v>
      </c>
      <c r="AZ758" s="17">
        <f t="shared" si="999"/>
        <v>2.1664129284396368E-5</v>
      </c>
      <c r="BA758" s="17">
        <f t="shared" si="1000"/>
        <v>9.2438376529473675E-6</v>
      </c>
      <c r="BB758" s="17">
        <f t="shared" si="1001"/>
        <v>2.9581803207615611E-6</v>
      </c>
      <c r="BC758" s="17">
        <f t="shared" si="1002"/>
        <v>7.5733314570714471E-7</v>
      </c>
      <c r="BD758" s="17">
        <f t="shared" si="1003"/>
        <v>8.2577574748395684E-4</v>
      </c>
      <c r="BE758" s="17">
        <f t="shared" si="1004"/>
        <v>5.9566469351541728E-4</v>
      </c>
      <c r="BF758" s="17">
        <f t="shared" si="1005"/>
        <v>2.1483824645002016E-4</v>
      </c>
      <c r="BG758" s="17">
        <f t="shared" si="1006"/>
        <v>5.1657106915105977E-5</v>
      </c>
      <c r="BH758" s="17">
        <f t="shared" si="1007"/>
        <v>9.3155783674421666E-6</v>
      </c>
      <c r="BI758" s="17">
        <f t="shared" si="1008"/>
        <v>1.3439389931390776E-6</v>
      </c>
      <c r="BJ758" s="18">
        <f t="shared" si="1009"/>
        <v>0.20999147807562685</v>
      </c>
      <c r="BK758" s="18">
        <f t="shared" si="1010"/>
        <v>0.29190539825710476</v>
      </c>
      <c r="BL758" s="18">
        <f t="shared" si="1011"/>
        <v>0.45051363445136589</v>
      </c>
      <c r="BM758" s="18">
        <f t="shared" si="1012"/>
        <v>0.32332478599954401</v>
      </c>
      <c r="BN758" s="18">
        <f t="shared" si="1013"/>
        <v>0.67629600881015184</v>
      </c>
    </row>
    <row r="759" spans="1:66" x14ac:dyDescent="0.25">
      <c r="A759" t="s">
        <v>154</v>
      </c>
      <c r="B759" t="s">
        <v>173</v>
      </c>
      <c r="C759" t="s">
        <v>157</v>
      </c>
      <c r="D759" t="s">
        <v>505</v>
      </c>
      <c r="E759" s="14">
        <f>VLOOKUP(A759,home!$A$2:$E$405,3,FALSE)</f>
        <v>1.32046332</v>
      </c>
      <c r="F759" s="14">
        <f>VLOOKUP(B759,home!$B$2:$E$405,3,FALSE)</f>
        <v>0.87</v>
      </c>
      <c r="G759" s="14">
        <f>VLOOKUP(C759,away!$B$2:$E$405,4,FALSE)</f>
        <v>0.76</v>
      </c>
      <c r="H759" s="14">
        <f>VLOOKUP(A759,away!$A$2:$E$405,3,FALSE)</f>
        <v>1.0193050189999999</v>
      </c>
      <c r="I759" s="14">
        <f>VLOOKUP(C759,away!$B$2:$E$405,3,FALSE)</f>
        <v>0.93</v>
      </c>
      <c r="J759" s="14">
        <f>VLOOKUP(B759,home!$B$2:$E$405,4,FALSE)</f>
        <v>0.98</v>
      </c>
      <c r="K759" s="16">
        <f t="shared" si="1014"/>
        <v>0.87309034718400003</v>
      </c>
      <c r="L759" s="16">
        <f t="shared" si="1015"/>
        <v>0.92899459431660003</v>
      </c>
      <c r="M759" s="17">
        <f t="shared" si="960"/>
        <v>0.16495460873553913</v>
      </c>
      <c r="N759" s="17">
        <f t="shared" si="961"/>
        <v>0.14402027661051275</v>
      </c>
      <c r="O759" s="17">
        <f t="shared" si="962"/>
        <v>0.15324193982292567</v>
      </c>
      <c r="P759" s="17">
        <f t="shared" si="963"/>
        <v>0.13379405844314779</v>
      </c>
      <c r="Q759" s="17">
        <f t="shared" si="964"/>
        <v>6.287135665370415E-2</v>
      </c>
      <c r="R759" s="17">
        <f t="shared" si="965"/>
        <v>7.118046685904382E-2</v>
      </c>
      <c r="S759" s="17">
        <f t="shared" si="966"/>
        <v>2.712996352740241E-2</v>
      </c>
      <c r="T759" s="17">
        <f t="shared" si="967"/>
        <v>5.8407150468642151E-2</v>
      </c>
      <c r="U759" s="17">
        <f t="shared" si="968"/>
        <v>6.2146978522681771E-2</v>
      </c>
      <c r="V759" s="17">
        <f t="shared" si="969"/>
        <v>2.4450011858617232E-3</v>
      </c>
      <c r="W759" s="17">
        <f t="shared" si="970"/>
        <v>1.8297458202903884E-2</v>
      </c>
      <c r="X759" s="17">
        <f t="shared" si="971"/>
        <v>1.699823976023164E-2</v>
      </c>
      <c r="Y759" s="17">
        <f t="shared" si="972"/>
        <v>7.8956364250763449E-3</v>
      </c>
      <c r="Z759" s="17">
        <f t="shared" si="973"/>
        <v>2.2042089644327873E-2</v>
      </c>
      <c r="AA759" s="17">
        <f t="shared" si="974"/>
        <v>1.9244735700227073E-2</v>
      </c>
      <c r="AB759" s="17">
        <f t="shared" si="975"/>
        <v>8.4011964869877866E-3</v>
      </c>
      <c r="AC759" s="17">
        <f t="shared" si="976"/>
        <v>1.2394570014682399E-4</v>
      </c>
      <c r="AD759" s="17">
        <f t="shared" si="977"/>
        <v>3.9938335337395183E-3</v>
      </c>
      <c r="AE759" s="17">
        <f t="shared" si="978"/>
        <v>3.7102497634443773E-3</v>
      </c>
      <c r="AF759" s="17">
        <f t="shared" si="979"/>
        <v>1.723400986902135E-3</v>
      </c>
      <c r="AG759" s="17">
        <f t="shared" si="980"/>
        <v>5.3367673355732574E-4</v>
      </c>
      <c r="AH759" s="17">
        <f t="shared" si="981"/>
        <v>5.1192455317556245E-3</v>
      </c>
      <c r="AI759" s="17">
        <f t="shared" si="982"/>
        <v>4.4695638586406588E-3</v>
      </c>
      <c r="AJ759" s="17">
        <f t="shared" si="983"/>
        <v>1.9511665305508158E-3</v>
      </c>
      <c r="AK759" s="17">
        <f t="shared" si="984"/>
        <v>5.6784822119080431E-4</v>
      </c>
      <c r="AL759" s="17">
        <f t="shared" si="985"/>
        <v>4.0212755196934953E-6</v>
      </c>
      <c r="AM759" s="17">
        <f t="shared" si="986"/>
        <v>6.9739550131354803E-4</v>
      </c>
      <c r="AN759" s="17">
        <f t="shared" si="987"/>
        <v>6.478766508210014E-4</v>
      </c>
      <c r="AO759" s="17">
        <f t="shared" si="988"/>
        <v>3.0093695319832682E-4</v>
      </c>
      <c r="AP759" s="17">
        <f t="shared" si="989"/>
        <v>9.3189600917117774E-5</v>
      </c>
      <c r="AQ759" s="17">
        <f t="shared" si="990"/>
        <v>2.1643158874630919E-5</v>
      </c>
      <c r="AR759" s="17">
        <f t="shared" si="991"/>
        <v>9.5115028519607715E-4</v>
      </c>
      <c r="AS759" s="17">
        <f t="shared" si="992"/>
        <v>8.3044013272600358E-4</v>
      </c>
      <c r="AT759" s="17">
        <f t="shared" si="993"/>
        <v>3.6252463189863674E-4</v>
      </c>
      <c r="AU759" s="17">
        <f t="shared" si="994"/>
        <v>1.0550558557571089E-4</v>
      </c>
      <c r="AV759" s="17">
        <f t="shared" si="995"/>
        <v>2.3028977085037151E-5</v>
      </c>
      <c r="AW759" s="17">
        <f t="shared" si="996"/>
        <v>9.060114847184133E-8</v>
      </c>
      <c r="AX759" s="17">
        <f t="shared" si="997"/>
        <v>1.0148154672773418E-4</v>
      </c>
      <c r="AY759" s="17">
        <f t="shared" si="998"/>
        <v>9.4275808332952509E-5</v>
      </c>
      <c r="AZ759" s="17">
        <f t="shared" si="999"/>
        <v>4.3790858158070368E-5</v>
      </c>
      <c r="BA759" s="17">
        <f t="shared" si="1000"/>
        <v>1.3560490169777454E-5</v>
      </c>
      <c r="BB759" s="17">
        <f t="shared" si="1001"/>
        <v>3.1494055160016614E-6</v>
      </c>
      <c r="BC759" s="17">
        <f t="shared" si="1002"/>
        <v>5.8515613993528537E-7</v>
      </c>
      <c r="BD759" s="17">
        <f t="shared" si="1003"/>
        <v>1.4726891222164131E-4</v>
      </c>
      <c r="BE759" s="17">
        <f t="shared" si="1004"/>
        <v>1.2857906570100283E-4</v>
      </c>
      <c r="BF759" s="17">
        <f t="shared" si="1005"/>
        <v>5.6130570556741453E-5</v>
      </c>
      <c r="BG759" s="17">
        <f t="shared" si="1006"/>
        <v>1.6335686445007138E-5</v>
      </c>
      <c r="BH759" s="17">
        <f t="shared" si="1007"/>
        <v>3.5656325374400599E-6</v>
      </c>
      <c r="BI759" s="17">
        <f t="shared" si="1008"/>
        <v>6.2262387000882212E-7</v>
      </c>
      <c r="BJ759" s="18">
        <f t="shared" si="1009"/>
        <v>0.32046916426888333</v>
      </c>
      <c r="BK759" s="18">
        <f t="shared" si="1010"/>
        <v>0.32854587467595053</v>
      </c>
      <c r="BL759" s="18">
        <f t="shared" si="1011"/>
        <v>0.32894829363781741</v>
      </c>
      <c r="BM759" s="18">
        <f t="shared" si="1012"/>
        <v>0.26984852989492142</v>
      </c>
      <c r="BN759" s="18">
        <f t="shared" si="1013"/>
        <v>0.73006270712487331</v>
      </c>
    </row>
    <row r="760" spans="1:66" x14ac:dyDescent="0.25">
      <c r="A760" t="s">
        <v>154</v>
      </c>
      <c r="B760" t="s">
        <v>159</v>
      </c>
      <c r="C760" t="s">
        <v>167</v>
      </c>
      <c r="D760" t="s">
        <v>505</v>
      </c>
      <c r="E760" s="14">
        <f>VLOOKUP(A760,home!$A$2:$E$405,3,FALSE)</f>
        <v>1.32046332</v>
      </c>
      <c r="F760" s="14">
        <f>VLOOKUP(B760,home!$B$2:$E$405,3,FALSE)</f>
        <v>0.64</v>
      </c>
      <c r="G760" s="14">
        <f>VLOOKUP(C760,away!$B$2:$E$405,4,FALSE)</f>
        <v>0.57999999999999996</v>
      </c>
      <c r="H760" s="14">
        <f>VLOOKUP(A760,away!$A$2:$E$405,3,FALSE)</f>
        <v>1.0193050189999999</v>
      </c>
      <c r="I760" s="14">
        <f>VLOOKUP(C760,away!$B$2:$E$405,3,FALSE)</f>
        <v>0.82</v>
      </c>
      <c r="J760" s="14">
        <f>VLOOKUP(B760,home!$B$2:$E$405,4,FALSE)</f>
        <v>0.91</v>
      </c>
      <c r="K760" s="16">
        <f t="shared" si="1014"/>
        <v>0.49015598438399993</v>
      </c>
      <c r="L760" s="16">
        <f t="shared" si="1015"/>
        <v>0.76060540517779995</v>
      </c>
      <c r="M760" s="17">
        <f t="shared" si="960"/>
        <v>0.28628673812281275</v>
      </c>
      <c r="N760" s="17">
        <f t="shared" si="961"/>
        <v>0.14032515794067169</v>
      </c>
      <c r="O760" s="17">
        <f t="shared" si="962"/>
        <v>0.2177512404469327</v>
      </c>
      <c r="P760" s="17">
        <f t="shared" si="963"/>
        <v>0.10673207361210336</v>
      </c>
      <c r="Q760" s="17">
        <f t="shared" si="964"/>
        <v>3.4390607962125092E-2</v>
      </c>
      <c r="R760" s="17">
        <f t="shared" si="965"/>
        <v>8.2811385234053875E-2</v>
      </c>
      <c r="S760" s="17">
        <f t="shared" si="966"/>
        <v>9.9478372734231948E-3</v>
      </c>
      <c r="T760" s="17">
        <f t="shared" si="967"/>
        <v>2.6157682303343029E-2</v>
      </c>
      <c r="U760" s="17">
        <f t="shared" si="968"/>
        <v>4.0590496047600316E-2</v>
      </c>
      <c r="V760" s="17">
        <f t="shared" si="969"/>
        <v>4.1207842765930149E-4</v>
      </c>
      <c r="W760" s="17">
        <f t="shared" si="970"/>
        <v>5.6189207664132153E-3</v>
      </c>
      <c r="X760" s="17">
        <f t="shared" si="971"/>
        <v>4.2737815061996785E-3</v>
      </c>
      <c r="Y760" s="17">
        <f t="shared" si="972"/>
        <v>1.6253306570821969E-3</v>
      </c>
      <c r="Z760" s="17">
        <f t="shared" si="973"/>
        <v>2.0995595739760814E-2</v>
      </c>
      <c r="AA760" s="17">
        <f t="shared" si="974"/>
        <v>1.0291116897550977E-2</v>
      </c>
      <c r="AB760" s="17">
        <f t="shared" si="975"/>
        <v>2.522126266664957E-3</v>
      </c>
      <c r="AC760" s="17">
        <f t="shared" si="976"/>
        <v>9.60182118530949E-6</v>
      </c>
      <c r="AD760" s="17">
        <f t="shared" si="977"/>
        <v>6.8853690985924232E-4</v>
      </c>
      <c r="AE760" s="17">
        <f t="shared" si="978"/>
        <v>5.2370489530335928E-4</v>
      </c>
      <c r="AF760" s="17">
        <f t="shared" si="979"/>
        <v>1.9916638704290442E-4</v>
      </c>
      <c r="AG760" s="17">
        <f t="shared" si="980"/>
        <v>5.049567683818896E-5</v>
      </c>
      <c r="AH760" s="17">
        <f t="shared" si="981"/>
        <v>3.9923409011475156E-3</v>
      </c>
      <c r="AI760" s="17">
        <f t="shared" si="982"/>
        <v>1.9568697843984663E-3</v>
      </c>
      <c r="AJ760" s="17">
        <f t="shared" si="983"/>
        <v>4.7958571774156788E-4</v>
      </c>
      <c r="AK760" s="17">
        <f t="shared" si="984"/>
        <v>7.8357269858708427E-5</v>
      </c>
      <c r="AL760" s="17">
        <f t="shared" si="985"/>
        <v>1.431882304126953E-7</v>
      </c>
      <c r="AM760" s="17">
        <f t="shared" si="986"/>
        <v>6.7498097367354898E-5</v>
      </c>
      <c r="AN760" s="17">
        <f t="shared" si="987"/>
        <v>5.1339417696827563E-5</v>
      </c>
      <c r="AO760" s="17">
        <f t="shared" si="988"/>
        <v>1.9524519299443919E-5</v>
      </c>
      <c r="AP760" s="17">
        <f t="shared" si="989"/>
        <v>4.9501516375517728E-6</v>
      </c>
      <c r="AQ760" s="17">
        <f t="shared" si="990"/>
        <v>9.4127802299290398E-7</v>
      </c>
      <c r="AR760" s="17">
        <f t="shared" si="991"/>
        <v>6.07319213745042E-4</v>
      </c>
      <c r="AS760" s="17">
        <f t="shared" si="992"/>
        <v>2.9768114704851795E-4</v>
      </c>
      <c r="AT760" s="17">
        <f t="shared" si="993"/>
        <v>7.2955097832062271E-5</v>
      </c>
      <c r="AU760" s="17">
        <f t="shared" si="994"/>
        <v>1.1919792597901832E-5</v>
      </c>
      <c r="AV760" s="17">
        <f t="shared" si="995"/>
        <v>1.4606394186194219E-6</v>
      </c>
      <c r="AW760" s="17">
        <f t="shared" si="996"/>
        <v>1.4828544945497682E-9</v>
      </c>
      <c r="AX760" s="17">
        <f t="shared" si="997"/>
        <v>5.5140993931904817E-6</v>
      </c>
      <c r="AY760" s="17">
        <f t="shared" si="998"/>
        <v>4.1940538031483066E-6</v>
      </c>
      <c r="AZ760" s="17">
        <f t="shared" si="999"/>
        <v>1.5950099961405552E-6</v>
      </c>
      <c r="BA760" s="17">
        <f t="shared" si="1000"/>
        <v>4.043910747923761E-7</v>
      </c>
      <c r="BB760" s="17">
        <f t="shared" si="1001"/>
        <v>7.689550932318531E-8</v>
      </c>
      <c r="BC760" s="17">
        <f t="shared" si="1002"/>
        <v>1.1697428005022935E-8</v>
      </c>
      <c r="BD760" s="17">
        <f t="shared" si="1003"/>
        <v>7.69883794404684E-5</v>
      </c>
      <c r="BE760" s="17">
        <f t="shared" si="1004"/>
        <v>3.7736314910771694E-5</v>
      </c>
      <c r="BF760" s="17">
        <f t="shared" si="1005"/>
        <v>9.2483402910569551E-6</v>
      </c>
      <c r="BG760" s="17">
        <f t="shared" si="1006"/>
        <v>1.5110431130937433E-6</v>
      </c>
      <c r="BH760" s="17">
        <f t="shared" si="1007"/>
        <v>1.8516170613628188E-7</v>
      </c>
      <c r="BI760" s="17">
        <f t="shared" si="1008"/>
        <v>1.8151623668290041E-8</v>
      </c>
      <c r="BJ760" s="18">
        <f t="shared" si="1009"/>
        <v>0.21400943461610736</v>
      </c>
      <c r="BK760" s="18">
        <f t="shared" si="1010"/>
        <v>0.40339266649921746</v>
      </c>
      <c r="BL760" s="18">
        <f t="shared" si="1011"/>
        <v>0.36159054184767647</v>
      </c>
      <c r="BM760" s="18">
        <f t="shared" si="1012"/>
        <v>0.13168684281311402</v>
      </c>
      <c r="BN760" s="18">
        <f t="shared" si="1013"/>
        <v>0.86829720331869942</v>
      </c>
    </row>
    <row r="761" spans="1:66" x14ac:dyDescent="0.25">
      <c r="A761" t="s">
        <v>154</v>
      </c>
      <c r="B761" t="s">
        <v>161</v>
      </c>
      <c r="C761" t="s">
        <v>158</v>
      </c>
      <c r="D761" t="s">
        <v>505</v>
      </c>
      <c r="E761" s="14">
        <f>VLOOKUP(A761,home!$A$2:$E$405,3,FALSE)</f>
        <v>1.32046332</v>
      </c>
      <c r="F761" s="14">
        <f>VLOOKUP(B761,home!$B$2:$E$405,3,FALSE)</f>
        <v>0.41</v>
      </c>
      <c r="G761" s="14">
        <f>VLOOKUP(C761,away!$B$2:$E$405,4,FALSE)</f>
        <v>0.47</v>
      </c>
      <c r="H761" s="14">
        <f>VLOOKUP(A761,away!$A$2:$E$405,3,FALSE)</f>
        <v>1.0193050189999999</v>
      </c>
      <c r="I761" s="14">
        <f>VLOOKUP(C761,away!$B$2:$E$405,3,FALSE)</f>
        <v>0.87</v>
      </c>
      <c r="J761" s="14">
        <f>VLOOKUP(B761,home!$B$2:$E$405,4,FALSE)</f>
        <v>0.45</v>
      </c>
      <c r="K761" s="16">
        <f t="shared" si="1014"/>
        <v>0.25445328176399995</v>
      </c>
      <c r="L761" s="16">
        <f t="shared" si="1015"/>
        <v>0.39905791493849996</v>
      </c>
      <c r="M761" s="17">
        <f t="shared" si="960"/>
        <v>0.52021598560930948</v>
      </c>
      <c r="N761" s="17">
        <f t="shared" si="961"/>
        <v>0.13237066476438258</v>
      </c>
      <c r="O761" s="17">
        <f t="shared" si="962"/>
        <v>0.20759630653492769</v>
      </c>
      <c r="P761" s="17">
        <f t="shared" si="963"/>
        <v>5.2823561479897668E-2</v>
      </c>
      <c r="Q761" s="17">
        <f t="shared" si="964"/>
        <v>1.684107502928971E-2</v>
      </c>
      <c r="R761" s="17">
        <f t="shared" si="965"/>
        <v>4.1421474617380966E-2</v>
      </c>
      <c r="S761" s="17">
        <f t="shared" si="966"/>
        <v>1.340947185692651E-3</v>
      </c>
      <c r="T761" s="17">
        <f t="shared" si="967"/>
        <v>6.7205642865111881E-3</v>
      </c>
      <c r="U761" s="17">
        <f t="shared" si="968"/>
        <v>1.0539830151896813E-2</v>
      </c>
      <c r="V761" s="17">
        <f t="shared" si="969"/>
        <v>1.5129101942311902E-5</v>
      </c>
      <c r="W761" s="17">
        <f t="shared" si="970"/>
        <v>1.4284222698788401E-3</v>
      </c>
      <c r="X761" s="17">
        <f t="shared" si="971"/>
        <v>5.7002321266956914E-4</v>
      </c>
      <c r="Y761" s="17">
        <f t="shared" si="972"/>
        <v>1.1373613735723169E-4</v>
      </c>
      <c r="Z761" s="17">
        <f t="shared" si="973"/>
        <v>5.5098557648300154E-3</v>
      </c>
      <c r="AA761" s="17">
        <f t="shared" si="974"/>
        <v>1.4020008814072916E-3</v>
      </c>
      <c r="AB761" s="17">
        <f t="shared" si="975"/>
        <v>1.7837186265505292E-4</v>
      </c>
      <c r="AC761" s="17">
        <f t="shared" si="976"/>
        <v>9.6014572395505874E-8</v>
      </c>
      <c r="AD761" s="17">
        <f t="shared" si="977"/>
        <v>9.0866683578863199E-5</v>
      </c>
      <c r="AE761" s="17">
        <f t="shared" si="978"/>
        <v>3.626106928635758E-5</v>
      </c>
      <c r="AF761" s="17">
        <f t="shared" si="979"/>
        <v>7.2351333514271671E-6</v>
      </c>
      <c r="AG761" s="17">
        <f t="shared" si="980"/>
        <v>9.6241240984084209E-7</v>
      </c>
      <c r="AH761" s="17">
        <f t="shared" si="981"/>
        <v>5.4968788828123501E-4</v>
      </c>
      <c r="AI761" s="17">
        <f t="shared" si="982"/>
        <v>1.3986988711908323E-4</v>
      </c>
      <c r="AJ761" s="17">
        <f t="shared" si="983"/>
        <v>1.7795175898705478E-5</v>
      </c>
      <c r="AK761" s="17">
        <f t="shared" si="984"/>
        <v>1.5093469689977493E-6</v>
      </c>
      <c r="AL761" s="17">
        <f t="shared" si="985"/>
        <v>3.8997891708073122E-10</v>
      </c>
      <c r="AM761" s="17">
        <f t="shared" si="986"/>
        <v>4.6242651679305422E-6</v>
      </c>
      <c r="AN761" s="17">
        <f t="shared" si="987"/>
        <v>1.845349616037094E-6</v>
      </c>
      <c r="AO761" s="17">
        <f t="shared" si="988"/>
        <v>3.6820068505416212E-7</v>
      </c>
      <c r="AP761" s="17">
        <f t="shared" si="989"/>
        <v>4.8977799218880403E-8</v>
      </c>
      <c r="AQ761" s="17">
        <f t="shared" si="990"/>
        <v>4.8862446086407263E-9</v>
      </c>
      <c r="AR761" s="17">
        <f t="shared" si="991"/>
        <v>4.3871460512891371E-5</v>
      </c>
      <c r="AS761" s="17">
        <f t="shared" si="992"/>
        <v>1.1163237103284948E-5</v>
      </c>
      <c r="AT761" s="17">
        <f t="shared" si="993"/>
        <v>1.4202611580202516E-6</v>
      </c>
      <c r="AU761" s="17">
        <f t="shared" si="994"/>
        <v>1.2046337087339738E-7</v>
      </c>
      <c r="AV761" s="17">
        <f t="shared" si="995"/>
        <v>7.6630750127724508E-9</v>
      </c>
      <c r="AW761" s="17">
        <f t="shared" si="996"/>
        <v>1.0999744909452159E-12</v>
      </c>
      <c r="AX761" s="17">
        <f t="shared" si="997"/>
        <v>1.9610990795448014E-7</v>
      </c>
      <c r="AY761" s="17">
        <f t="shared" si="998"/>
        <v>7.8259210967095983E-8</v>
      </c>
      <c r="AZ761" s="17">
        <f t="shared" si="999"/>
        <v>1.5614978776630756E-8</v>
      </c>
      <c r="BA761" s="17">
        <f t="shared" si="1000"/>
        <v>2.0770936241370656E-9</v>
      </c>
      <c r="BB761" s="17">
        <f t="shared" si="1001"/>
        <v>2.0722016269504744E-10</v>
      </c>
      <c r="BC761" s="17">
        <f t="shared" si="1002"/>
        <v>1.6538569211660481E-11</v>
      </c>
      <c r="BD761" s="17">
        <f t="shared" si="1003"/>
        <v>2.9178755929301909E-6</v>
      </c>
      <c r="BE761" s="17">
        <f t="shared" si="1004"/>
        <v>7.424630204001644E-7</v>
      </c>
      <c r="BF761" s="17">
        <f t="shared" si="1005"/>
        <v>9.4461076064616741E-8</v>
      </c>
      <c r="BG761" s="17">
        <f t="shared" si="1006"/>
        <v>8.0119769345335218E-9</v>
      </c>
      <c r="BH761" s="17">
        <f t="shared" si="1007"/>
        <v>5.0966845610238164E-10</v>
      </c>
      <c r="BI761" s="17">
        <f t="shared" si="1008"/>
        <v>2.5937362253368432E-11</v>
      </c>
      <c r="BJ761" s="18">
        <f t="shared" si="1009"/>
        <v>0.15818699496317853</v>
      </c>
      <c r="BK761" s="18">
        <f t="shared" si="1010"/>
        <v>0.57439579804060448</v>
      </c>
      <c r="BL761" s="18">
        <f t="shared" si="1011"/>
        <v>0.26190719277902808</v>
      </c>
      <c r="BM761" s="18">
        <f t="shared" si="1012"/>
        <v>2.8730695254341906E-2</v>
      </c>
      <c r="BN761" s="18">
        <f t="shared" si="1013"/>
        <v>0.97126906803518809</v>
      </c>
    </row>
    <row r="762" spans="1:66" x14ac:dyDescent="0.25">
      <c r="A762" t="s">
        <v>154</v>
      </c>
      <c r="B762" t="s">
        <v>165</v>
      </c>
      <c r="C762" t="s">
        <v>163</v>
      </c>
      <c r="D762" t="s">
        <v>505</v>
      </c>
      <c r="E762" s="14">
        <f>VLOOKUP(A762,home!$A$2:$E$405,3,FALSE)</f>
        <v>1.32046332</v>
      </c>
      <c r="F762" s="14">
        <f>VLOOKUP(B762,home!$B$2:$E$405,3,FALSE)</f>
        <v>0.81</v>
      </c>
      <c r="G762" s="14">
        <f>VLOOKUP(C762,away!$B$2:$E$405,4,FALSE)</f>
        <v>0.99</v>
      </c>
      <c r="H762" s="14">
        <f>VLOOKUP(A762,away!$A$2:$E$405,3,FALSE)</f>
        <v>1.0193050189999999</v>
      </c>
      <c r="I762" s="14">
        <f>VLOOKUP(C762,away!$B$2:$E$405,3,FALSE)</f>
        <v>0.93</v>
      </c>
      <c r="J762" s="14">
        <f>VLOOKUP(B762,home!$B$2:$E$405,4,FALSE)</f>
        <v>1.54</v>
      </c>
      <c r="K762" s="16">
        <f t="shared" si="1014"/>
        <v>1.0588795363080001</v>
      </c>
      <c r="L762" s="16">
        <f t="shared" si="1015"/>
        <v>1.4598486482118</v>
      </c>
      <c r="M762" s="17">
        <f t="shared" si="960"/>
        <v>8.0562001622817639E-2</v>
      </c>
      <c r="N762" s="17">
        <f t="shared" si="961"/>
        <v>8.5305454922413496E-2</v>
      </c>
      <c r="O762" s="17">
        <f t="shared" si="962"/>
        <v>0.11760832916630719</v>
      </c>
      <c r="P762" s="17">
        <f t="shared" si="963"/>
        <v>0.12453305305357801</v>
      </c>
      <c r="Q762" s="17">
        <f t="shared" si="964"/>
        <v>4.5164100276394101E-2</v>
      </c>
      <c r="R762" s="17">
        <f t="shared" si="965"/>
        <v>8.5845180175940991E-2</v>
      </c>
      <c r="S762" s="17">
        <f t="shared" si="966"/>
        <v>4.8125918517560741E-2</v>
      </c>
      <c r="T762" s="17">
        <f t="shared" si="967"/>
        <v>6.5932750736196116E-2</v>
      </c>
      <c r="U762" s="17">
        <f t="shared" si="968"/>
        <v>9.0899704578977114E-2</v>
      </c>
      <c r="V762" s="17">
        <f t="shared" si="969"/>
        <v>8.2659145106638594E-3</v>
      </c>
      <c r="W762" s="17">
        <f t="shared" si="970"/>
        <v>1.5941113852812071E-2</v>
      </c>
      <c r="X762" s="17">
        <f t="shared" si="971"/>
        <v>2.3271613509018105E-2</v>
      </c>
      <c r="Y762" s="17">
        <f t="shared" si="972"/>
        <v>1.6986516761423771E-2</v>
      </c>
      <c r="Z762" s="17">
        <f t="shared" si="973"/>
        <v>4.1773656745115288E-2</v>
      </c>
      <c r="AA762" s="17">
        <f t="shared" si="974"/>
        <v>4.4233270284157238E-2</v>
      </c>
      <c r="AB762" s="17">
        <f t="shared" si="975"/>
        <v>2.3418852363937426E-2</v>
      </c>
      <c r="AC762" s="17">
        <f t="shared" si="976"/>
        <v>7.9859265965756044E-4</v>
      </c>
      <c r="AD762" s="17">
        <f t="shared" si="977"/>
        <v>4.2199298111746698E-3</v>
      </c>
      <c r="AE762" s="17">
        <f t="shared" si="978"/>
        <v>6.1604588303920196E-3</v>
      </c>
      <c r="AF762" s="17">
        <f t="shared" si="979"/>
        <v>4.4966687479561186E-3</v>
      </c>
      <c r="AG762" s="17">
        <f t="shared" si="980"/>
        <v>2.1881519310533288E-3</v>
      </c>
      <c r="AH762" s="17">
        <f t="shared" si="981"/>
        <v>1.5245804082555072E-2</v>
      </c>
      <c r="AI762" s="17">
        <f t="shared" si="982"/>
        <v>1.6143469957578531E-2</v>
      </c>
      <c r="AJ762" s="17">
        <f t="shared" si="983"/>
        <v>8.5469949915414414E-3</v>
      </c>
      <c r="AK762" s="17">
        <f t="shared" si="984"/>
        <v>3.0167460311567341E-3</v>
      </c>
      <c r="AL762" s="17">
        <f t="shared" si="985"/>
        <v>4.9378704625017792E-5</v>
      </c>
      <c r="AM762" s="17">
        <f t="shared" si="986"/>
        <v>8.9367946434178852E-4</v>
      </c>
      <c r="AN762" s="17">
        <f t="shared" si="987"/>
        <v>1.3046367579540056E-3</v>
      </c>
      <c r="AO762" s="17">
        <f t="shared" si="988"/>
        <v>9.5228610375329035E-4</v>
      </c>
      <c r="AP762" s="17">
        <f t="shared" si="989"/>
        <v>4.6339786042504094E-4</v>
      </c>
      <c r="AQ762" s="17">
        <f t="shared" si="990"/>
        <v>1.691226850314341E-4</v>
      </c>
      <c r="AR762" s="17">
        <f t="shared" si="991"/>
        <v>4.4513132961639902E-3</v>
      </c>
      <c r="AS762" s="17">
        <f t="shared" si="992"/>
        <v>4.7134045590037617E-3</v>
      </c>
      <c r="AT762" s="17">
        <f t="shared" si="993"/>
        <v>2.4954638169349583E-3</v>
      </c>
      <c r="AU762" s="17">
        <f t="shared" si="994"/>
        <v>8.8079852311649372E-4</v>
      </c>
      <c r="AV762" s="17">
        <f t="shared" si="995"/>
        <v>2.3316488293459101E-4</v>
      </c>
      <c r="AW762" s="17">
        <f t="shared" si="996"/>
        <v>2.12027200545162E-6</v>
      </c>
      <c r="AX762" s="17">
        <f t="shared" si="997"/>
        <v>1.5771648280170242E-4</v>
      </c>
      <c r="AY762" s="17">
        <f t="shared" si="998"/>
        <v>2.3024219421878493E-4</v>
      </c>
      <c r="AZ762" s="17">
        <f t="shared" si="999"/>
        <v>1.6805937799580596E-4</v>
      </c>
      <c r="BA762" s="17">
        <f t="shared" si="1000"/>
        <v>8.1780418595497748E-5</v>
      </c>
      <c r="BB762" s="17">
        <f t="shared" si="1001"/>
        <v>2.9846758384208133E-5</v>
      </c>
      <c r="BC762" s="17">
        <f t="shared" si="1002"/>
        <v>8.7143499761380864E-6</v>
      </c>
      <c r="BD762" s="17">
        <f t="shared" si="1003"/>
        <v>1.083040616362036E-3</v>
      </c>
      <c r="BE762" s="17">
        <f t="shared" si="1004"/>
        <v>1.1468095456561632E-3</v>
      </c>
      <c r="BF762" s="17">
        <f t="shared" si="1005"/>
        <v>6.0716657996899321E-4</v>
      </c>
      <c r="BG762" s="17">
        <f t="shared" si="1006"/>
        <v>2.1430542221976062E-4</v>
      </c>
      <c r="BH762" s="17">
        <f t="shared" si="1007"/>
        <v>5.6730906527087569E-5</v>
      </c>
      <c r="BI762" s="17">
        <f t="shared" si="1008"/>
        <v>1.2014239199547001E-5</v>
      </c>
      <c r="BJ762" s="18">
        <f t="shared" si="1009"/>
        <v>0.27412624183231155</v>
      </c>
      <c r="BK762" s="18">
        <f t="shared" si="1010"/>
        <v>0.26256510126312166</v>
      </c>
      <c r="BL762" s="18">
        <f t="shared" si="1011"/>
        <v>0.42085256402023913</v>
      </c>
      <c r="BM762" s="18">
        <f t="shared" si="1012"/>
        <v>0.46007132272112283</v>
      </c>
      <c r="BN762" s="18">
        <f t="shared" si="1013"/>
        <v>0.53901811921745135</v>
      </c>
    </row>
    <row r="763" spans="1:66" x14ac:dyDescent="0.25">
      <c r="A763" t="s">
        <v>154</v>
      </c>
      <c r="B763" t="s">
        <v>162</v>
      </c>
      <c r="C763" t="s">
        <v>168</v>
      </c>
      <c r="D763" t="s">
        <v>505</v>
      </c>
      <c r="E763" s="14">
        <f>VLOOKUP(A763,home!$A$2:$E$405,3,FALSE)</f>
        <v>1.32046332</v>
      </c>
      <c r="F763" s="14">
        <f>VLOOKUP(B763,home!$B$2:$E$405,3,FALSE)</f>
        <v>0.57999999999999996</v>
      </c>
      <c r="G763" s="14">
        <f>VLOOKUP(C763,away!$B$2:$E$405,4,FALSE)</f>
        <v>1.1100000000000001</v>
      </c>
      <c r="H763" s="14">
        <f>VLOOKUP(A763,away!$A$2:$E$405,3,FALSE)</f>
        <v>1.0193050189999999</v>
      </c>
      <c r="I763" s="14">
        <f>VLOOKUP(C763,away!$B$2:$E$405,3,FALSE)</f>
        <v>0.41</v>
      </c>
      <c r="J763" s="14">
        <f>VLOOKUP(B763,home!$B$2:$E$405,4,FALSE)</f>
        <v>0.83</v>
      </c>
      <c r="K763" s="16">
        <f t="shared" si="1014"/>
        <v>0.85011428541600009</v>
      </c>
      <c r="L763" s="16">
        <f t="shared" si="1015"/>
        <v>0.34686949796569994</v>
      </c>
      <c r="M763" s="17">
        <f t="shared" si="960"/>
        <v>0.3021040503446315</v>
      </c>
      <c r="N763" s="17">
        <f t="shared" si="961"/>
        <v>0.25682296888000566</v>
      </c>
      <c r="O763" s="17">
        <f t="shared" si="962"/>
        <v>0.10479068027644686</v>
      </c>
      <c r="P763" s="17">
        <f t="shared" si="963"/>
        <v>8.9084054281468136E-2</v>
      </c>
      <c r="Q763" s="17">
        <f t="shared" si="964"/>
        <v>0.10916443733392082</v>
      </c>
      <c r="R763" s="17">
        <f t="shared" si="965"/>
        <v>1.8174345329487647E-2</v>
      </c>
      <c r="S763" s="17">
        <f t="shared" si="966"/>
        <v>6.5672478721904267E-3</v>
      </c>
      <c r="T763" s="17">
        <f t="shared" si="967"/>
        <v>3.7865813573725225E-2</v>
      </c>
      <c r="U763" s="17">
        <f t="shared" si="968"/>
        <v>1.5450270592681007E-2</v>
      </c>
      <c r="V763" s="17">
        <f t="shared" si="969"/>
        <v>2.151712906929749E-4</v>
      </c>
      <c r="W763" s="17">
        <f t="shared" si="970"/>
        <v>3.0934082545655276E-2</v>
      </c>
      <c r="X763" s="17">
        <f t="shared" si="971"/>
        <v>1.0730089682640966E-2</v>
      </c>
      <c r="Y763" s="17">
        <f t="shared" si="972"/>
        <v>1.8609704106723043E-3</v>
      </c>
      <c r="Z763" s="17">
        <f t="shared" si="973"/>
        <v>2.1013753467648815E-3</v>
      </c>
      <c r="AA763" s="17">
        <f t="shared" si="974"/>
        <v>1.7864092013058265E-3</v>
      </c>
      <c r="AB763" s="17">
        <f t="shared" si="975"/>
        <v>7.5932599081433502E-4</v>
      </c>
      <c r="AC763" s="17">
        <f t="shared" si="976"/>
        <v>3.9655896118489348E-6</v>
      </c>
      <c r="AD763" s="17">
        <f t="shared" si="977"/>
        <v>6.5743763695748228E-3</v>
      </c>
      <c r="AE763" s="17">
        <f t="shared" si="978"/>
        <v>2.2804506307519796E-3</v>
      </c>
      <c r="AF763" s="17">
        <f t="shared" si="979"/>
        <v>3.9550938271225148E-4</v>
      </c>
      <c r="AG763" s="17">
        <f t="shared" si="980"/>
        <v>4.5730047007374187E-5</v>
      </c>
      <c r="AH763" s="17">
        <f t="shared" si="981"/>
        <v>1.8222575289245823E-4</v>
      </c>
      <c r="AI763" s="17">
        <f t="shared" si="982"/>
        <v>1.5491271570456473E-4</v>
      </c>
      <c r="AJ763" s="17">
        <f t="shared" si="983"/>
        <v>6.5846756306519005E-5</v>
      </c>
      <c r="AK763" s="17">
        <f t="shared" si="984"/>
        <v>1.8659089394825969E-5</v>
      </c>
      <c r="AL763" s="17">
        <f t="shared" si="985"/>
        <v>4.6774718821144705E-8</v>
      </c>
      <c r="AM763" s="17">
        <f t="shared" si="986"/>
        <v>1.1177942538953879E-3</v>
      </c>
      <c r="AN763" s="17">
        <f t="shared" si="987"/>
        <v>3.8772873167763731E-4</v>
      </c>
      <c r="AO763" s="17">
        <f t="shared" si="988"/>
        <v>6.7245635251949809E-5</v>
      </c>
      <c r="AP763" s="17">
        <f t="shared" si="989"/>
        <v>7.7751532467428027E-6</v>
      </c>
      <c r="AQ763" s="17">
        <f t="shared" si="990"/>
        <v>6.7424087582601433E-7</v>
      </c>
      <c r="AR763" s="17">
        <f t="shared" si="991"/>
        <v>1.2641711084445742E-5</v>
      </c>
      <c r="AS763" s="17">
        <f t="shared" si="992"/>
        <v>1.0746899184989117E-5</v>
      </c>
      <c r="AT763" s="17">
        <f t="shared" si="993"/>
        <v>4.5680462605424084E-6</v>
      </c>
      <c r="AU763" s="17">
        <f t="shared" si="994"/>
        <v>1.2944537941760805E-6</v>
      </c>
      <c r="AV763" s="17">
        <f t="shared" si="995"/>
        <v>2.751084155600071E-7</v>
      </c>
      <c r="AW763" s="17">
        <f t="shared" si="996"/>
        <v>3.8313524997152882E-10</v>
      </c>
      <c r="AX763" s="17">
        <f t="shared" si="997"/>
        <v>1.583754772320647E-4</v>
      </c>
      <c r="AY763" s="17">
        <f t="shared" si="998"/>
        <v>5.4935622277564419E-5</v>
      </c>
      <c r="AZ763" s="17">
        <f t="shared" si="999"/>
        <v>9.5277458599260457E-6</v>
      </c>
      <c r="BA763" s="17">
        <f t="shared" si="1000"/>
        <v>1.1016281410591079E-6</v>
      </c>
      <c r="BB763" s="17">
        <f t="shared" si="1001"/>
        <v>9.5530300058514994E-8</v>
      </c>
      <c r="BC763" s="17">
        <f t="shared" si="1002"/>
        <v>6.6273094443619574E-9</v>
      </c>
      <c r="BD763" s="17">
        <f t="shared" si="1003"/>
        <v>7.3083732954818601E-7</v>
      </c>
      <c r="BE763" s="17">
        <f t="shared" si="1004"/>
        <v>6.2129525416419387E-7</v>
      </c>
      <c r="BF763" s="17">
        <f t="shared" si="1005"/>
        <v>2.6408598551307287E-7</v>
      </c>
      <c r="BG763" s="17">
        <f t="shared" si="1006"/>
        <v>7.4834422954275381E-8</v>
      </c>
      <c r="BH763" s="17">
        <f t="shared" si="1007"/>
        <v>1.590445299857313E-8</v>
      </c>
      <c r="BI763" s="17">
        <f t="shared" si="1008"/>
        <v>2.704120539162872E-9</v>
      </c>
      <c r="BJ763" s="18">
        <f t="shared" si="1009"/>
        <v>0.45847968950273432</v>
      </c>
      <c r="BK763" s="18">
        <f t="shared" si="1010"/>
        <v>0.39802947177559128</v>
      </c>
      <c r="BL763" s="18">
        <f t="shared" si="1011"/>
        <v>0.14141391158533945</v>
      </c>
      <c r="BM763" s="18">
        <f t="shared" si="1012"/>
        <v>0.11982897652532706</v>
      </c>
      <c r="BN763" s="18">
        <f t="shared" si="1013"/>
        <v>0.88014053644596069</v>
      </c>
    </row>
    <row r="764" spans="1:66" x14ac:dyDescent="0.25">
      <c r="A764" t="s">
        <v>154</v>
      </c>
      <c r="B764" t="s">
        <v>170</v>
      </c>
      <c r="C764" t="s">
        <v>156</v>
      </c>
      <c r="D764" t="s">
        <v>505</v>
      </c>
      <c r="E764" s="14">
        <f>VLOOKUP(A764,home!$A$2:$E$405,3,FALSE)</f>
        <v>1.32046332</v>
      </c>
      <c r="F764" s="14">
        <f>VLOOKUP(B764,home!$B$2:$E$405,3,FALSE)</f>
        <v>1.22</v>
      </c>
      <c r="G764" s="14">
        <f>VLOOKUP(C764,away!$B$2:$E$405,4,FALSE)</f>
        <v>0.76</v>
      </c>
      <c r="H764" s="14">
        <f>VLOOKUP(A764,away!$A$2:$E$405,3,FALSE)</f>
        <v>1.0193050189999999</v>
      </c>
      <c r="I764" s="14">
        <f>VLOOKUP(C764,away!$B$2:$E$405,3,FALSE)</f>
        <v>0.6</v>
      </c>
      <c r="J764" s="14">
        <f>VLOOKUP(B764,home!$B$2:$E$405,4,FALSE)</f>
        <v>1.74</v>
      </c>
      <c r="K764" s="16">
        <f t="shared" si="1014"/>
        <v>1.224333590304</v>
      </c>
      <c r="L764" s="16">
        <f t="shared" si="1015"/>
        <v>1.0641544398359999</v>
      </c>
      <c r="M764" s="17">
        <f t="shared" si="960"/>
        <v>0.1014196895006366</v>
      </c>
      <c r="N764" s="17">
        <f t="shared" si="961"/>
        <v>0.12417153257383129</v>
      </c>
      <c r="O764" s="17">
        <f t="shared" si="962"/>
        <v>0.10792621286889097</v>
      </c>
      <c r="P764" s="17">
        <f t="shared" si="963"/>
        <v>0.13213768768968304</v>
      </c>
      <c r="Q764" s="17">
        <f t="shared" si="964"/>
        <v>7.6013689144834473E-2</v>
      </c>
      <c r="R764" s="17">
        <f t="shared" si="965"/>
        <v>5.7425079299557764E-2</v>
      </c>
      <c r="S764" s="17">
        <f t="shared" si="966"/>
        <v>4.3039888491934838E-2</v>
      </c>
      <c r="T764" s="17">
        <f t="shared" si="967"/>
        <v>8.0890304791789158E-2</v>
      </c>
      <c r="U764" s="17">
        <f t="shared" si="968"/>
        <v>7.030745351231947E-2</v>
      </c>
      <c r="V764" s="17">
        <f t="shared" si="969"/>
        <v>6.2306456706431989E-3</v>
      </c>
      <c r="W764" s="17">
        <f t="shared" si="970"/>
        <v>3.1022037647649128E-2</v>
      </c>
      <c r="X764" s="17">
        <f t="shared" si="971"/>
        <v>3.3012239095505352E-2</v>
      </c>
      <c r="Y764" s="17">
        <f t="shared" si="972"/>
        <v>1.7565060401204795E-2</v>
      </c>
      <c r="Z764" s="17">
        <f t="shared" si="973"/>
        <v>2.0369717698186261E-2</v>
      </c>
      <c r="AA764" s="17">
        <f t="shared" si="974"/>
        <v>2.4939329602899313E-2</v>
      </c>
      <c r="AB764" s="17">
        <f t="shared" si="975"/>
        <v>1.5267029476246275E-2</v>
      </c>
      <c r="AC764" s="17">
        <f t="shared" si="976"/>
        <v>5.0736148707061389E-4</v>
      </c>
      <c r="AD764" s="17">
        <f t="shared" si="977"/>
        <v>9.4953306829230252E-3</v>
      </c>
      <c r="AE764" s="17">
        <f t="shared" si="978"/>
        <v>1.0104498303943533E-2</v>
      </c>
      <c r="AF764" s="17">
        <f t="shared" si="979"/>
        <v>5.3763733662284202E-3</v>
      </c>
      <c r="AG764" s="17">
        <f t="shared" si="980"/>
        <v>1.9070971959626651E-3</v>
      </c>
      <c r="AH764" s="17">
        <f t="shared" si="981"/>
        <v>5.419131381682713E-3</v>
      </c>
      <c r="AI764" s="17">
        <f t="shared" si="982"/>
        <v>6.6348245808646716E-3</v>
      </c>
      <c r="AJ764" s="17">
        <f t="shared" si="983"/>
        <v>4.0616193000636378E-3</v>
      </c>
      <c r="AK764" s="17">
        <f t="shared" si="984"/>
        <v>1.6575923133649777E-3</v>
      </c>
      <c r="AL764" s="17">
        <f t="shared" si="985"/>
        <v>2.6441245897874355E-5</v>
      </c>
      <c r="AM764" s="17">
        <f t="shared" si="986"/>
        <v>2.3250904612293751E-3</v>
      </c>
      <c r="AN764" s="17">
        <f t="shared" si="987"/>
        <v>2.4742553373375722E-3</v>
      </c>
      <c r="AO764" s="17">
        <f t="shared" si="988"/>
        <v>1.3164949012578484E-3</v>
      </c>
      <c r="AP764" s="17">
        <f t="shared" si="989"/>
        <v>4.6698463139833199E-4</v>
      </c>
      <c r="AQ764" s="17">
        <f t="shared" si="990"/>
        <v>1.242359422094282E-4</v>
      </c>
      <c r="AR764" s="17">
        <f t="shared" si="991"/>
        <v>1.1533585439744516E-3</v>
      </c>
      <c r="AS764" s="17">
        <f t="shared" si="992"/>
        <v>1.412095607052034E-3</v>
      </c>
      <c r="AT764" s="17">
        <f t="shared" si="993"/>
        <v>8.6443804221726173E-4</v>
      </c>
      <c r="AU764" s="17">
        <f t="shared" si="994"/>
        <v>3.5278684394107355E-4</v>
      </c>
      <c r="AV764" s="17">
        <f t="shared" si="995"/>
        <v>1.0798219581359786E-4</v>
      </c>
      <c r="AW764" s="17">
        <f t="shared" si="996"/>
        <v>9.5693808727498341E-7</v>
      </c>
      <c r="AX764" s="17">
        <f t="shared" si="997"/>
        <v>4.7444772536309003E-4</v>
      </c>
      <c r="AY764" s="17">
        <f t="shared" si="998"/>
        <v>5.0488565341522346E-4</v>
      </c>
      <c r="AZ764" s="17">
        <f t="shared" si="999"/>
        <v>2.6863815484565488E-4</v>
      </c>
      <c r="BA764" s="17">
        <f t="shared" si="1000"/>
        <v>9.5290828396118172E-5</v>
      </c>
      <c r="BB764" s="17">
        <f t="shared" si="1001"/>
        <v>2.535103952834488E-5</v>
      </c>
      <c r="BC764" s="17">
        <f t="shared" si="1002"/>
        <v>5.3954842537092298E-6</v>
      </c>
      <c r="BD764" s="17">
        <f t="shared" si="1003"/>
        <v>2.0455860254886606E-4</v>
      </c>
      <c r="BE764" s="17">
        <f t="shared" si="1004"/>
        <v>2.5044796828622214E-4</v>
      </c>
      <c r="BF764" s="17">
        <f t="shared" si="1005"/>
        <v>1.5331593009810637E-4</v>
      </c>
      <c r="BG764" s="17">
        <f t="shared" si="1006"/>
        <v>6.2569947715937211E-5</v>
      </c>
      <c r="BH764" s="17">
        <f t="shared" si="1007"/>
        <v>1.9151622183046739E-5</v>
      </c>
      <c r="BI764" s="17">
        <f t="shared" si="1008"/>
        <v>4.6895948695030671E-6</v>
      </c>
      <c r="BJ764" s="18">
        <f t="shared" si="1009"/>
        <v>0.39763923336310658</v>
      </c>
      <c r="BK764" s="18">
        <f t="shared" si="1010"/>
        <v>0.28386659973928136</v>
      </c>
      <c r="BL764" s="18">
        <f t="shared" si="1011"/>
        <v>0.29822366723458982</v>
      </c>
      <c r="BM764" s="18">
        <f t="shared" si="1012"/>
        <v>0.40050139824240194</v>
      </c>
      <c r="BN764" s="18">
        <f t="shared" si="1013"/>
        <v>0.59909389107743405</v>
      </c>
    </row>
    <row r="765" spans="1:66" x14ac:dyDescent="0.25">
      <c r="A765" t="s">
        <v>154</v>
      </c>
      <c r="B765" t="s">
        <v>166</v>
      </c>
      <c r="C765" t="s">
        <v>172</v>
      </c>
      <c r="D765" t="s">
        <v>505</v>
      </c>
      <c r="E765" s="14">
        <f>VLOOKUP(A765,home!$A$2:$E$405,3,FALSE)</f>
        <v>1.32046332</v>
      </c>
      <c r="F765" s="14">
        <f>VLOOKUP(B765,home!$B$2:$E$405,3,FALSE)</f>
        <v>0.88</v>
      </c>
      <c r="G765" s="14">
        <f>VLOOKUP(C765,away!$B$2:$E$405,4,FALSE)</f>
        <v>1.3</v>
      </c>
      <c r="H765" s="14">
        <f>VLOOKUP(A765,away!$A$2:$E$405,3,FALSE)</f>
        <v>1.0193050189999999</v>
      </c>
      <c r="I765" s="14">
        <f>VLOOKUP(C765,away!$B$2:$E$405,3,FALSE)</f>
        <v>0.6</v>
      </c>
      <c r="J765" s="14">
        <f>VLOOKUP(B765,home!$B$2:$E$405,4,FALSE)</f>
        <v>0.74</v>
      </c>
      <c r="K765" s="16">
        <f t="shared" si="1014"/>
        <v>1.5106100380800001</v>
      </c>
      <c r="L765" s="16">
        <f t="shared" si="1015"/>
        <v>0.45257142843599996</v>
      </c>
      <c r="M765" s="17">
        <f t="shared" si="960"/>
        <v>0.14041099668139867</v>
      </c>
      <c r="N765" s="17">
        <f t="shared" si="961"/>
        <v>0.21210626104373845</v>
      </c>
      <c r="O765" s="17">
        <f t="shared" si="962"/>
        <v>6.3546005336223052E-2</v>
      </c>
      <c r="P765" s="17">
        <f t="shared" si="963"/>
        <v>9.599323354078379E-2</v>
      </c>
      <c r="Q765" s="17">
        <f t="shared" si="964"/>
        <v>0.1602049235361441</v>
      </c>
      <c r="R765" s="17">
        <f t="shared" si="965"/>
        <v>1.4379553203208066E-2</v>
      </c>
      <c r="S765" s="17">
        <f t="shared" si="966"/>
        <v>1.6406658138258555E-2</v>
      </c>
      <c r="T765" s="17">
        <f t="shared" si="967"/>
        <v>7.250417108723288E-2</v>
      </c>
      <c r="U765" s="17">
        <f t="shared" si="968"/>
        <v>2.1721897411871527E-2</v>
      </c>
      <c r="V765" s="17">
        <f t="shared" si="969"/>
        <v>1.2462842840842161E-3</v>
      </c>
      <c r="W765" s="17">
        <f t="shared" si="970"/>
        <v>8.0669055214512689E-2</v>
      </c>
      <c r="X765" s="17">
        <f t="shared" si="971"/>
        <v>3.6508509549014558E-2</v>
      </c>
      <c r="Y765" s="17">
        <f t="shared" si="972"/>
        <v>8.26135415833343E-3</v>
      </c>
      <c r="Z765" s="17">
        <f t="shared" si="973"/>
        <v>2.1692583111491111E-3</v>
      </c>
      <c r="AA765" s="17">
        <f t="shared" si="974"/>
        <v>3.276903380010316E-3</v>
      </c>
      <c r="AB765" s="17">
        <f t="shared" si="975"/>
        <v>2.4750615698309326E-3</v>
      </c>
      <c r="AC765" s="17">
        <f t="shared" si="976"/>
        <v>5.3252087250938263E-5</v>
      </c>
      <c r="AD765" s="17">
        <f t="shared" si="977"/>
        <v>3.0464871142368174E-2</v>
      </c>
      <c r="AE765" s="17">
        <f t="shared" si="978"/>
        <v>1.3787530250020236E-2</v>
      </c>
      <c r="AF765" s="17">
        <f t="shared" si="979"/>
        <v>3.1199211299281085E-3</v>
      </c>
      <c r="AG765" s="17">
        <f t="shared" si="980"/>
        <v>4.70662387459741E-4</v>
      </c>
      <c r="AH765" s="17">
        <f t="shared" si="981"/>
        <v>2.4543608313085449E-4</v>
      </c>
      <c r="AI765" s="17">
        <f t="shared" si="982"/>
        <v>3.707582108845062E-4</v>
      </c>
      <c r="AJ765" s="17">
        <f t="shared" si="983"/>
        <v>2.8003553753135838E-4</v>
      </c>
      <c r="AK765" s="17">
        <f t="shared" si="984"/>
        <v>1.4100816467133281E-4</v>
      </c>
      <c r="AL765" s="17">
        <f t="shared" si="985"/>
        <v>1.456250626754712E-6</v>
      </c>
      <c r="AM765" s="17">
        <f t="shared" si="986"/>
        <v>9.2041080312950194E-3</v>
      </c>
      <c r="AN765" s="17">
        <f t="shared" si="987"/>
        <v>4.1655163192024459E-3</v>
      </c>
      <c r="AO765" s="17">
        <f t="shared" si="988"/>
        <v>9.4259683537745967E-4</v>
      </c>
      <c r="AP765" s="17">
        <f t="shared" si="989"/>
        <v>1.4219746540867668E-4</v>
      </c>
      <c r="AQ765" s="17">
        <f t="shared" si="990"/>
        <v>1.6088627509995872E-5</v>
      </c>
      <c r="AR765" s="17">
        <f t="shared" si="991"/>
        <v>2.221547174645354E-5</v>
      </c>
      <c r="AS765" s="17">
        <f t="shared" si="992"/>
        <v>3.3558914620875353E-5</v>
      </c>
      <c r="AT765" s="17">
        <f t="shared" si="993"/>
        <v>2.5347216646681999E-5</v>
      </c>
      <c r="AU765" s="17">
        <f t="shared" si="994"/>
        <v>1.2763253301288764E-5</v>
      </c>
      <c r="AV765" s="17">
        <f t="shared" si="995"/>
        <v>4.820074638871128E-6</v>
      </c>
      <c r="AW765" s="17">
        <f t="shared" si="996"/>
        <v>2.7654965662690762E-8</v>
      </c>
      <c r="AX765" s="17">
        <f t="shared" si="997"/>
        <v>2.3173029972744985E-3</v>
      </c>
      <c r="AY765" s="17">
        <f t="shared" si="998"/>
        <v>1.0487451275955437E-3</v>
      </c>
      <c r="AZ765" s="17">
        <f t="shared" si="999"/>
        <v>2.3731604023060509E-4</v>
      </c>
      <c r="BA765" s="17">
        <f t="shared" si="1000"/>
        <v>3.5800819772646727E-5</v>
      </c>
      <c r="BB765" s="17">
        <f t="shared" si="1001"/>
        <v>4.0506070359216295E-6</v>
      </c>
      <c r="BC765" s="17">
        <f t="shared" si="1002"/>
        <v>3.6663780245599291E-7</v>
      </c>
      <c r="BD765" s="17">
        <f t="shared" si="1003"/>
        <v>1.6756812969453449E-6</v>
      </c>
      <c r="BE765" s="17">
        <f t="shared" si="1004"/>
        <v>2.5313009877885518E-6</v>
      </c>
      <c r="BF765" s="17">
        <f t="shared" si="1005"/>
        <v>1.9119043407776033E-6</v>
      </c>
      <c r="BG765" s="17">
        <f t="shared" si="1006"/>
        <v>9.6271396300912387E-7</v>
      </c>
      <c r="BH765" s="17">
        <f t="shared" si="1007"/>
        <v>3.6357134408034025E-7</v>
      </c>
      <c r="BI765" s="17">
        <f t="shared" si="1008"/>
        <v>1.0984290438519997E-7</v>
      </c>
      <c r="BJ765" s="18">
        <f t="shared" si="1009"/>
        <v>0.63621134900725751</v>
      </c>
      <c r="BK765" s="18">
        <f t="shared" si="1010"/>
        <v>0.25516062610999851</v>
      </c>
      <c r="BL765" s="18">
        <f t="shared" si="1011"/>
        <v>0.1065429188431531</v>
      </c>
      <c r="BM765" s="18">
        <f t="shared" si="1012"/>
        <v>0.31239446145743227</v>
      </c>
      <c r="BN765" s="18">
        <f t="shared" si="1013"/>
        <v>0.6866409733414961</v>
      </c>
    </row>
    <row r="766" spans="1:66" x14ac:dyDescent="0.25">
      <c r="A766" t="s">
        <v>154</v>
      </c>
      <c r="B766" t="s">
        <v>174</v>
      </c>
      <c r="C766" t="s">
        <v>164</v>
      </c>
      <c r="D766" t="s">
        <v>505</v>
      </c>
      <c r="E766" s="14">
        <f>VLOOKUP(A766,home!$A$2:$E$405,3,FALSE)</f>
        <v>1.32046332</v>
      </c>
      <c r="F766" s="14">
        <f>VLOOKUP(B766,home!$B$2:$E$405,3,FALSE)</f>
        <v>1.22</v>
      </c>
      <c r="G766" s="14">
        <f>VLOOKUP(C766,away!$B$2:$E$405,4,FALSE)</f>
        <v>1.1100000000000001</v>
      </c>
      <c r="H766" s="14">
        <f>VLOOKUP(A766,away!$A$2:$E$405,3,FALSE)</f>
        <v>1.0193050189999999</v>
      </c>
      <c r="I766" s="14">
        <f>VLOOKUP(C766,away!$B$2:$E$405,3,FALSE)</f>
        <v>0.47</v>
      </c>
      <c r="J766" s="14">
        <f>VLOOKUP(B766,home!$B$2:$E$405,4,FALSE)</f>
        <v>1.1299999999999999</v>
      </c>
      <c r="K766" s="16">
        <f t="shared" si="1014"/>
        <v>1.7881714279440002</v>
      </c>
      <c r="L766" s="16">
        <f t="shared" si="1015"/>
        <v>0.54135289559089983</v>
      </c>
      <c r="M766" s="17">
        <f t="shared" si="960"/>
        <v>9.7342039395785021E-2</v>
      </c>
      <c r="N766" s="17">
        <f t="shared" si="961"/>
        <v>0.174064253585342</v>
      </c>
      <c r="O766" s="17">
        <f t="shared" si="962"/>
        <v>5.2696394889631654E-2</v>
      </c>
      <c r="P766" s="17">
        <f t="shared" si="963"/>
        <v>9.4230187697293535E-2</v>
      </c>
      <c r="Q766" s="17">
        <f t="shared" si="964"/>
        <v>0.15562836244385383</v>
      </c>
      <c r="R766" s="17">
        <f t="shared" si="965"/>
        <v>1.4263672980351794E-2</v>
      </c>
      <c r="S766" s="17">
        <f t="shared" si="966"/>
        <v>2.2804454089369677E-2</v>
      </c>
      <c r="T766" s="17">
        <f t="shared" si="967"/>
        <v>8.4249864645050299E-2</v>
      </c>
      <c r="U766" s="17">
        <f t="shared" si="968"/>
        <v>2.5505892481001918E-2</v>
      </c>
      <c r="V766" s="17">
        <f t="shared" si="969"/>
        <v>2.4528262546217074E-3</v>
      </c>
      <c r="W766" s="17">
        <f t="shared" si="970"/>
        <v>9.2763397033270814E-2</v>
      </c>
      <c r="X766" s="17">
        <f t="shared" si="971"/>
        <v>5.0217733588809432E-2</v>
      </c>
      <c r="Y766" s="17">
        <f t="shared" si="972"/>
        <v>1.3592757744157186E-2</v>
      </c>
      <c r="Z766" s="17">
        <f t="shared" si="973"/>
        <v>2.5738935565583752E-3</v>
      </c>
      <c r="AA766" s="17">
        <f t="shared" si="974"/>
        <v>4.6025629164068507E-3</v>
      </c>
      <c r="AB766" s="17">
        <f t="shared" si="975"/>
        <v>4.1150857512166714E-3</v>
      </c>
      <c r="AC766" s="17">
        <f t="shared" si="976"/>
        <v>1.4840086038141217E-4</v>
      </c>
      <c r="AD766" s="17">
        <f t="shared" si="977"/>
        <v>4.1469214033480035E-2</v>
      </c>
      <c r="AE766" s="17">
        <f t="shared" si="978"/>
        <v>2.2449479094903191E-2</v>
      </c>
      <c r="AF766" s="17">
        <f t="shared" si="979"/>
        <v>6.0765452562666069E-3</v>
      </c>
      <c r="AG766" s="17">
        <f t="shared" si="980"/>
        <v>1.0965184565563581E-3</v>
      </c>
      <c r="AH766" s="17">
        <f t="shared" si="981"/>
        <v>3.4834618244640892E-4</v>
      </c>
      <c r="AI766" s="17">
        <f t="shared" si="982"/>
        <v>6.2290269048403621E-4</v>
      </c>
      <c r="AJ766" s="17">
        <f t="shared" si="983"/>
        <v>5.5692839675649944E-4</v>
      </c>
      <c r="AK766" s="17">
        <f t="shared" si="984"/>
        <v>3.3196114883021066E-4</v>
      </c>
      <c r="AL766" s="17">
        <f t="shared" si="985"/>
        <v>5.7462699631032448E-6</v>
      </c>
      <c r="AM766" s="17">
        <f t="shared" si="986"/>
        <v>1.4830812734792651E-2</v>
      </c>
      <c r="AN766" s="17">
        <f t="shared" si="987"/>
        <v>8.0287034179463909E-3</v>
      </c>
      <c r="AO766" s="17">
        <f t="shared" si="988"/>
        <v>2.1731809215729163E-3</v>
      </c>
      <c r="AP766" s="17">
        <f t="shared" si="989"/>
        <v>3.9215259484546628E-4</v>
      </c>
      <c r="AQ766" s="17">
        <f t="shared" si="990"/>
        <v>5.3073235683269523E-5</v>
      </c>
      <c r="AR766" s="17">
        <f t="shared" si="991"/>
        <v>3.7715642907079869E-5</v>
      </c>
      <c r="AS766" s="17">
        <f t="shared" si="992"/>
        <v>6.7442035032978996E-5</v>
      </c>
      <c r="AT766" s="17">
        <f t="shared" si="993"/>
        <v>6.0298960044185694E-5</v>
      </c>
      <c r="AU766" s="17">
        <f t="shared" si="994"/>
        <v>3.5941625828583238E-5</v>
      </c>
      <c r="AV766" s="17">
        <f t="shared" si="995"/>
        <v>1.6067447095131666E-5</v>
      </c>
      <c r="AW766" s="17">
        <f t="shared" si="996"/>
        <v>1.545158872956093E-7</v>
      </c>
      <c r="AX766" s="17">
        <f t="shared" si="997"/>
        <v>4.4200059309240456E-3</v>
      </c>
      <c r="AY766" s="17">
        <f t="shared" si="998"/>
        <v>2.3927830092346824E-3</v>
      </c>
      <c r="AZ766" s="17">
        <f t="shared" si="999"/>
        <v>6.4767000528495101E-4</v>
      </c>
      <c r="BA766" s="17">
        <f t="shared" si="1000"/>
        <v>1.1687267758279388E-4</v>
      </c>
      <c r="BB766" s="17">
        <f t="shared" si="1001"/>
        <v>1.5817340606226777E-5</v>
      </c>
      <c r="BC766" s="17">
        <f t="shared" si="1002"/>
        <v>1.7125526275456767E-6</v>
      </c>
      <c r="BD766" s="17">
        <f t="shared" si="1003"/>
        <v>3.4029120828033443E-6</v>
      </c>
      <c r="BE766" s="17">
        <f t="shared" si="1004"/>
        <v>6.0849901582743475E-6</v>
      </c>
      <c r="BF766" s="17">
        <f t="shared" si="1005"/>
        <v>5.4405027701733152E-6</v>
      </c>
      <c r="BG766" s="17">
        <f t="shared" si="1006"/>
        <v>3.2428505357580345E-6</v>
      </c>
      <c r="BH766" s="17">
        <f t="shared" si="1007"/>
        <v>1.4496931682838529E-6</v>
      </c>
      <c r="BI766" s="17">
        <f t="shared" si="1008"/>
        <v>5.1845998056215902E-7</v>
      </c>
      <c r="BJ766" s="18">
        <f t="shared" si="1009"/>
        <v>0.67468091030279076</v>
      </c>
      <c r="BK766" s="18">
        <f t="shared" si="1010"/>
        <v>0.21937643757664915</v>
      </c>
      <c r="BL766" s="18">
        <f t="shared" si="1011"/>
        <v>0.10328135255672984</v>
      </c>
      <c r="BM766" s="18">
        <f t="shared" si="1012"/>
        <v>0.40929505450712278</v>
      </c>
      <c r="BN766" s="18">
        <f t="shared" si="1013"/>
        <v>0.58822491099225782</v>
      </c>
    </row>
    <row r="767" spans="1:66" x14ac:dyDescent="0.25">
      <c r="A767" t="s">
        <v>154</v>
      </c>
      <c r="B767" t="s">
        <v>171</v>
      </c>
      <c r="C767" t="s">
        <v>155</v>
      </c>
      <c r="D767" t="s">
        <v>505</v>
      </c>
      <c r="E767" s="14">
        <f>VLOOKUP(A767,home!$A$2:$E$405,3,FALSE)</f>
        <v>1.32046332</v>
      </c>
      <c r="F767" s="14">
        <f>VLOOKUP(B767,home!$B$2:$E$405,3,FALSE)</f>
        <v>0.76</v>
      </c>
      <c r="G767" s="14">
        <f>VLOOKUP(C767,away!$B$2:$E$405,4,FALSE)</f>
        <v>0.87</v>
      </c>
      <c r="H767" s="14">
        <f>VLOOKUP(A767,away!$A$2:$E$405,3,FALSE)</f>
        <v>1.0193050189999999</v>
      </c>
      <c r="I767" s="14">
        <f>VLOOKUP(C767,away!$B$2:$E$405,3,FALSE)</f>
        <v>1.22</v>
      </c>
      <c r="J767" s="14">
        <f>VLOOKUP(B767,home!$B$2:$E$405,4,FALSE)</f>
        <v>0.98</v>
      </c>
      <c r="K767" s="16">
        <f t="shared" si="1014"/>
        <v>0.87309034718400003</v>
      </c>
      <c r="L767" s="16">
        <f t="shared" si="1015"/>
        <v>1.2186810807163999</v>
      </c>
      <c r="M767" s="17">
        <f t="shared" si="960"/>
        <v>0.12346822692205359</v>
      </c>
      <c r="N767" s="17">
        <f t="shared" si="961"/>
        <v>0.10779891710956865</v>
      </c>
      <c r="O767" s="17">
        <f t="shared" si="962"/>
        <v>0.15046839221950598</v>
      </c>
      <c r="P767" s="17">
        <f t="shared" si="963"/>
        <v>0.13137250080314675</v>
      </c>
      <c r="Q767" s="17">
        <f t="shared" si="964"/>
        <v>4.7059096982626274E-2</v>
      </c>
      <c r="R767" s="17">
        <f t="shared" si="965"/>
        <v>9.1686491421863359E-2</v>
      </c>
      <c r="S767" s="17">
        <f t="shared" si="966"/>
        <v>3.4945698981666683E-2</v>
      </c>
      <c r="T767" s="17">
        <f t="shared" si="967"/>
        <v>5.7350031168324857E-2</v>
      </c>
      <c r="U767" s="17">
        <f t="shared" si="968"/>
        <v>8.0050590627597507E-2</v>
      </c>
      <c r="V767" s="17">
        <f t="shared" si="969"/>
        <v>4.1314307530163239E-3</v>
      </c>
      <c r="W767" s="17">
        <f t="shared" si="970"/>
        <v>1.3695614440908903E-2</v>
      </c>
      <c r="X767" s="17">
        <f t="shared" si="971"/>
        <v>1.6690586207921992E-2</v>
      </c>
      <c r="Y767" s="17">
        <f t="shared" si="972"/>
        <v>1.017025081883031E-2</v>
      </c>
      <c r="Z767" s="17">
        <f t="shared" si="973"/>
        <v>3.7245530817697124E-2</v>
      </c>
      <c r="AA767" s="17">
        <f t="shared" si="974"/>
        <v>3.2518713432675553E-2</v>
      </c>
      <c r="AB767" s="17">
        <f t="shared" si="975"/>
        <v>1.419588740045585E-2</v>
      </c>
      <c r="AC767" s="17">
        <f t="shared" si="976"/>
        <v>2.7474497055294449E-4</v>
      </c>
      <c r="AD767" s="17">
        <f t="shared" si="977"/>
        <v>2.9893771917778381E-3</v>
      </c>
      <c r="AE767" s="17">
        <f t="shared" si="978"/>
        <v>3.6430974267447724E-3</v>
      </c>
      <c r="AF767" s="17">
        <f t="shared" si="979"/>
        <v>2.219886954590228E-3</v>
      </c>
      <c r="AG767" s="17">
        <f t="shared" si="980"/>
        <v>9.0177807762941895E-4</v>
      </c>
      <c r="AH767" s="17">
        <f t="shared" si="981"/>
        <v>1.1347605937191779E-2</v>
      </c>
      <c r="AI767" s="17">
        <f t="shared" si="982"/>
        <v>9.9074852074099891E-3</v>
      </c>
      <c r="AJ767" s="17">
        <f t="shared" si="983"/>
        <v>4.325064849728966E-3</v>
      </c>
      <c r="AK767" s="17">
        <f t="shared" si="984"/>
        <v>1.2587241237477262E-3</v>
      </c>
      <c r="AL767" s="17">
        <f t="shared" si="985"/>
        <v>1.1693351322656837E-5</v>
      </c>
      <c r="AM767" s="17">
        <f t="shared" si="986"/>
        <v>5.2199927404664908E-4</v>
      </c>
      <c r="AN767" s="17">
        <f t="shared" si="987"/>
        <v>6.3615063942834647E-4</v>
      </c>
      <c r="AO767" s="17">
        <f t="shared" si="988"/>
        <v>3.8763237437848319E-4</v>
      </c>
      <c r="AP767" s="17">
        <f t="shared" si="989"/>
        <v>1.5746674697607798E-4</v>
      </c>
      <c r="AQ767" s="17">
        <f t="shared" si="990"/>
        <v>4.7975436345425667E-5</v>
      </c>
      <c r="AR767" s="17">
        <f t="shared" si="991"/>
        <v>2.7658225334161418E-3</v>
      </c>
      <c r="AS767" s="17">
        <f t="shared" si="992"/>
        <v>2.4148129559496295E-3</v>
      </c>
      <c r="AT767" s="17">
        <f t="shared" si="993"/>
        <v>1.0541749410472418E-3</v>
      </c>
      <c r="AU767" s="17">
        <f t="shared" si="994"/>
        <v>3.0679665509053642E-4</v>
      </c>
      <c r="AV767" s="17">
        <f t="shared" si="995"/>
        <v>6.6965299526971565E-5</v>
      </c>
      <c r="AW767" s="17">
        <f t="shared" si="996"/>
        <v>3.4560956475354205E-7</v>
      </c>
      <c r="AX767" s="17">
        <f t="shared" si="997"/>
        <v>7.5958754567864104E-5</v>
      </c>
      <c r="AY767" s="17">
        <f t="shared" si="998"/>
        <v>9.2569497106636387E-5</v>
      </c>
      <c r="AZ767" s="17">
        <f t="shared" si="999"/>
        <v>5.640634738764466E-5</v>
      </c>
      <c r="BA767" s="17">
        <f t="shared" si="1000"/>
        <v>2.2913782797879827E-5</v>
      </c>
      <c r="BB767" s="17">
        <f t="shared" si="1001"/>
        <v>6.9811483958552613E-6</v>
      </c>
      <c r="BC767" s="17">
        <f t="shared" si="1002"/>
        <v>1.7015586943404899E-6</v>
      </c>
      <c r="BD767" s="17">
        <f t="shared" si="1003"/>
        <v>5.6177593234889181E-4</v>
      </c>
      <c r="BE767" s="17">
        <f t="shared" si="1004"/>
        <v>4.9048114381410924E-4</v>
      </c>
      <c r="BF767" s="17">
        <f t="shared" si="1005"/>
        <v>2.1411717606993304E-4</v>
      </c>
      <c r="BG767" s="17">
        <f t="shared" si="1006"/>
        <v>6.2314546530985182E-5</v>
      </c>
      <c r="BH767" s="17">
        <f t="shared" si="1007"/>
        <v>1.3601557266337839E-5</v>
      </c>
      <c r="BI767" s="17">
        <f t="shared" si="1008"/>
        <v>2.3750776711819938E-6</v>
      </c>
      <c r="BJ767" s="18">
        <f t="shared" si="1009"/>
        <v>0.26452639193904853</v>
      </c>
      <c r="BK767" s="18">
        <f t="shared" si="1010"/>
        <v>0.29429686527886556</v>
      </c>
      <c r="BL767" s="18">
        <f t="shared" si="1011"/>
        <v>0.40371219303890865</v>
      </c>
      <c r="BM767" s="18">
        <f t="shared" si="1012"/>
        <v>0.3478351317282134</v>
      </c>
      <c r="BN767" s="18">
        <f t="shared" si="1013"/>
        <v>0.65185362545876457</v>
      </c>
    </row>
    <row r="768" spans="1:66" x14ac:dyDescent="0.25">
      <c r="A768" t="s">
        <v>175</v>
      </c>
      <c r="B768" t="s">
        <v>285</v>
      </c>
      <c r="C768" t="s">
        <v>178</v>
      </c>
      <c r="D768" t="s">
        <v>505</v>
      </c>
      <c r="E768" s="14">
        <f>VLOOKUP(A768,home!$A$2:$E$405,3,FALSE)</f>
        <v>1.1886792450000001</v>
      </c>
      <c r="F768" s="14">
        <f>VLOOKUP(B768,home!$B$2:$E$405,3,FALSE)</f>
        <v>1.05</v>
      </c>
      <c r="G768" s="14">
        <f>VLOOKUP(C768,away!$B$2:$E$405,4,FALSE)</f>
        <v>1.53</v>
      </c>
      <c r="H768" s="14">
        <f>VLOOKUP(A768,away!$A$2:$E$405,3,FALSE)</f>
        <v>1.094339623</v>
      </c>
      <c r="I768" s="14">
        <f>VLOOKUP(C768,away!$B$2:$E$405,3,FALSE)</f>
        <v>0.54</v>
      </c>
      <c r="J768" s="14">
        <f>VLOOKUP(B768,home!$B$2:$E$405,4,FALSE)</f>
        <v>1.22</v>
      </c>
      <c r="K768" s="16">
        <f t="shared" si="1014"/>
        <v>1.9096132070925003</v>
      </c>
      <c r="L768" s="16">
        <f t="shared" si="1015"/>
        <v>0.72095094363240009</v>
      </c>
      <c r="M768" s="17">
        <f t="shared" si="960"/>
        <v>7.2037810589951137E-2</v>
      </c>
      <c r="N768" s="17">
        <f t="shared" si="961"/>
        <v>0.13756435451259866</v>
      </c>
      <c r="O768" s="17">
        <f t="shared" si="962"/>
        <v>5.1935727522037373E-2</v>
      </c>
      <c r="P768" s="17">
        <f t="shared" si="963"/>
        <v>9.9177151196040023E-2</v>
      </c>
      <c r="Q768" s="17">
        <f t="shared" si="964"/>
        <v>0.13134735410120663</v>
      </c>
      <c r="R768" s="17">
        <f t="shared" si="965"/>
        <v>1.8721555882624027E-2</v>
      </c>
      <c r="S768" s="17">
        <f t="shared" si="966"/>
        <v>3.4135224400942112E-2</v>
      </c>
      <c r="T768" s="17">
        <f t="shared" si="967"/>
        <v>9.4694998882883907E-2</v>
      </c>
      <c r="U768" s="17">
        <f t="shared" si="968"/>
        <v>3.5750930370779137E-2</v>
      </c>
      <c r="V768" s="17">
        <f t="shared" si="969"/>
        <v>5.2216935088178675E-3</v>
      </c>
      <c r="W768" s="17">
        <f t="shared" si="970"/>
        <v>8.3607547369439802E-2</v>
      </c>
      <c r="X768" s="17">
        <f t="shared" si="971"/>
        <v>6.0276940170788211E-2</v>
      </c>
      <c r="Y768" s="17">
        <f t="shared" si="972"/>
        <v>2.172835844770174E-2</v>
      </c>
      <c r="Z768" s="17">
        <f t="shared" si="973"/>
        <v>4.4991077932815008E-3</v>
      </c>
      <c r="AA768" s="17">
        <f t="shared" si="974"/>
        <v>8.5915556621831493E-3</v>
      </c>
      <c r="AB768" s="17">
        <f t="shared" si="975"/>
        <v>8.2032740809876489E-3</v>
      </c>
      <c r="AC768" s="17">
        <f t="shared" si="976"/>
        <v>4.4930631079560004E-4</v>
      </c>
      <c r="AD768" s="17">
        <f t="shared" si="977"/>
        <v>3.9914519167323526E-2</v>
      </c>
      <c r="AE768" s="17">
        <f t="shared" si="978"/>
        <v>2.877641025831542E-2</v>
      </c>
      <c r="AF768" s="17">
        <f t="shared" si="979"/>
        <v>1.037319006504279E-2</v>
      </c>
      <c r="AG768" s="17">
        <f t="shared" si="980"/>
        <v>2.4928537219569454E-3</v>
      </c>
      <c r="AH768" s="17">
        <f t="shared" si="981"/>
        <v>8.109090022675457E-4</v>
      </c>
      <c r="AI768" s="17">
        <f t="shared" si="982"/>
        <v>1.5485225404803075E-3</v>
      </c>
      <c r="AJ768" s="17">
        <f t="shared" si="983"/>
        <v>1.4785395473908133E-3</v>
      </c>
      <c r="AK768" s="17">
        <f t="shared" si="984"/>
        <v>9.4114621563535475E-4</v>
      </c>
      <c r="AL768" s="17">
        <f t="shared" si="985"/>
        <v>2.4743072869194718E-5</v>
      </c>
      <c r="AM768" s="17">
        <f t="shared" si="986"/>
        <v>1.5244258591333552E-2</v>
      </c>
      <c r="AN768" s="17">
        <f t="shared" si="987"/>
        <v>1.0990362616398247E-2</v>
      </c>
      <c r="AO768" s="17">
        <f t="shared" si="988"/>
        <v>3.9617561495772849E-3</v>
      </c>
      <c r="AP768" s="17">
        <f t="shared" si="989"/>
        <v>9.5207727815973576E-4</v>
      </c>
      <c r="AQ768" s="17">
        <f t="shared" si="990"/>
        <v>1.7160025302505709E-4</v>
      </c>
      <c r="AR768" s="17">
        <f t="shared" si="991"/>
        <v>1.1692512207695908E-4</v>
      </c>
      <c r="AS768" s="17">
        <f t="shared" si="992"/>
        <v>2.2328175735906395E-4</v>
      </c>
      <c r="AT768" s="17">
        <f t="shared" si="993"/>
        <v>2.1319089637784582E-4</v>
      </c>
      <c r="AU768" s="17">
        <f t="shared" si="994"/>
        <v>1.3570405045167431E-4</v>
      </c>
      <c r="AV768" s="17">
        <f t="shared" si="995"/>
        <v>6.4785561749616086E-5</v>
      </c>
      <c r="AW768" s="17">
        <f t="shared" si="996"/>
        <v>9.4624208026090829E-7</v>
      </c>
      <c r="AX768" s="17">
        <f t="shared" si="997"/>
        <v>4.8517729230573119E-3</v>
      </c>
      <c r="AY768" s="17">
        <f t="shared" si="998"/>
        <v>3.4978902671682971E-3</v>
      </c>
      <c r="AZ768" s="17">
        <f t="shared" si="999"/>
        <v>1.2609036444187858E-3</v>
      </c>
      <c r="BA768" s="17">
        <f t="shared" si="1000"/>
        <v>3.0301655742441861E-4</v>
      </c>
      <c r="BB768" s="17">
        <f t="shared" si="1001"/>
        <v>5.4615018252843977E-5</v>
      </c>
      <c r="BC768" s="17">
        <f t="shared" si="1002"/>
        <v>7.8749497891777277E-6</v>
      </c>
      <c r="BD768" s="17">
        <f t="shared" si="1003"/>
        <v>1.404954618261953E-5</v>
      </c>
      <c r="BE768" s="17">
        <f t="shared" si="1004"/>
        <v>2.6829198943986275E-5</v>
      </c>
      <c r="BF768" s="17">
        <f t="shared" si="1005"/>
        <v>2.5616696319574178E-5</v>
      </c>
      <c r="BG768" s="17">
        <f t="shared" si="1006"/>
        <v>1.6305993871312229E-5</v>
      </c>
      <c r="BH768" s="17">
        <f t="shared" si="1007"/>
        <v>7.7845353128568017E-6</v>
      </c>
      <c r="BI768" s="17">
        <f t="shared" si="1008"/>
        <v>2.97309028890186E-6</v>
      </c>
      <c r="BJ768" s="18">
        <f t="shared" si="1009"/>
        <v>0.65207265494586242</v>
      </c>
      <c r="BK768" s="18">
        <f t="shared" si="1010"/>
        <v>0.21454381934658423</v>
      </c>
      <c r="BL768" s="18">
        <f t="shared" si="1011"/>
        <v>0.12882960727331969</v>
      </c>
      <c r="BM768" s="18">
        <f t="shared" si="1012"/>
        <v>0.4856642915295018</v>
      </c>
      <c r="BN768" s="18">
        <f t="shared" si="1013"/>
        <v>0.51078395380445785</v>
      </c>
    </row>
    <row r="769" spans="1:66" x14ac:dyDescent="0.25">
      <c r="A769" t="s">
        <v>175</v>
      </c>
      <c r="B769" t="s">
        <v>284</v>
      </c>
      <c r="C769" t="s">
        <v>176</v>
      </c>
      <c r="D769" t="s">
        <v>505</v>
      </c>
      <c r="E769" s="14">
        <f>VLOOKUP(A769,home!$A$2:$E$405,3,FALSE)</f>
        <v>1.1886792450000001</v>
      </c>
      <c r="F769" s="14">
        <f>VLOOKUP(B769,home!$B$2:$E$405,3,FALSE)</f>
        <v>1.33</v>
      </c>
      <c r="G769" s="14">
        <f>VLOOKUP(C769,away!$B$2:$E$405,4,FALSE)</f>
        <v>0.98</v>
      </c>
      <c r="H769" s="14">
        <f>VLOOKUP(A769,away!$A$2:$E$405,3,FALSE)</f>
        <v>1.094339623</v>
      </c>
      <c r="I769" s="14">
        <f>VLOOKUP(C769,away!$B$2:$E$405,3,FALSE)</f>
        <v>0.91</v>
      </c>
      <c r="J769" s="14">
        <f>VLOOKUP(B769,home!$B$2:$E$405,4,FALSE)</f>
        <v>1.1399999999999999</v>
      </c>
      <c r="K769" s="16">
        <f t="shared" si="1014"/>
        <v>1.5493245279330004</v>
      </c>
      <c r="L769" s="16">
        <f t="shared" si="1015"/>
        <v>1.1352679249002</v>
      </c>
      <c r="M769" s="17">
        <f t="shared" si="960"/>
        <v>6.8249003017005899E-2</v>
      </c>
      <c r="N769" s="17">
        <f t="shared" si="961"/>
        <v>0.10573985438122058</v>
      </c>
      <c r="O769" s="17">
        <f t="shared" si="962"/>
        <v>7.748090403162379E-2</v>
      </c>
      <c r="P769" s="17">
        <f t="shared" si="963"/>
        <v>0.12004306506261761</v>
      </c>
      <c r="Q769" s="17">
        <f t="shared" si="964"/>
        <v>8.1912674986444403E-2</v>
      </c>
      <c r="R769" s="17">
        <f t="shared" si="965"/>
        <v>4.3980792569686546E-2</v>
      </c>
      <c r="S769" s="17">
        <f t="shared" si="966"/>
        <v>5.2785890022588183E-2</v>
      </c>
      <c r="T769" s="17">
        <f t="shared" si="967"/>
        <v>9.299283255488526E-2</v>
      </c>
      <c r="U769" s="17">
        <f t="shared" si="968"/>
        <v>6.8140520686148814E-2</v>
      </c>
      <c r="V769" s="17">
        <f t="shared" si="969"/>
        <v>1.0316113301221768E-2</v>
      </c>
      <c r="W769" s="17">
        <f t="shared" si="970"/>
        <v>4.2303105501700765E-2</v>
      </c>
      <c r="X769" s="17">
        <f t="shared" si="971"/>
        <v>4.8025358799750062E-2</v>
      </c>
      <c r="Y769" s="17">
        <f t="shared" si="972"/>
        <v>2.7260824713589909E-2</v>
      </c>
      <c r="Z769" s="17">
        <f t="shared" si="973"/>
        <v>1.6643327705351391E-2</v>
      </c>
      <c r="AA769" s="17">
        <f t="shared" si="974"/>
        <v>2.5785915840327769E-2</v>
      </c>
      <c r="AB769" s="17">
        <f t="shared" si="975"/>
        <v>1.9975375943317952E-2</v>
      </c>
      <c r="AC769" s="17">
        <f t="shared" si="976"/>
        <v>1.1340622256995904E-3</v>
      </c>
      <c r="AD769" s="17">
        <f t="shared" si="977"/>
        <v>1.6385309740380615E-2</v>
      </c>
      <c r="AE769" s="17">
        <f t="shared" si="978"/>
        <v>1.8601716587808934E-2</v>
      </c>
      <c r="AF769" s="17">
        <f t="shared" si="979"/>
        <v>1.0558966095111741E-2</v>
      </c>
      <c r="AG769" s="17">
        <f t="shared" si="980"/>
        <v>3.9957518426296914E-3</v>
      </c>
      <c r="AH769" s="17">
        <f t="shared" si="981"/>
        <v>4.7236590268720721E-3</v>
      </c>
      <c r="AI769" s="17">
        <f t="shared" si="982"/>
        <v>7.3184807919250286E-3</v>
      </c>
      <c r="AJ769" s="17">
        <f t="shared" si="983"/>
        <v>5.6693508990679885E-3</v>
      </c>
      <c r="AK769" s="17">
        <f t="shared" si="984"/>
        <v>2.9278881351283482E-3</v>
      </c>
      <c r="AL769" s="17">
        <f t="shared" si="985"/>
        <v>7.9788011268554966E-5</v>
      </c>
      <c r="AM769" s="17">
        <f t="shared" si="986"/>
        <v>5.0772324557102344E-3</v>
      </c>
      <c r="AN769" s="17">
        <f t="shared" si="987"/>
        <v>5.7640191542301048E-3</v>
      </c>
      <c r="AO769" s="17">
        <f t="shared" si="988"/>
        <v>3.2718530321539088E-3</v>
      </c>
      <c r="AP769" s="17">
        <f t="shared" si="989"/>
        <v>1.2381432674639318E-3</v>
      </c>
      <c r="AQ769" s="17">
        <f t="shared" si="990"/>
        <v>3.5140608449573291E-4</v>
      </c>
      <c r="AR769" s="17">
        <f t="shared" si="991"/>
        <v>1.0725237162746307E-3</v>
      </c>
      <c r="AS769" s="17">
        <f t="shared" si="992"/>
        <v>1.6616873004141391E-3</v>
      </c>
      <c r="AT769" s="17">
        <f t="shared" si="993"/>
        <v>1.2872464461431991E-3</v>
      </c>
      <c r="AU769" s="17">
        <f t="shared" si="994"/>
        <v>6.6478749750141497E-4</v>
      </c>
      <c r="AV769" s="17">
        <f t="shared" si="995"/>
        <v>2.5749289393553514E-4</v>
      </c>
      <c r="AW769" s="17">
        <f t="shared" si="996"/>
        <v>3.8983057971237619E-6</v>
      </c>
      <c r="AX769" s="17">
        <f t="shared" si="997"/>
        <v>1.3110467962748939E-3</v>
      </c>
      <c r="AY769" s="17">
        <f t="shared" si="998"/>
        <v>1.4883893758540542E-3</v>
      </c>
      <c r="AZ769" s="17">
        <f t="shared" si="999"/>
        <v>8.4486035908466805E-4</v>
      </c>
      <c r="BA769" s="17">
        <f t="shared" si="1000"/>
        <v>3.1971428889616298E-4</v>
      </c>
      <c r="BB769" s="17">
        <f t="shared" si="1001"/>
        <v>9.0740344329022531E-5</v>
      </c>
      <c r="BC769" s="17">
        <f t="shared" si="1002"/>
        <v>2.0602920482227797E-5</v>
      </c>
      <c r="BD769" s="17">
        <f t="shared" si="1003"/>
        <v>2.0293362896355835E-4</v>
      </c>
      <c r="BE769" s="17">
        <f t="shared" si="1004"/>
        <v>3.1441004889569565E-4</v>
      </c>
      <c r="BF769" s="17">
        <f t="shared" si="1005"/>
        <v>2.4356160029135766E-4</v>
      </c>
      <c r="BG769" s="17">
        <f t="shared" si="1006"/>
        <v>1.257853204646713E-4</v>
      </c>
      <c r="BH769" s="17">
        <f t="shared" si="1007"/>
        <v>4.8720570562457016E-5</v>
      </c>
      <c r="BI769" s="17">
        <f t="shared" si="1008"/>
        <v>1.5096794997461021E-5</v>
      </c>
      <c r="BJ769" s="18">
        <f t="shared" si="1009"/>
        <v>0.46755440328249687</v>
      </c>
      <c r="BK769" s="18">
        <f t="shared" si="1010"/>
        <v>0.25409631101625568</v>
      </c>
      <c r="BL769" s="18">
        <f t="shared" si="1011"/>
        <v>0.26189713374254248</v>
      </c>
      <c r="BM769" s="18">
        <f t="shared" si="1012"/>
        <v>0.50130039062799059</v>
      </c>
      <c r="BN769" s="18">
        <f t="shared" si="1013"/>
        <v>0.49740629404859882</v>
      </c>
    </row>
    <row r="770" spans="1:66" x14ac:dyDescent="0.25">
      <c r="A770" t="s">
        <v>24</v>
      </c>
      <c r="B770" t="s">
        <v>25</v>
      </c>
      <c r="C770" t="s">
        <v>184</v>
      </c>
      <c r="D770" t="s">
        <v>505</v>
      </c>
      <c r="E770" s="14">
        <f>VLOOKUP(A770,home!$A$2:$E$405,3,FALSE)</f>
        <v>1.589519651</v>
      </c>
      <c r="F770" s="14">
        <f>VLOOKUP(B770,home!$B$2:$E$405,3,FALSE)</f>
        <v>0.94</v>
      </c>
      <c r="G770" s="14">
        <f>VLOOKUP(C770,away!$B$2:$E$405,4,FALSE)</f>
        <v>0.89</v>
      </c>
      <c r="H770" s="14">
        <f>VLOOKUP(A770,away!$A$2:$E$405,3,FALSE)</f>
        <v>1.406113537</v>
      </c>
      <c r="I770" s="14">
        <f>VLOOKUP(C770,away!$B$2:$E$405,3,FALSE)</f>
        <v>0.73</v>
      </c>
      <c r="J770" s="14">
        <f>VLOOKUP(B770,home!$B$2:$E$405,4,FALSE)</f>
        <v>0.83</v>
      </c>
      <c r="K770" s="16">
        <f t="shared" si="1014"/>
        <v>1.3297921400266</v>
      </c>
      <c r="L770" s="16">
        <f t="shared" si="1015"/>
        <v>0.85196419206829987</v>
      </c>
      <c r="M770" s="17">
        <f t="shared" si="960"/>
        <v>0.11284316641984421</v>
      </c>
      <c r="N770" s="17">
        <f t="shared" si="961"/>
        <v>0.15005795576082237</v>
      </c>
      <c r="O770" s="17">
        <f t="shared" si="962"/>
        <v>9.6138337109311273E-2</v>
      </c>
      <c r="P770" s="17">
        <f t="shared" si="963"/>
        <v>0.12784400504318971</v>
      </c>
      <c r="Q770" s="17">
        <f t="shared" si="964"/>
        <v>9.9772945059600465E-2</v>
      </c>
      <c r="R770" s="17">
        <f t="shared" si="965"/>
        <v>4.0953210351062114E-2</v>
      </c>
      <c r="S770" s="17">
        <f t="shared" si="966"/>
        <v>3.6209746110529455E-2</v>
      </c>
      <c r="T770" s="17">
        <f t="shared" si="967"/>
        <v>8.5002976527977378E-2</v>
      </c>
      <c r="U770" s="17">
        <f t="shared" si="968"/>
        <v>5.4459257233698391E-2</v>
      </c>
      <c r="V770" s="17">
        <f t="shared" si="969"/>
        <v>4.5581443414262927E-3</v>
      </c>
      <c r="W770" s="17">
        <f t="shared" si="970"/>
        <v>4.4225759375854143E-2</v>
      </c>
      <c r="X770" s="17">
        <f t="shared" si="971"/>
        <v>3.7678763355256613E-2</v>
      </c>
      <c r="Y770" s="17">
        <f t="shared" si="972"/>
        <v>1.6050478590046931E-2</v>
      </c>
      <c r="Z770" s="17">
        <f t="shared" si="973"/>
        <v>1.1630222923115257E-2</v>
      </c>
      <c r="AA770" s="17">
        <f t="shared" si="974"/>
        <v>1.5465779029915855E-2</v>
      </c>
      <c r="AB770" s="17">
        <f t="shared" si="975"/>
        <v>1.0283135696685163E-2</v>
      </c>
      <c r="AC770" s="17">
        <f t="shared" si="976"/>
        <v>3.227551602486829E-4</v>
      </c>
      <c r="AD770" s="17">
        <f t="shared" si="977"/>
        <v>1.4702766801179641E-2</v>
      </c>
      <c r="AE770" s="17">
        <f t="shared" si="978"/>
        <v>1.2526230838935634E-2</v>
      </c>
      <c r="AF770" s="17">
        <f t="shared" si="979"/>
        <v>5.3359500681774098E-3</v>
      </c>
      <c r="AG770" s="17">
        <f t="shared" si="980"/>
        <v>1.5153461295838522E-3</v>
      </c>
      <c r="AH770" s="17">
        <f t="shared" si="981"/>
        <v>2.4771333690665272E-3</v>
      </c>
      <c r="AI770" s="17">
        <f t="shared" si="982"/>
        <v>3.2940724839822782E-3</v>
      </c>
      <c r="AJ770" s="17">
        <f t="shared" si="983"/>
        <v>2.1902158489387666E-3</v>
      </c>
      <c r="AK770" s="17">
        <f t="shared" si="984"/>
        <v>9.7084394029348597E-4</v>
      </c>
      <c r="AL770" s="17">
        <f t="shared" si="985"/>
        <v>1.4626428393910037E-5</v>
      </c>
      <c r="AM770" s="17">
        <f t="shared" si="986"/>
        <v>3.9103247457705432E-3</v>
      </c>
      <c r="AN770" s="17">
        <f t="shared" si="987"/>
        <v>3.3314566627550809E-3</v>
      </c>
      <c r="AO770" s="17">
        <f t="shared" si="988"/>
        <v>1.4191408920473435E-3</v>
      </c>
      <c r="AP770" s="17">
        <f t="shared" si="989"/>
        <v>4.030190745080671E-4</v>
      </c>
      <c r="AQ770" s="17">
        <f t="shared" si="990"/>
        <v>8.583945505034482E-5</v>
      </c>
      <c r="AR770" s="17">
        <f t="shared" si="991"/>
        <v>4.2208578588443803E-4</v>
      </c>
      <c r="AS770" s="17">
        <f t="shared" si="992"/>
        <v>5.6128636048607603E-4</v>
      </c>
      <c r="AT770" s="17">
        <f t="shared" si="993"/>
        <v>3.7319709523926046E-4</v>
      </c>
      <c r="AU770" s="17">
        <f t="shared" si="994"/>
        <v>1.6542485464330896E-4</v>
      </c>
      <c r="AV770" s="17">
        <f t="shared" si="995"/>
        <v>5.499516786742877E-5</v>
      </c>
      <c r="AW770" s="17">
        <f t="shared" si="996"/>
        <v>4.6029991218021231E-7</v>
      </c>
      <c r="AX770" s="17">
        <f t="shared" si="997"/>
        <v>8.6665318531286434E-4</v>
      </c>
      <c r="AY770" s="17">
        <f t="shared" si="998"/>
        <v>7.3835748082849294E-4</v>
      </c>
      <c r="AZ770" s="17">
        <f t="shared" si="999"/>
        <v>3.1452706730581613E-4</v>
      </c>
      <c r="BA770" s="17">
        <f t="shared" si="1000"/>
        <v>8.9321932926937126E-5</v>
      </c>
      <c r="BB770" s="17">
        <f t="shared" si="1001"/>
        <v>1.9024772105019212E-5</v>
      </c>
      <c r="BC770" s="17">
        <f t="shared" si="1002"/>
        <v>3.2416849191472451E-6</v>
      </c>
      <c r="BD770" s="17">
        <f t="shared" si="1003"/>
        <v>5.9933662592424751E-5</v>
      </c>
      <c r="BE770" s="17">
        <f t="shared" si="1004"/>
        <v>7.9699313438412686E-5</v>
      </c>
      <c r="BF770" s="17">
        <f t="shared" si="1005"/>
        <v>5.2991760287958798E-5</v>
      </c>
      <c r="BG770" s="17">
        <f t="shared" si="1006"/>
        <v>2.3489342105700432E-5</v>
      </c>
      <c r="BH770" s="17">
        <f t="shared" si="1007"/>
        <v>7.8089856266390773E-6</v>
      </c>
      <c r="BI770" s="17">
        <f t="shared" si="1008"/>
        <v>2.0768655415770668E-6</v>
      </c>
      <c r="BJ770" s="18">
        <f t="shared" si="1009"/>
        <v>0.47805007946096417</v>
      </c>
      <c r="BK770" s="18">
        <f t="shared" si="1010"/>
        <v>0.28253080098446076</v>
      </c>
      <c r="BL770" s="18">
        <f t="shared" si="1011"/>
        <v>0.22803497425666699</v>
      </c>
      <c r="BM770" s="18">
        <f t="shared" si="1012"/>
        <v>0.37189856070046085</v>
      </c>
      <c r="BN770" s="18">
        <f t="shared" si="1013"/>
        <v>0.62760961974383012</v>
      </c>
    </row>
    <row r="771" spans="1:66" x14ac:dyDescent="0.25">
      <c r="A771" t="s">
        <v>24</v>
      </c>
      <c r="B771" t="s">
        <v>293</v>
      </c>
      <c r="C771" t="s">
        <v>181</v>
      </c>
      <c r="D771" t="s">
        <v>505</v>
      </c>
      <c r="E771" s="14">
        <f>VLOOKUP(A771,home!$A$2:$E$405,3,FALSE)</f>
        <v>1.589519651</v>
      </c>
      <c r="F771" s="14">
        <f>VLOOKUP(B771,home!$B$2:$E$405,3,FALSE)</f>
        <v>0.94</v>
      </c>
      <c r="G771" s="14">
        <f>VLOOKUP(C771,away!$B$2:$E$405,4,FALSE)</f>
        <v>0.79</v>
      </c>
      <c r="H771" s="14">
        <f>VLOOKUP(A771,away!$A$2:$E$405,3,FALSE)</f>
        <v>1.406113537</v>
      </c>
      <c r="I771" s="14">
        <f>VLOOKUP(C771,away!$B$2:$E$405,3,FALSE)</f>
        <v>0.68</v>
      </c>
      <c r="J771" s="14">
        <f>VLOOKUP(B771,home!$B$2:$E$405,4,FALSE)</f>
        <v>1.1299999999999999</v>
      </c>
      <c r="K771" s="16">
        <f t="shared" si="1014"/>
        <v>1.1803772928326</v>
      </c>
      <c r="L771" s="16">
        <f t="shared" si="1015"/>
        <v>1.0804576418307998</v>
      </c>
      <c r="M771" s="17">
        <f t="shared" si="960"/>
        <v>0.10426339527997065</v>
      </c>
      <c r="N771" s="17">
        <f t="shared" si="961"/>
        <v>0.12307014426210702</v>
      </c>
      <c r="O771" s="17">
        <f t="shared" si="962"/>
        <v>0.11265218219346962</v>
      </c>
      <c r="P771" s="17">
        <f t="shared" si="963"/>
        <v>0.13297207784921247</v>
      </c>
      <c r="Q771" s="17">
        <f t="shared" si="964"/>
        <v>7.2634601856311723E-2</v>
      </c>
      <c r="R771" s="17">
        <f t="shared" si="965"/>
        <v>6.0857955559924896E-2</v>
      </c>
      <c r="S771" s="17">
        <f t="shared" si="966"/>
        <v>4.2396407291499648E-2</v>
      </c>
      <c r="T771" s="17">
        <f t="shared" si="967"/>
        <v>7.847861063698959E-2</v>
      </c>
      <c r="U771" s="17">
        <f t="shared" si="968"/>
        <v>7.1835348831150822E-2</v>
      </c>
      <c r="V771" s="17">
        <f t="shared" si="969"/>
        <v>6.0077954553403017E-3</v>
      </c>
      <c r="W771" s="17">
        <f t="shared" si="970"/>
        <v>2.8578744901708995E-2</v>
      </c>
      <c r="X771" s="17">
        <f t="shared" si="971"/>
        <v>3.087812332298449E-2</v>
      </c>
      <c r="Y771" s="17">
        <f t="shared" si="972"/>
        <v>1.6681252154856219E-2</v>
      </c>
      <c r="Z771" s="17">
        <f t="shared" si="973"/>
        <v>2.1918147716973362E-2</v>
      </c>
      <c r="AA771" s="17">
        <f t="shared" si="974"/>
        <v>2.5871683866066045E-2</v>
      </c>
      <c r="AB771" s="17">
        <f t="shared" si="975"/>
        <v>1.5269174081423949E-2</v>
      </c>
      <c r="AC771" s="17">
        <f t="shared" si="976"/>
        <v>4.7887674459269256E-4</v>
      </c>
      <c r="AD771" s="17">
        <f t="shared" si="977"/>
        <v>8.4334253849081796E-3</v>
      </c>
      <c r="AE771" s="17">
        <f t="shared" si="978"/>
        <v>9.1119589039338963E-3</v>
      </c>
      <c r="AF771" s="17">
        <f t="shared" si="979"/>
        <v>4.9225428149017886E-3</v>
      </c>
      <c r="AG771" s="17">
        <f t="shared" si="980"/>
        <v>1.7728663338666449E-3</v>
      </c>
      <c r="AH771" s="17">
        <f t="shared" si="981"/>
        <v>5.9204075488950405E-3</v>
      </c>
      <c r="AI771" s="17">
        <f t="shared" si="982"/>
        <v>6.9883146350304152E-3</v>
      </c>
      <c r="AJ771" s="17">
        <f t="shared" si="983"/>
        <v>4.124423955179821E-3</v>
      </c>
      <c r="AK771" s="17">
        <f t="shared" si="984"/>
        <v>1.6227921275696942E-3</v>
      </c>
      <c r="AL771" s="17">
        <f t="shared" si="985"/>
        <v>2.4429373546169023E-5</v>
      </c>
      <c r="AM771" s="17">
        <f t="shared" si="986"/>
        <v>1.9909247650287286E-3</v>
      </c>
      <c r="AN771" s="17">
        <f t="shared" si="987"/>
        <v>2.151109876685479E-3</v>
      </c>
      <c r="AO771" s="17">
        <f t="shared" si="988"/>
        <v>1.1620915523412676E-3</v>
      </c>
      <c r="AP771" s="17">
        <f t="shared" si="989"/>
        <v>4.1853023274471328E-4</v>
      </c>
      <c r="AQ771" s="17">
        <f t="shared" si="990"/>
        <v>1.1305104707656214E-4</v>
      </c>
      <c r="AR771" s="17">
        <f t="shared" si="991"/>
        <v>1.2793499157912806E-3</v>
      </c>
      <c r="AS771" s="17">
        <f t="shared" si="992"/>
        <v>1.5101155901873263E-3</v>
      </c>
      <c r="AT771" s="17">
        <f t="shared" si="993"/>
        <v>8.9125307610481033E-4</v>
      </c>
      <c r="AU771" s="17">
        <f t="shared" si="994"/>
        <v>3.5067163106710774E-4</v>
      </c>
      <c r="AV771" s="17">
        <f t="shared" si="995"/>
        <v>1.034812076380462E-4</v>
      </c>
      <c r="AW771" s="17">
        <f t="shared" si="996"/>
        <v>8.6544290391388301E-7</v>
      </c>
      <c r="AX771" s="17">
        <f t="shared" si="997"/>
        <v>3.9167373072966508E-4</v>
      </c>
      <c r="AY771" s="17">
        <f t="shared" si="998"/>
        <v>4.2318687547124556E-4</v>
      </c>
      <c r="AZ771" s="17">
        <f t="shared" si="999"/>
        <v>2.2861774676270316E-4</v>
      </c>
      <c r="BA771" s="17">
        <f t="shared" si="1000"/>
        <v>8.2337263849300421E-5</v>
      </c>
      <c r="BB771" s="17">
        <f t="shared" si="1001"/>
        <v>2.2240481483353869E-5</v>
      </c>
      <c r="BC771" s="17">
        <f t="shared" si="1002"/>
        <v>4.8059796353372201E-6</v>
      </c>
      <c r="BD771" s="17">
        <f t="shared" si="1003"/>
        <v>2.303805655153798E-4</v>
      </c>
      <c r="BE771" s="17">
        <f t="shared" si="1004"/>
        <v>2.7193598824428741E-4</v>
      </c>
      <c r="BF771" s="17">
        <f t="shared" si="1005"/>
        <v>1.6049353281377489E-4</v>
      </c>
      <c r="BG771" s="17">
        <f t="shared" si="1006"/>
        <v>6.3147640593287898E-5</v>
      </c>
      <c r="BH771" s="17">
        <f t="shared" si="1007"/>
        <v>1.8634510263067786E-5</v>
      </c>
      <c r="BI771" s="17">
        <f t="shared" si="1008"/>
        <v>4.3991505555162493E-6</v>
      </c>
      <c r="BJ771" s="18">
        <f t="shared" si="1009"/>
        <v>0.3815508401243769</v>
      </c>
      <c r="BK771" s="18">
        <f t="shared" si="1010"/>
        <v>0.28656616886963321</v>
      </c>
      <c r="BL771" s="18">
        <f t="shared" si="1011"/>
        <v>0.3100261456074842</v>
      </c>
      <c r="BM771" s="18">
        <f t="shared" si="1012"/>
        <v>0.39318862388490389</v>
      </c>
      <c r="BN771" s="18">
        <f t="shared" si="1013"/>
        <v>0.60645035700099648</v>
      </c>
    </row>
    <row r="772" spans="1:66" x14ac:dyDescent="0.25">
      <c r="A772" t="s">
        <v>24</v>
      </c>
      <c r="B772" t="s">
        <v>290</v>
      </c>
      <c r="C772" t="s">
        <v>180</v>
      </c>
      <c r="D772" t="s">
        <v>505</v>
      </c>
      <c r="E772" s="14">
        <f>VLOOKUP(A772,home!$A$2:$E$405,3,FALSE)</f>
        <v>1.589519651</v>
      </c>
      <c r="F772" s="14">
        <f>VLOOKUP(B772,home!$B$2:$E$405,3,FALSE)</f>
        <v>0.86</v>
      </c>
      <c r="G772" s="14">
        <f>VLOOKUP(C772,away!$B$2:$E$405,4,FALSE)</f>
        <v>0.89</v>
      </c>
      <c r="H772" s="14">
        <f>VLOOKUP(A772,away!$A$2:$E$405,3,FALSE)</f>
        <v>1.406113537</v>
      </c>
      <c r="I772" s="14">
        <f>VLOOKUP(C772,away!$B$2:$E$405,3,FALSE)</f>
        <v>0.57999999999999996</v>
      </c>
      <c r="J772" s="14">
        <f>VLOOKUP(B772,home!$B$2:$E$405,4,FALSE)</f>
        <v>0.97</v>
      </c>
      <c r="K772" s="16">
        <f t="shared" si="1014"/>
        <v>1.2166183408754001</v>
      </c>
      <c r="L772" s="16">
        <f t="shared" si="1015"/>
        <v>0.79107947591619987</v>
      </c>
      <c r="M772" s="17">
        <f t="shared" si="960"/>
        <v>0.13429749649155312</v>
      </c>
      <c r="N772" s="17">
        <f t="shared" si="961"/>
        <v>0.16338879736527318</v>
      </c>
      <c r="O772" s="17">
        <f t="shared" si="962"/>
        <v>0.10623999314139553</v>
      </c>
      <c r="P772" s="17">
        <f t="shared" si="963"/>
        <v>0.12925352419029848</v>
      </c>
      <c r="Q772" s="17">
        <f t="shared" si="964"/>
        <v>9.9390903784082829E-2</v>
      </c>
      <c r="R772" s="17">
        <f t="shared" si="965"/>
        <v>4.2022139047817916E-2</v>
      </c>
      <c r="S772" s="17">
        <f t="shared" si="966"/>
        <v>3.109974860302565E-2</v>
      </c>
      <c r="T772" s="17">
        <f t="shared" si="967"/>
        <v>7.8626104076349693E-2</v>
      </c>
      <c r="U772" s="17">
        <f t="shared" si="968"/>
        <v>5.1124905088391591E-2</v>
      </c>
      <c r="V772" s="17">
        <f t="shared" si="969"/>
        <v>3.3257442232416438E-3</v>
      </c>
      <c r="W772" s="17">
        <f t="shared" si="970"/>
        <v>4.0306932153299127E-2</v>
      </c>
      <c r="X772" s="17">
        <f t="shared" si="971"/>
        <v>3.1885986763621699E-2</v>
      </c>
      <c r="Y772" s="17">
        <f t="shared" si="972"/>
        <v>1.261217484901837E-2</v>
      </c>
      <c r="Z772" s="17">
        <f t="shared" si="973"/>
        <v>1.1080950578275161E-2</v>
      </c>
      <c r="AA772" s="17">
        <f t="shared" si="974"/>
        <v>1.3481287707863429E-2</v>
      </c>
      <c r="AB772" s="17">
        <f t="shared" si="975"/>
        <v>8.2007909420023679E-3</v>
      </c>
      <c r="AC772" s="17">
        <f t="shared" si="976"/>
        <v>2.0005220342870749E-4</v>
      </c>
      <c r="AD772" s="17">
        <f t="shared" si="977"/>
        <v>1.225953823053102E-2</v>
      </c>
      <c r="AE772" s="17">
        <f t="shared" si="978"/>
        <v>9.6982690783830958E-3</v>
      </c>
      <c r="AF772" s="17">
        <f t="shared" si="979"/>
        <v>3.8360508099107926E-3</v>
      </c>
      <c r="AG772" s="17">
        <f t="shared" si="980"/>
        <v>1.0115403547640482E-3</v>
      </c>
      <c r="AH772" s="17">
        <f t="shared" si="981"/>
        <v>2.191478144028806E-3</v>
      </c>
      <c r="AI772" s="17">
        <f t="shared" si="982"/>
        <v>2.6661925036530268E-3</v>
      </c>
      <c r="AJ772" s="17">
        <f t="shared" si="983"/>
        <v>1.6218693501243878E-3</v>
      </c>
      <c r="AK772" s="17">
        <f t="shared" si="984"/>
        <v>6.5773199928833204E-4</v>
      </c>
      <c r="AL772" s="17">
        <f t="shared" si="985"/>
        <v>7.7015441063925858E-6</v>
      </c>
      <c r="AM772" s="17">
        <f t="shared" si="986"/>
        <v>2.9830358123854399E-3</v>
      </c>
      <c r="AN772" s="17">
        <f t="shared" si="987"/>
        <v>2.3598184071011294E-3</v>
      </c>
      <c r="AO772" s="17">
        <f t="shared" si="988"/>
        <v>9.3340195437348155E-4</v>
      </c>
      <c r="AP772" s="17">
        <f t="shared" si="989"/>
        <v>2.4613170962831018E-4</v>
      </c>
      <c r="AQ772" s="17">
        <f t="shared" si="990"/>
        <v>4.8677435964780466E-5</v>
      </c>
      <c r="AR772" s="17">
        <f t="shared" si="991"/>
        <v>3.4672667633202299E-4</v>
      </c>
      <c r="AS772" s="17">
        <f t="shared" si="992"/>
        <v>4.2183403369630763E-4</v>
      </c>
      <c r="AT772" s="17">
        <f t="shared" si="993"/>
        <v>2.5660551110018976E-4</v>
      </c>
      <c r="AU772" s="17">
        <f t="shared" si="994"/>
        <v>1.0406365705806565E-4</v>
      </c>
      <c r="AV772" s="17">
        <f t="shared" si="995"/>
        <v>3.1651438448852595E-5</v>
      </c>
      <c r="AW772" s="17">
        <f t="shared" si="996"/>
        <v>2.0589688801683727E-7</v>
      </c>
      <c r="AX772" s="17">
        <f t="shared" si="997"/>
        <v>6.0486934680604597E-4</v>
      </c>
      <c r="AY772" s="17">
        <f t="shared" si="998"/>
        <v>4.7849972586910101E-4</v>
      </c>
      <c r="AZ772" s="17">
        <f t="shared" si="999"/>
        <v>1.8926565618328686E-4</v>
      </c>
      <c r="BA772" s="17">
        <f t="shared" si="1000"/>
        <v>4.9908058700803425E-5</v>
      </c>
      <c r="BB772" s="17">
        <f t="shared" si="1001"/>
        <v>9.870310230256625E-6</v>
      </c>
      <c r="BC772" s="17">
        <f t="shared" si="1002"/>
        <v>1.561639968816344E-6</v>
      </c>
      <c r="BD772" s="17">
        <f t="shared" si="1003"/>
        <v>4.5714726233150415E-5</v>
      </c>
      <c r="BE772" s="17">
        <f t="shared" si="1004"/>
        <v>5.5617374383348582E-5</v>
      </c>
      <c r="BF772" s="17">
        <f t="shared" si="1005"/>
        <v>3.3832558873057774E-5</v>
      </c>
      <c r="BG772" s="17">
        <f t="shared" si="1006"/>
        <v>1.3720437214569617E-5</v>
      </c>
      <c r="BH772" s="17">
        <f t="shared" si="1007"/>
        <v>4.173133890018693E-6</v>
      </c>
      <c r="BI772" s="17">
        <f t="shared" si="1008"/>
        <v>1.0154222459050902E-6</v>
      </c>
      <c r="BJ772" s="18">
        <f t="shared" si="1009"/>
        <v>0.46092133752244524</v>
      </c>
      <c r="BK772" s="18">
        <f t="shared" si="1010"/>
        <v>0.29866276698152316</v>
      </c>
      <c r="BL772" s="18">
        <f t="shared" si="1011"/>
        <v>0.22952134289404089</v>
      </c>
      <c r="BM772" s="18">
        <f t="shared" si="1012"/>
        <v>0.3251152501268823</v>
      </c>
      <c r="BN772" s="18">
        <f t="shared" si="1013"/>
        <v>0.67459285402042113</v>
      </c>
    </row>
    <row r="773" spans="1:66" x14ac:dyDescent="0.25">
      <c r="A773" t="s">
        <v>27</v>
      </c>
      <c r="B773" t="s">
        <v>187</v>
      </c>
      <c r="C773" t="s">
        <v>299</v>
      </c>
      <c r="D773" t="s">
        <v>505</v>
      </c>
      <c r="E773" s="14">
        <f>VLOOKUP(A773,home!$A$2:$E$405,3,FALSE)</f>
        <v>1.2916666670000001</v>
      </c>
      <c r="F773" s="14">
        <f>VLOOKUP(B773,home!$B$2:$E$405,3,FALSE)</f>
        <v>0.65</v>
      </c>
      <c r="G773" s="14">
        <f>VLOOKUP(C773,away!$B$2:$E$405,4,FALSE)</f>
        <v>1.1599999999999999</v>
      </c>
      <c r="H773" s="14">
        <f>VLOOKUP(A773,away!$A$2:$E$405,3,FALSE)</f>
        <v>1.129166667</v>
      </c>
      <c r="I773" s="14">
        <f>VLOOKUP(C773,away!$B$2:$E$405,3,FALSE)</f>
        <v>0.71</v>
      </c>
      <c r="J773" s="14">
        <f>VLOOKUP(B773,home!$B$2:$E$405,4,FALSE)</f>
        <v>1.1100000000000001</v>
      </c>
      <c r="K773" s="16">
        <f t="shared" si="1014"/>
        <v>0.97391666691800005</v>
      </c>
      <c r="L773" s="16">
        <f t="shared" si="1015"/>
        <v>0.88989625026270003</v>
      </c>
      <c r="M773" s="17">
        <f t="shared" si="960"/>
        <v>0.15508019369484069</v>
      </c>
      <c r="N773" s="17">
        <f t="shared" si="961"/>
        <v>0.15103518534827709</v>
      </c>
      <c r="O773" s="17">
        <f t="shared" si="962"/>
        <v>0.13800528285905192</v>
      </c>
      <c r="P773" s="17">
        <f t="shared" si="963"/>
        <v>0.13440564509916364</v>
      </c>
      <c r="Q773" s="17">
        <f t="shared" si="964"/>
        <v>7.3547842150868181E-2</v>
      </c>
      <c r="R773" s="17">
        <f t="shared" si="965"/>
        <v>6.140519186635679E-2</v>
      </c>
      <c r="S773" s="17">
        <f t="shared" si="966"/>
        <v>2.9121832073007222E-2</v>
      </c>
      <c r="T773" s="17">
        <f t="shared" si="967"/>
        <v>6.544994894497054E-2</v>
      </c>
      <c r="U773" s="17">
        <f t="shared" si="968"/>
        <v>5.9803539793942484E-2</v>
      </c>
      <c r="V773" s="17">
        <f t="shared" si="969"/>
        <v>2.8043832126006759E-3</v>
      </c>
      <c r="W773" s="17">
        <f t="shared" si="970"/>
        <v>2.3876489762194912E-2</v>
      </c>
      <c r="X773" s="17">
        <f t="shared" si="971"/>
        <v>2.1247598708812997E-2</v>
      </c>
      <c r="Y773" s="17">
        <f t="shared" si="972"/>
        <v>9.4540792090296363E-3</v>
      </c>
      <c r="Z773" s="17">
        <f t="shared" si="973"/>
        <v>1.8214749996177521E-2</v>
      </c>
      <c r="AA773" s="17">
        <f t="shared" si="974"/>
        <v>1.7739648605021863E-2</v>
      </c>
      <c r="AB773" s="17">
        <f t="shared" si="975"/>
        <v>8.6384697208497212E-3</v>
      </c>
      <c r="AC773" s="17">
        <f t="shared" si="976"/>
        <v>1.5190726722352817E-4</v>
      </c>
      <c r="AD773" s="17">
        <f t="shared" si="977"/>
        <v>5.8134278317246539E-3</v>
      </c>
      <c r="AE773" s="17">
        <f t="shared" si="978"/>
        <v>5.1733476286245882E-3</v>
      </c>
      <c r="AF773" s="17">
        <f t="shared" si="979"/>
        <v>2.3018713280092262E-3</v>
      </c>
      <c r="AG773" s="17">
        <f t="shared" si="980"/>
        <v>6.8280888779421068E-4</v>
      </c>
      <c r="AH773" s="17">
        <f t="shared" si="981"/>
        <v>4.0523094302677256E-3</v>
      </c>
      <c r="AI773" s="17">
        <f t="shared" si="982"/>
        <v>3.9466116936467226E-3</v>
      </c>
      <c r="AJ773" s="17">
        <f t="shared" si="983"/>
        <v>1.9218354531480098E-3</v>
      </c>
      <c r="AK773" s="17">
        <f t="shared" si="984"/>
        <v>6.2390252629825136E-4</v>
      </c>
      <c r="AL773" s="17">
        <f t="shared" si="985"/>
        <v>5.2662287194727987E-6</v>
      </c>
      <c r="AM773" s="17">
        <f t="shared" si="986"/>
        <v>1.1323588514483228E-3</v>
      </c>
      <c r="AN773" s="17">
        <f t="shared" si="987"/>
        <v>1.0076818958556402E-3</v>
      </c>
      <c r="AO773" s="17">
        <f t="shared" si="988"/>
        <v>4.4836617028977139E-4</v>
      </c>
      <c r="AP773" s="17">
        <f t="shared" si="989"/>
        <v>1.3299979122850493E-4</v>
      </c>
      <c r="AQ773" s="17">
        <f t="shared" si="990"/>
        <v>2.9589003874992118E-5</v>
      </c>
      <c r="AR773" s="17">
        <f t="shared" si="991"/>
        <v>7.2122699337988567E-4</v>
      </c>
      <c r="AS773" s="17">
        <f t="shared" si="992"/>
        <v>7.024149894838287E-4</v>
      </c>
      <c r="AT773" s="17">
        <f t="shared" si="993"/>
        <v>3.4204683267566625E-4</v>
      </c>
      <c r="AU773" s="17">
        <f t="shared" si="994"/>
        <v>1.1104170373644792E-4</v>
      </c>
      <c r="AV773" s="17">
        <f t="shared" si="995"/>
        <v>2.7036341497974342E-5</v>
      </c>
      <c r="AW773" s="17">
        <f t="shared" si="996"/>
        <v>1.2678223143362837E-7</v>
      </c>
      <c r="AX773" s="17">
        <f t="shared" si="997"/>
        <v>1.8380385972627413E-4</v>
      </c>
      <c r="AY773" s="17">
        <f t="shared" si="998"/>
        <v>1.6356636555422263E-4</v>
      </c>
      <c r="AZ773" s="17">
        <f t="shared" si="999"/>
        <v>7.277854768790039E-5</v>
      </c>
      <c r="BA773" s="17">
        <f t="shared" si="1000"/>
        <v>2.1588452229009222E-5</v>
      </c>
      <c r="BB773" s="17">
        <f t="shared" si="1001"/>
        <v>4.8028706718926823E-6</v>
      </c>
      <c r="BC773" s="17">
        <f t="shared" si="1002"/>
        <v>8.5481132028279882E-7</v>
      </c>
      <c r="BD773" s="17">
        <f t="shared" si="1003"/>
        <v>1.0696953283283353E-4</v>
      </c>
      <c r="BE773" s="17">
        <f t="shared" si="1004"/>
        <v>1.0417941087832879E-4</v>
      </c>
      <c r="BF773" s="17">
        <f t="shared" si="1005"/>
        <v>5.0731032302051407E-5</v>
      </c>
      <c r="BG773" s="17">
        <f t="shared" si="1006"/>
        <v>1.6469265962974437E-5</v>
      </c>
      <c r="BH773" s="17">
        <f t="shared" si="1007"/>
        <v>4.009923153311531E-6</v>
      </c>
      <c r="BI773" s="17">
        <f t="shared" si="1008"/>
        <v>7.8106619841409696E-7</v>
      </c>
      <c r="BJ773" s="18">
        <f t="shared" si="1009"/>
        <v>0.36178099042019279</v>
      </c>
      <c r="BK773" s="18">
        <f t="shared" si="1010"/>
        <v>0.32173279394110949</v>
      </c>
      <c r="BL773" s="18">
        <f t="shared" si="1011"/>
        <v>0.29832369904068529</v>
      </c>
      <c r="BM773" s="18">
        <f t="shared" si="1012"/>
        <v>0.28640945279628399</v>
      </c>
      <c r="BN773" s="18">
        <f t="shared" si="1013"/>
        <v>0.71347934101855826</v>
      </c>
    </row>
    <row r="774" spans="1:66" x14ac:dyDescent="0.25">
      <c r="A774" t="s">
        <v>27</v>
      </c>
      <c r="B774" t="s">
        <v>191</v>
      </c>
      <c r="C774" t="s">
        <v>297</v>
      </c>
      <c r="D774" t="s">
        <v>505</v>
      </c>
      <c r="E774" s="14">
        <f>VLOOKUP(A774,home!$A$2:$E$405,3,FALSE)</f>
        <v>1.2916666670000001</v>
      </c>
      <c r="F774" s="14">
        <f>VLOOKUP(B774,home!$B$2:$E$405,3,FALSE)</f>
        <v>1.25</v>
      </c>
      <c r="G774" s="14">
        <f>VLOOKUP(C774,away!$B$2:$E$405,4,FALSE)</f>
        <v>0.97</v>
      </c>
      <c r="H774" s="14">
        <f>VLOOKUP(A774,away!$A$2:$E$405,3,FALSE)</f>
        <v>1.129166667</v>
      </c>
      <c r="I774" s="14">
        <f>VLOOKUP(C774,away!$B$2:$E$405,3,FALSE)</f>
        <v>0.84</v>
      </c>
      <c r="J774" s="14">
        <f>VLOOKUP(B774,home!$B$2:$E$405,4,FALSE)</f>
        <v>1.43</v>
      </c>
      <c r="K774" s="16">
        <f t="shared" si="1014"/>
        <v>1.5661458337375</v>
      </c>
      <c r="L774" s="16">
        <f t="shared" si="1015"/>
        <v>1.3563550004003999</v>
      </c>
      <c r="M774" s="17">
        <f t="shared" si="960"/>
        <v>5.3798976608729281E-2</v>
      </c>
      <c r="N774" s="17">
        <f t="shared" si="961"/>
        <v>8.4257043075102581E-2</v>
      </c>
      <c r="O774" s="17">
        <f t="shared" si="962"/>
        <v>7.2970510939674105E-2</v>
      </c>
      <c r="P774" s="17">
        <f t="shared" si="963"/>
        <v>0.11428246169386727</v>
      </c>
      <c r="Q774" s="17">
        <f t="shared" si="964"/>
        <v>6.5979408487556512E-2</v>
      </c>
      <c r="R774" s="17">
        <f t="shared" si="965"/>
        <v>4.9486958697399538E-2</v>
      </c>
      <c r="S774" s="17">
        <f t="shared" si="966"/>
        <v>6.0691122183405471E-2</v>
      </c>
      <c r="T774" s="17">
        <f t="shared" si="967"/>
        <v>8.9491500625557857E-2</v>
      </c>
      <c r="U774" s="17">
        <f t="shared" si="968"/>
        <v>7.7503794188272038E-2</v>
      </c>
      <c r="V774" s="17">
        <f t="shared" si="969"/>
        <v>1.4324788898922101E-2</v>
      </c>
      <c r="W774" s="17">
        <f t="shared" si="970"/>
        <v>3.4444458571750422E-2</v>
      </c>
      <c r="X774" s="17">
        <f t="shared" si="971"/>
        <v>4.6718913619878101E-2</v>
      </c>
      <c r="Y774" s="17">
        <f t="shared" si="972"/>
        <v>3.1683716050798012E-2</v>
      </c>
      <c r="Z774" s="17">
        <f t="shared" si="973"/>
        <v>2.2373961294608648E-2</v>
      </c>
      <c r="AA774" s="17">
        <f t="shared" si="974"/>
        <v>3.5040886265755411E-2</v>
      </c>
      <c r="AB774" s="17">
        <f t="shared" si="975"/>
        <v>2.743956901779122E-2</v>
      </c>
      <c r="AC774" s="17">
        <f t="shared" si="976"/>
        <v>1.9018393120652942E-3</v>
      </c>
      <c r="AD774" s="17">
        <f t="shared" si="977"/>
        <v>1.3486261321872715E-2</v>
      </c>
      <c r="AE774" s="17">
        <f t="shared" si="978"/>
        <v>1.8292157980628564E-2</v>
      </c>
      <c r="AF774" s="17">
        <f t="shared" si="979"/>
        <v>1.2405329972569819E-2</v>
      </c>
      <c r="AG774" s="17">
        <f t="shared" si="980"/>
        <v>5.6086771133040114E-3</v>
      </c>
      <c r="AH774" s="17">
        <f t="shared" si="981"/>
        <v>7.5867585701768622E-3</v>
      </c>
      <c r="AI774" s="17">
        <f t="shared" si="982"/>
        <v>1.1881970326254765E-2</v>
      </c>
      <c r="AJ774" s="17">
        <f t="shared" si="983"/>
        <v>9.3044491615282554E-3</v>
      </c>
      <c r="AK774" s="17">
        <f t="shared" si="984"/>
        <v>4.8573747631832833E-3</v>
      </c>
      <c r="AL774" s="17">
        <f t="shared" si="985"/>
        <v>1.6159926603044443E-4</v>
      </c>
      <c r="AM774" s="17">
        <f t="shared" si="986"/>
        <v>4.2242903963892273E-3</v>
      </c>
      <c r="AN774" s="17">
        <f t="shared" si="987"/>
        <v>5.7296374022859156E-3</v>
      </c>
      <c r="AO774" s="17">
        <f t="shared" si="988"/>
        <v>3.8857111705358307E-3</v>
      </c>
      <c r="AP774" s="17">
        <f t="shared" si="989"/>
        <v>1.7568012587559888E-3</v>
      </c>
      <c r="AQ774" s="17">
        <f t="shared" si="990"/>
        <v>5.9571154300585064E-4</v>
      </c>
      <c r="AR774" s="17">
        <f t="shared" si="991"/>
        <v>2.0580675846979916E-3</v>
      </c>
      <c r="AS774" s="17">
        <f t="shared" si="992"/>
        <v>3.2232339733249591E-3</v>
      </c>
      <c r="AT774" s="17">
        <f t="shared" si="993"/>
        <v>2.5240272292420271E-3</v>
      </c>
      <c r="AU774" s="17">
        <f t="shared" si="994"/>
        <v>1.3176649097724688E-3</v>
      </c>
      <c r="AV774" s="17">
        <f t="shared" si="995"/>
        <v>5.1591385217556287E-4</v>
      </c>
      <c r="AW774" s="17">
        <f t="shared" si="996"/>
        <v>9.535477714151656E-6</v>
      </c>
      <c r="AX774" s="17">
        <f t="shared" si="997"/>
        <v>1.1026424674670547E-3</v>
      </c>
      <c r="AY774" s="17">
        <f t="shared" si="998"/>
        <v>1.4955746244027749E-3</v>
      </c>
      <c r="AZ774" s="17">
        <f t="shared" si="999"/>
        <v>1.0142650601403271E-3</v>
      </c>
      <c r="BA774" s="17">
        <f t="shared" si="1000"/>
        <v>4.5856782868424845E-4</v>
      </c>
      <c r="BB774" s="17">
        <f t="shared" si="1001"/>
        <v>1.5549519186465859E-4</v>
      </c>
      <c r="BC774" s="17">
        <f t="shared" si="1002"/>
        <v>4.2181336204769789E-5</v>
      </c>
      <c r="BD774" s="17">
        <f t="shared" si="1003"/>
        <v>4.6524504327784917E-4</v>
      </c>
      <c r="BE774" s="17">
        <f t="shared" si="1004"/>
        <v>7.2864158619662632E-4</v>
      </c>
      <c r="BF774" s="17">
        <f t="shared" si="1005"/>
        <v>5.7057949225486511E-4</v>
      </c>
      <c r="BG774" s="17">
        <f t="shared" si="1006"/>
        <v>2.97870231537005E-4</v>
      </c>
      <c r="BH774" s="17">
        <f t="shared" si="1007"/>
        <v>1.1662705552902625E-4</v>
      </c>
      <c r="BI774" s="17">
        <f t="shared" si="1008"/>
        <v>3.65309954235713E-5</v>
      </c>
      <c r="BJ774" s="18">
        <f t="shared" si="1009"/>
        <v>0.42282834509875522</v>
      </c>
      <c r="BK774" s="18">
        <f t="shared" si="1010"/>
        <v>0.24665636258742266</v>
      </c>
      <c r="BL774" s="18">
        <f t="shared" si="1011"/>
        <v>0.30792667388346745</v>
      </c>
      <c r="BM774" s="18">
        <f t="shared" si="1012"/>
        <v>0.55752394421523621</v>
      </c>
      <c r="BN774" s="18">
        <f t="shared" si="1013"/>
        <v>0.44077535950232927</v>
      </c>
    </row>
    <row r="775" spans="1:66" x14ac:dyDescent="0.25">
      <c r="A775" t="s">
        <v>27</v>
      </c>
      <c r="B775" t="s">
        <v>186</v>
      </c>
      <c r="C775" t="s">
        <v>329</v>
      </c>
      <c r="D775" t="s">
        <v>505</v>
      </c>
      <c r="E775" s="14">
        <f>VLOOKUP(A775,home!$A$2:$E$405,3,FALSE)</f>
        <v>1.2916666670000001</v>
      </c>
      <c r="F775" s="14">
        <f>VLOOKUP(B775,home!$B$2:$E$405,3,FALSE)</f>
        <v>1.23</v>
      </c>
      <c r="G775" s="14">
        <f>VLOOKUP(C775,away!$B$2:$E$405,4,FALSE)</f>
        <v>1.42</v>
      </c>
      <c r="H775" s="14">
        <f>VLOOKUP(A775,away!$A$2:$E$405,3,FALSE)</f>
        <v>1.129166667</v>
      </c>
      <c r="I775" s="14">
        <f>VLOOKUP(C775,away!$B$2:$E$405,3,FALSE)</f>
        <v>0.57999999999999996</v>
      </c>
      <c r="J775" s="14">
        <f>VLOOKUP(B775,home!$B$2:$E$405,4,FALSE)</f>
        <v>0.81</v>
      </c>
      <c r="K775" s="16">
        <f t="shared" si="1014"/>
        <v>2.2560250005822002</v>
      </c>
      <c r="L775" s="16">
        <f t="shared" si="1015"/>
        <v>0.53048250015660003</v>
      </c>
      <c r="M775" s="17">
        <f t="shared" si="960"/>
        <v>6.1636102489888628E-2</v>
      </c>
      <c r="N775" s="17">
        <f t="shared" si="961"/>
        <v>0.13905258815563554</v>
      </c>
      <c r="O775" s="17">
        <f t="shared" si="962"/>
        <v>3.2696873748744554E-2</v>
      </c>
      <c r="P775" s="17">
        <f t="shared" si="963"/>
        <v>7.376496461804756E-2</v>
      </c>
      <c r="Q775" s="17">
        <f t="shared" si="964"/>
        <v>0.15685305763738711</v>
      </c>
      <c r="R775" s="17">
        <f t="shared" si="965"/>
        <v>8.6725596667693566E-3</v>
      </c>
      <c r="S775" s="17">
        <f t="shared" si="966"/>
        <v>2.2070141464551753E-2</v>
      </c>
      <c r="T775" s="17">
        <f t="shared" si="967"/>
        <v>8.3207802172688375E-2</v>
      </c>
      <c r="U775" s="17">
        <f t="shared" si="968"/>
        <v>1.9565511427272503E-2</v>
      </c>
      <c r="V775" s="17">
        <f t="shared" si="969"/>
        <v>2.9347936941034737E-3</v>
      </c>
      <c r="W775" s="17">
        <f t="shared" si="970"/>
        <v>0.1179548064825687</v>
      </c>
      <c r="X775" s="17">
        <f t="shared" si="971"/>
        <v>6.2572960648360959E-2</v>
      </c>
      <c r="Y775" s="17">
        <f t="shared" si="972"/>
        <v>1.6596930303471535E-2</v>
      </c>
      <c r="Z775" s="17">
        <f t="shared" si="973"/>
        <v>1.5335470449283665E-3</v>
      </c>
      <c r="AA775" s="17">
        <f t="shared" si="974"/>
        <v>3.4597204729273495E-3</v>
      </c>
      <c r="AB775" s="17">
        <f t="shared" si="975"/>
        <v>3.9026079409750876E-3</v>
      </c>
      <c r="AC775" s="17">
        <f t="shared" si="976"/>
        <v>2.1951922682238672E-4</v>
      </c>
      <c r="AD775" s="17">
        <f t="shared" si="977"/>
        <v>6.652724809087758E-2</v>
      </c>
      <c r="AE775" s="17">
        <f t="shared" si="978"/>
        <v>3.5291540895787128E-2</v>
      </c>
      <c r="AF775" s="17">
        <f t="shared" si="979"/>
        <v>9.3607724243880263E-3</v>
      </c>
      <c r="AG775" s="17">
        <f t="shared" si="980"/>
        <v>1.6552419863621066E-3</v>
      </c>
      <c r="AH775" s="17">
        <f t="shared" si="981"/>
        <v>2.0337996762534138E-4</v>
      </c>
      <c r="AI775" s="17">
        <f t="shared" si="982"/>
        <v>4.5883029158036865E-4</v>
      </c>
      <c r="AJ775" s="17">
        <f t="shared" si="983"/>
        <v>5.1756630441486626E-4</v>
      </c>
      <c r="AK775" s="17">
        <f t="shared" si="984"/>
        <v>3.8921417407295861E-4</v>
      </c>
      <c r="AL775" s="17">
        <f t="shared" si="985"/>
        <v>1.0508664464753227E-5</v>
      </c>
      <c r="AM775" s="17">
        <f t="shared" si="986"/>
        <v>3.0017426982590845E-2</v>
      </c>
      <c r="AN775" s="17">
        <f t="shared" si="987"/>
        <v>1.5923719713992975E-2</v>
      </c>
      <c r="AO775" s="17">
        <f t="shared" si="988"/>
        <v>4.2236273228359661E-3</v>
      </c>
      <c r="AP775" s="17">
        <f t="shared" si="989"/>
        <v>7.4685346064925042E-4</v>
      </c>
      <c r="AQ775" s="17">
        <f t="shared" si="990"/>
        <v>9.9048172763955788E-5</v>
      </c>
      <c r="AR775" s="17">
        <f t="shared" si="991"/>
        <v>2.1577902741531895E-5</v>
      </c>
      <c r="AS775" s="17">
        <f t="shared" si="992"/>
        <v>4.8680288045027156E-5</v>
      </c>
      <c r="AT775" s="17">
        <f t="shared" si="993"/>
        <v>5.4911973432562045E-5</v>
      </c>
      <c r="AU775" s="17">
        <f t="shared" si="994"/>
        <v>4.129426163172185E-5</v>
      </c>
      <c r="AV775" s="17">
        <f t="shared" si="995"/>
        <v>2.32902216554367E-5</v>
      </c>
      <c r="AW775" s="17">
        <f t="shared" si="996"/>
        <v>3.493493942272904E-7</v>
      </c>
      <c r="AX775" s="17">
        <f t="shared" si="997"/>
        <v>1.1286677620979282E-2</v>
      </c>
      <c r="AY775" s="17">
        <f t="shared" si="998"/>
        <v>5.9873849628386353E-3</v>
      </c>
      <c r="AZ775" s="17">
        <f t="shared" si="999"/>
        <v>1.5881014722433353E-3</v>
      </c>
      <c r="BA775" s="17">
        <f t="shared" si="1000"/>
        <v>2.8082001316600739E-4</v>
      </c>
      <c r="BB775" s="17">
        <f t="shared" si="1001"/>
        <v>3.7242525669578226E-5</v>
      </c>
      <c r="BC775" s="17">
        <f t="shared" si="1002"/>
        <v>3.9513016258688424E-6</v>
      </c>
      <c r="BD775" s="17">
        <f t="shared" si="1003"/>
        <v>1.9077832990772992E-6</v>
      </c>
      <c r="BE775" s="17">
        <f t="shared" si="1004"/>
        <v>4.3040068184115756E-6</v>
      </c>
      <c r="BF775" s="17">
        <f t="shared" si="1005"/>
        <v>4.8549734925063852E-6</v>
      </c>
      <c r="BG775" s="17">
        <f t="shared" si="1006"/>
        <v>3.6509805254194281E-6</v>
      </c>
      <c r="BH775" s="17">
        <f t="shared" si="1007"/>
        <v>2.0591758354962413E-6</v>
      </c>
      <c r="BI775" s="17">
        <f t="shared" si="1008"/>
        <v>9.2911043309485178E-7</v>
      </c>
      <c r="BJ775" s="18">
        <f t="shared" si="1009"/>
        <v>0.75926780234688285</v>
      </c>
      <c r="BK775" s="18">
        <f t="shared" si="1010"/>
        <v>0.16662341512071718</v>
      </c>
      <c r="BL775" s="18">
        <f t="shared" si="1011"/>
        <v>7.0073724672292684E-2</v>
      </c>
      <c r="BM775" s="18">
        <f t="shared" si="1012"/>
        <v>0.5188353072549039</v>
      </c>
      <c r="BN775" s="18">
        <f t="shared" si="1013"/>
        <v>0.4726761463164727</v>
      </c>
    </row>
    <row r="776" spans="1:66" x14ac:dyDescent="0.25">
      <c r="A776" t="s">
        <v>27</v>
      </c>
      <c r="B776" t="s">
        <v>193</v>
      </c>
      <c r="C776" t="s">
        <v>29</v>
      </c>
      <c r="D776" t="s">
        <v>505</v>
      </c>
      <c r="E776" s="14">
        <f>VLOOKUP(A776,home!$A$2:$E$405,3,FALSE)</f>
        <v>1.2916666670000001</v>
      </c>
      <c r="F776" s="14">
        <f>VLOOKUP(B776,home!$B$2:$E$405,3,FALSE)</f>
        <v>1.1599999999999999</v>
      </c>
      <c r="G776" s="14">
        <f>VLOOKUP(C776,away!$B$2:$E$405,4,FALSE)</f>
        <v>1.29</v>
      </c>
      <c r="H776" s="14">
        <f>VLOOKUP(A776,away!$A$2:$E$405,3,FALSE)</f>
        <v>1.129166667</v>
      </c>
      <c r="I776" s="14">
        <f>VLOOKUP(C776,away!$B$2:$E$405,3,FALSE)</f>
        <v>0.65</v>
      </c>
      <c r="J776" s="14">
        <f>VLOOKUP(B776,home!$B$2:$E$405,4,FALSE)</f>
        <v>0.81</v>
      </c>
      <c r="K776" s="16">
        <f t="shared" si="1014"/>
        <v>1.9328500004988001</v>
      </c>
      <c r="L776" s="16">
        <f t="shared" si="1015"/>
        <v>0.59450625017550007</v>
      </c>
      <c r="M776" s="17">
        <f t="shared" si="960"/>
        <v>7.9869897397349843E-2</v>
      </c>
      <c r="N776" s="17">
        <f t="shared" si="961"/>
        <v>0.15437653122430678</v>
      </c>
      <c r="O776" s="17">
        <f t="shared" si="962"/>
        <v>4.748315320360038E-2</v>
      </c>
      <c r="P776" s="17">
        <f t="shared" si="963"/>
        <v>9.17778126932636E-2</v>
      </c>
      <c r="Q776" s="17">
        <f t="shared" si="964"/>
        <v>0.14919333922695219</v>
      </c>
      <c r="R776" s="17">
        <f t="shared" si="965"/>
        <v>1.4114515678790624E-2</v>
      </c>
      <c r="S776" s="17">
        <f t="shared" si="966"/>
        <v>2.6365273955639475E-2</v>
      </c>
      <c r="T776" s="17">
        <f t="shared" si="967"/>
        <v>8.869637265497668E-2</v>
      </c>
      <c r="U776" s="17">
        <f t="shared" si="968"/>
        <v>2.7281241636790781E-2</v>
      </c>
      <c r="V776" s="17">
        <f t="shared" si="969"/>
        <v>3.366234413099631E-3</v>
      </c>
      <c r="W776" s="17">
        <f t="shared" si="970"/>
        <v>9.6122781933077411E-2</v>
      </c>
      <c r="X776" s="17">
        <f t="shared" si="971"/>
        <v>5.7145594643471145E-2</v>
      </c>
      <c r="Y776" s="17">
        <f t="shared" si="972"/>
        <v>1.6986706592769588E-2</v>
      </c>
      <c r="Z776" s="17">
        <f t="shared" si="973"/>
        <v>2.797055929747039E-3</v>
      </c>
      <c r="AA776" s="17">
        <f t="shared" si="974"/>
        <v>5.4062895552067364E-3</v>
      </c>
      <c r="AB776" s="17">
        <f t="shared" si="975"/>
        <v>5.2247733847389987E-3</v>
      </c>
      <c r="AC776" s="17">
        <f t="shared" si="976"/>
        <v>2.417569396562534E-4</v>
      </c>
      <c r="AD776" s="17">
        <f t="shared" si="977"/>
        <v>4.6447729776823689E-2</v>
      </c>
      <c r="AE776" s="17">
        <f t="shared" si="978"/>
        <v>2.7613465658784364E-2</v>
      </c>
      <c r="AF776" s="17">
        <f t="shared" si="979"/>
        <v>8.2081889615769187E-3</v>
      </c>
      <c r="AG776" s="17">
        <f t="shared" si="980"/>
        <v>1.6266065467596751E-3</v>
      </c>
      <c r="AH776" s="17">
        <f t="shared" si="981"/>
        <v>4.1571680808126467E-4</v>
      </c>
      <c r="AI776" s="17">
        <f t="shared" si="982"/>
        <v>8.0351823270723209E-4</v>
      </c>
      <c r="AJ776" s="17">
        <f t="shared" si="983"/>
        <v>7.7654010824448427E-4</v>
      </c>
      <c r="AK776" s="17">
        <f t="shared" si="984"/>
        <v>5.0031184953589663E-4</v>
      </c>
      <c r="AL776" s="17">
        <f t="shared" si="985"/>
        <v>1.111203286749406E-5</v>
      </c>
      <c r="AM776" s="17">
        <f t="shared" si="986"/>
        <v>1.7955298904460338E-2</v>
      </c>
      <c r="AN776" s="17">
        <f t="shared" si="987"/>
        <v>1.0674537422470978E-2</v>
      </c>
      <c r="AO776" s="17">
        <f t="shared" si="988"/>
        <v>3.1730396076956346E-3</v>
      </c>
      <c r="AP776" s="17">
        <f t="shared" si="989"/>
        <v>6.287972929431572E-4</v>
      </c>
      <c r="AQ776" s="17">
        <f t="shared" si="990"/>
        <v>9.3455980187035439E-5</v>
      </c>
      <c r="AR776" s="17">
        <f t="shared" si="991"/>
        <v>4.9429248141464167E-5</v>
      </c>
      <c r="AS776" s="17">
        <f t="shared" si="992"/>
        <v>9.5539322294884324E-5</v>
      </c>
      <c r="AT776" s="17">
        <f t="shared" si="993"/>
        <v>9.2331589572661112E-5</v>
      </c>
      <c r="AU776" s="17">
        <f t="shared" si="994"/>
        <v>5.9487704317191017E-5</v>
      </c>
      <c r="AV776" s="17">
        <f t="shared" si="995"/>
        <v>2.8745202329788788E-5</v>
      </c>
      <c r="AW776" s="17">
        <f t="shared" si="996"/>
        <v>3.5468726307366591E-7</v>
      </c>
      <c r="AX776" s="17">
        <f t="shared" si="997"/>
        <v>5.7841499160737166E-3</v>
      </c>
      <c r="AY776" s="17">
        <f t="shared" si="998"/>
        <v>3.4387132770579186E-3</v>
      </c>
      <c r="AZ776" s="17">
        <f t="shared" si="999"/>
        <v>1.0221682678862043E-3</v>
      </c>
      <c r="BA776" s="17">
        <f t="shared" si="1000"/>
        <v>2.0256180799647111E-4</v>
      </c>
      <c r="BB776" s="17">
        <f t="shared" si="1001"/>
        <v>3.0106065225187911E-5</v>
      </c>
      <c r="BC776" s="17">
        <f t="shared" si="1002"/>
        <v>3.5796487889130993E-6</v>
      </c>
      <c r="BD776" s="17">
        <f t="shared" si="1003"/>
        <v>4.897666160262691E-6</v>
      </c>
      <c r="BE776" s="17">
        <f t="shared" si="1004"/>
        <v>9.4664540403066988E-6</v>
      </c>
      <c r="BF776" s="17">
        <f t="shared" si="1005"/>
        <v>9.1486178482643356E-6</v>
      </c>
      <c r="BG776" s="17">
        <f t="shared" si="1006"/>
        <v>5.8943020041936848E-6</v>
      </c>
      <c r="BH776" s="17">
        <f t="shared" si="1007"/>
        <v>2.848200407936461E-6</v>
      </c>
      <c r="BI776" s="17">
        <f t="shared" si="1008"/>
        <v>1.101028831980133E-6</v>
      </c>
      <c r="BJ776" s="18">
        <f t="shared" si="1009"/>
        <v>0.68942372541028407</v>
      </c>
      <c r="BK776" s="18">
        <f t="shared" si="1010"/>
        <v>0.20507080070893421</v>
      </c>
      <c r="BL776" s="18">
        <f t="shared" si="1011"/>
        <v>0.10236494979364534</v>
      </c>
      <c r="BM776" s="18">
        <f t="shared" si="1012"/>
        <v>0.45940292382855252</v>
      </c>
      <c r="BN776" s="18">
        <f t="shared" si="1013"/>
        <v>0.5368152494242634</v>
      </c>
    </row>
    <row r="777" spans="1:66" x14ac:dyDescent="0.25">
      <c r="A777" t="s">
        <v>27</v>
      </c>
      <c r="B777" t="s">
        <v>30</v>
      </c>
      <c r="C777" t="s">
        <v>328</v>
      </c>
      <c r="D777" t="s">
        <v>505</v>
      </c>
      <c r="E777" s="14">
        <f>VLOOKUP(A777,home!$A$2:$E$405,3,FALSE)</f>
        <v>1.2916666670000001</v>
      </c>
      <c r="F777" s="14">
        <f>VLOOKUP(B777,home!$B$2:$E$405,3,FALSE)</f>
        <v>0.9</v>
      </c>
      <c r="G777" s="14">
        <f>VLOOKUP(C777,away!$B$2:$E$405,4,FALSE)</f>
        <v>0.9</v>
      </c>
      <c r="H777" s="14">
        <f>VLOOKUP(A777,away!$A$2:$E$405,3,FALSE)</f>
        <v>1.129166667</v>
      </c>
      <c r="I777" s="14">
        <f>VLOOKUP(C777,away!$B$2:$E$405,3,FALSE)</f>
        <v>0.77</v>
      </c>
      <c r="J777" s="14">
        <f>VLOOKUP(B777,home!$B$2:$E$405,4,FALSE)</f>
        <v>1.1100000000000001</v>
      </c>
      <c r="K777" s="16">
        <f t="shared" si="1014"/>
        <v>1.0462500002700001</v>
      </c>
      <c r="L777" s="16">
        <f t="shared" si="1015"/>
        <v>0.96509875028490011</v>
      </c>
      <c r="M777" s="17">
        <f t="shared" si="960"/>
        <v>0.13380807918600107</v>
      </c>
      <c r="N777" s="17">
        <f t="shared" si="961"/>
        <v>0.13999670288448182</v>
      </c>
      <c r="O777" s="17">
        <f t="shared" si="962"/>
        <v>0.12913801000043257</v>
      </c>
      <c r="P777" s="17">
        <f t="shared" si="963"/>
        <v>0.13511064299781986</v>
      </c>
      <c r="Q777" s="17">
        <f t="shared" si="964"/>
        <v>7.323577521534412E-2</v>
      </c>
      <c r="R777" s="17">
        <f t="shared" si="965"/>
        <v>6.2315466032848203E-2</v>
      </c>
      <c r="S777" s="17">
        <f t="shared" si="966"/>
        <v>3.4106471676327126E-2</v>
      </c>
      <c r="T777" s="17">
        <f t="shared" si="967"/>
        <v>7.0679755136474468E-2</v>
      </c>
      <c r="U777" s="17">
        <f t="shared" si="968"/>
        <v>6.5197556353692607E-2</v>
      </c>
      <c r="V777" s="17">
        <f t="shared" si="969"/>
        <v>3.8264981594936234E-3</v>
      </c>
      <c r="W777" s="17">
        <f t="shared" si="970"/>
        <v>2.5540976612942488E-2</v>
      </c>
      <c r="X777" s="17">
        <f t="shared" si="971"/>
        <v>2.4649564610206655E-2</v>
      </c>
      <c r="Y777" s="17">
        <f t="shared" si="972"/>
        <v>1.1894632000188671E-2</v>
      </c>
      <c r="Z777" s="17">
        <f t="shared" si="973"/>
        <v>2.0046859463907652E-2</v>
      </c>
      <c r="AA777" s="17">
        <f t="shared" si="974"/>
        <v>2.0974026719526036E-2</v>
      </c>
      <c r="AB777" s="17">
        <f t="shared" si="975"/>
        <v>1.0972037730483553E-2</v>
      </c>
      <c r="AC777" s="17">
        <f t="shared" si="976"/>
        <v>2.4148421656610902E-4</v>
      </c>
      <c r="AD777" s="17">
        <f t="shared" si="977"/>
        <v>6.6805616970467847E-3</v>
      </c>
      <c r="AE777" s="17">
        <f t="shared" si="978"/>
        <v>6.4474017450210233E-3</v>
      </c>
      <c r="AF777" s="17">
        <f t="shared" si="979"/>
        <v>3.1111896833522362E-3</v>
      </c>
      <c r="AG777" s="17">
        <f t="shared" si="980"/>
        <v>1.0008684251008393E-3</v>
      </c>
      <c r="AH777" s="17">
        <f t="shared" si="981"/>
        <v>4.836799753938574E-3</v>
      </c>
      <c r="AI777" s="17">
        <f t="shared" si="982"/>
        <v>5.0605017438641693E-3</v>
      </c>
      <c r="AJ777" s="17">
        <f t="shared" si="983"/>
        <v>2.6472749754421114E-3</v>
      </c>
      <c r="AK777" s="17">
        <f t="shared" si="984"/>
        <v>9.2323714792369145E-4</v>
      </c>
      <c r="AL777" s="17">
        <f t="shared" si="985"/>
        <v>9.7533984412759509E-6</v>
      </c>
      <c r="AM777" s="17">
        <f t="shared" si="986"/>
        <v>1.3979075354677906E-3</v>
      </c>
      <c r="AN777" s="17">
        <f t="shared" si="987"/>
        <v>1.3491188154938093E-3</v>
      </c>
      <c r="AO777" s="17">
        <f t="shared" si="988"/>
        <v>6.5101644140946001E-4</v>
      </c>
      <c r="AP777" s="17">
        <f t="shared" si="989"/>
        <v>2.0943171800639763E-4</v>
      </c>
      <c r="AQ777" s="17">
        <f t="shared" si="990"/>
        <v>5.0530572329498483E-5</v>
      </c>
      <c r="AR777" s="17">
        <f t="shared" si="991"/>
        <v>9.335978795808863E-4</v>
      </c>
      <c r="AS777" s="17">
        <f t="shared" si="992"/>
        <v>9.7677678176357374E-4</v>
      </c>
      <c r="AT777" s="17">
        <f t="shared" si="993"/>
        <v>5.1097635409193449E-4</v>
      </c>
      <c r="AU777" s="17">
        <f t="shared" si="994"/>
        <v>1.7820300353555007E-4</v>
      </c>
      <c r="AV777" s="17">
        <f t="shared" si="995"/>
        <v>4.6611223124296015E-5</v>
      </c>
      <c r="AW777" s="17">
        <f t="shared" si="996"/>
        <v>2.7356509886549365E-7</v>
      </c>
      <c r="AX777" s="17">
        <f t="shared" si="997"/>
        <v>2.4376012656010176E-4</v>
      </c>
      <c r="AY777" s="17">
        <f t="shared" si="998"/>
        <v>2.352525935124433E-4</v>
      </c>
      <c r="AZ777" s="17">
        <f t="shared" si="999"/>
        <v>1.135209920000703E-4</v>
      </c>
      <c r="BA777" s="17">
        <f t="shared" si="1000"/>
        <v>3.6519655836790007E-5</v>
      </c>
      <c r="BB777" s="17">
        <f t="shared" si="1001"/>
        <v>8.8112685522301711E-6</v>
      </c>
      <c r="BC777" s="17">
        <f t="shared" si="1002"/>
        <v>1.7007488536363966E-6</v>
      </c>
      <c r="BD777" s="17">
        <f t="shared" si="1003"/>
        <v>1.5016902447535758E-4</v>
      </c>
      <c r="BE777" s="17">
        <f t="shared" si="1004"/>
        <v>1.5711434189788853E-4</v>
      </c>
      <c r="BF777" s="17">
        <f t="shared" si="1005"/>
        <v>8.219044012654339E-5</v>
      </c>
      <c r="BG777" s="17">
        <f t="shared" si="1006"/>
        <v>2.8663916001529154E-5</v>
      </c>
      <c r="BH777" s="17">
        <f t="shared" si="1007"/>
        <v>7.4974055310847832E-6</v>
      </c>
      <c r="BI777" s="17">
        <f t="shared" si="1008"/>
        <v>1.5688321077843515E-6</v>
      </c>
      <c r="BJ777" s="18">
        <f t="shared" si="1009"/>
        <v>0.36753499847818127</v>
      </c>
      <c r="BK777" s="18">
        <f t="shared" si="1010"/>
        <v>0.30733818222816151</v>
      </c>
      <c r="BL777" s="18">
        <f t="shared" si="1011"/>
        <v>0.30513827966038787</v>
      </c>
      <c r="BM777" s="18">
        <f t="shared" si="1012"/>
        <v>0.32621866448529713</v>
      </c>
      <c r="BN777" s="18">
        <f t="shared" si="1013"/>
        <v>0.67360467631692755</v>
      </c>
    </row>
    <row r="778" spans="1:66" x14ac:dyDescent="0.25">
      <c r="A778" t="s">
        <v>27</v>
      </c>
      <c r="B778" t="s">
        <v>28</v>
      </c>
      <c r="C778" t="s">
        <v>188</v>
      </c>
      <c r="D778" t="s">
        <v>505</v>
      </c>
      <c r="E778" s="14">
        <f>VLOOKUP(A778,home!$A$2:$E$405,3,FALSE)</f>
        <v>1.2916666670000001</v>
      </c>
      <c r="F778" s="14">
        <f>VLOOKUP(B778,home!$B$2:$E$405,3,FALSE)</f>
        <v>1.1599999999999999</v>
      </c>
      <c r="G778" s="14">
        <f>VLOOKUP(C778,away!$B$2:$E$405,4,FALSE)</f>
        <v>0.66</v>
      </c>
      <c r="H778" s="14">
        <f>VLOOKUP(A778,away!$A$2:$E$405,3,FALSE)</f>
        <v>1.129166667</v>
      </c>
      <c r="I778" s="14">
        <f>VLOOKUP(C778,away!$B$2:$E$405,3,FALSE)</f>
        <v>0.89</v>
      </c>
      <c r="J778" s="14">
        <f>VLOOKUP(B778,home!$B$2:$E$405,4,FALSE)</f>
        <v>0.74</v>
      </c>
      <c r="K778" s="16">
        <f t="shared" si="1014"/>
        <v>0.98890000025520008</v>
      </c>
      <c r="L778" s="16">
        <f t="shared" si="1015"/>
        <v>0.74366916688620011</v>
      </c>
      <c r="M778" s="17">
        <f t="shared" si="960"/>
        <v>0.17682952128184809</v>
      </c>
      <c r="N778" s="17">
        <f t="shared" si="961"/>
        <v>0.17486671364074646</v>
      </c>
      <c r="O778" s="17">
        <f t="shared" si="962"/>
        <v>0.13150266277255754</v>
      </c>
      <c r="P778" s="17">
        <f t="shared" si="963"/>
        <v>0.13004298324934163</v>
      </c>
      <c r="Q778" s="17">
        <f t="shared" si="964"/>
        <v>8.6462846581980085E-2</v>
      </c>
      <c r="R778" s="17">
        <f t="shared" si="965"/>
        <v>4.8897237833692389E-2</v>
      </c>
      <c r="S778" s="17">
        <f t="shared" si="966"/>
        <v>2.3908871903569016E-2</v>
      </c>
      <c r="T778" s="17">
        <f t="shared" si="967"/>
        <v>6.4299753084230457E-2</v>
      </c>
      <c r="U778" s="17">
        <f t="shared" si="968"/>
        <v>4.8354478506216977E-2</v>
      </c>
      <c r="V778" s="17">
        <f t="shared" si="969"/>
        <v>1.9536588473135267E-3</v>
      </c>
      <c r="W778" s="17">
        <f t="shared" si="970"/>
        <v>2.8501036335661811E-2</v>
      </c>
      <c r="X778" s="17">
        <f t="shared" si="971"/>
        <v>2.1195341947134936E-2</v>
      </c>
      <c r="Y778" s="17">
        <f t="shared" si="972"/>
        <v>7.8811611438469823E-3</v>
      </c>
      <c r="Z778" s="17">
        <f t="shared" si="973"/>
        <v>1.2121122707606138E-2</v>
      </c>
      <c r="AA778" s="17">
        <f t="shared" si="974"/>
        <v>1.1986578248645019E-2</v>
      </c>
      <c r="AB778" s="17">
        <f t="shared" si="975"/>
        <v>5.9267636165720181E-3</v>
      </c>
      <c r="AC778" s="17">
        <f t="shared" si="976"/>
        <v>8.9796807864160326E-5</v>
      </c>
      <c r="AD778" s="17">
        <f t="shared" si="977"/>
        <v>7.0461687099023576E-3</v>
      </c>
      <c r="AE778" s="17">
        <f t="shared" si="978"/>
        <v>5.2400184142326976E-3</v>
      </c>
      <c r="AF778" s="17">
        <f t="shared" si="979"/>
        <v>1.9484200642903885E-3</v>
      </c>
      <c r="AG778" s="17">
        <f t="shared" si="980"/>
        <v>4.8299330865173002E-4</v>
      </c>
      <c r="AH778" s="17">
        <f t="shared" si="981"/>
        <v>2.2535263064227141E-3</v>
      </c>
      <c r="AI778" s="17">
        <f t="shared" si="982"/>
        <v>2.2285121649965219E-3</v>
      </c>
      <c r="AJ778" s="17">
        <f t="shared" si="983"/>
        <v>1.1018878402668884E-3</v>
      </c>
      <c r="AK778" s="17">
        <f t="shared" si="984"/>
        <v>3.6321896184037601E-4</v>
      </c>
      <c r="AL778" s="17">
        <f t="shared" si="985"/>
        <v>2.641514764338633E-6</v>
      </c>
      <c r="AM778" s="17">
        <f t="shared" si="986"/>
        <v>1.3935912478041251E-3</v>
      </c>
      <c r="AN778" s="17">
        <f t="shared" si="987"/>
        <v>1.0363708422343938E-3</v>
      </c>
      <c r="AO778" s="17">
        <f t="shared" si="988"/>
        <v>3.8535852041480048E-4</v>
      </c>
      <c r="AP778" s="17">
        <f t="shared" si="989"/>
        <v>9.552641660979116E-5</v>
      </c>
      <c r="AQ778" s="17">
        <f t="shared" si="990"/>
        <v>1.7760012663956861E-5</v>
      </c>
      <c r="AR778" s="17">
        <f t="shared" si="991"/>
        <v>3.351756061707031E-4</v>
      </c>
      <c r="AS778" s="17">
        <f t="shared" si="992"/>
        <v>3.3145515702774511E-4</v>
      </c>
      <c r="AT778" s="17">
        <f t="shared" si="993"/>
        <v>1.6388800243466225E-4</v>
      </c>
      <c r="AU778" s="17">
        <f t="shared" si="994"/>
        <v>5.4022948549820591E-5</v>
      </c>
      <c r="AV778" s="17">
        <f t="shared" si="995"/>
        <v>1.3355823458676059E-5</v>
      </c>
      <c r="AW778" s="17">
        <f t="shared" si="996"/>
        <v>5.3961336093915774E-8</v>
      </c>
      <c r="AX778" s="17">
        <f t="shared" si="997"/>
        <v>2.2968706421819056E-4</v>
      </c>
      <c r="AY778" s="17">
        <f t="shared" si="998"/>
        <v>1.7081118769167892E-4</v>
      </c>
      <c r="AZ778" s="17">
        <f t="shared" si="999"/>
        <v>6.3513506822756601E-5</v>
      </c>
      <c r="BA778" s="17">
        <f t="shared" si="1000"/>
        <v>1.5744345568300135E-5</v>
      </c>
      <c r="BB778" s="17">
        <f t="shared" si="1001"/>
        <v>2.9271460879865485E-6</v>
      </c>
      <c r="BC778" s="17">
        <f t="shared" si="1002"/>
        <v>4.353656585214313E-7</v>
      </c>
      <c r="BD778" s="17">
        <f t="shared" si="1003"/>
        <v>4.1543293966923976E-5</v>
      </c>
      <c r="BE778" s="17">
        <f t="shared" si="1004"/>
        <v>4.1082163414492967E-5</v>
      </c>
      <c r="BF778" s="17">
        <f t="shared" si="1005"/>
        <v>2.0313075705538135E-5</v>
      </c>
      <c r="BG778" s="17">
        <f t="shared" si="1006"/>
        <v>6.6958668567968536E-6</v>
      </c>
      <c r="BH778" s="17">
        <f t="shared" si="1007"/>
        <v>1.6553856840987986E-6</v>
      </c>
      <c r="BI778" s="17">
        <f t="shared" si="1008"/>
        <v>3.274021806855513E-7</v>
      </c>
      <c r="BJ778" s="18">
        <f t="shared" si="1009"/>
        <v>0.40133617888645251</v>
      </c>
      <c r="BK778" s="18">
        <f t="shared" si="1010"/>
        <v>0.33299828479239241</v>
      </c>
      <c r="BL778" s="18">
        <f t="shared" si="1011"/>
        <v>0.25362438097666068</v>
      </c>
      <c r="BM778" s="18">
        <f t="shared" si="1012"/>
        <v>0.25130724477658983</v>
      </c>
      <c r="BN778" s="18">
        <f t="shared" si="1013"/>
        <v>0.74860196536016621</v>
      </c>
    </row>
    <row r="779" spans="1:66" x14ac:dyDescent="0.25">
      <c r="A779" t="s">
        <v>27</v>
      </c>
      <c r="B779" t="s">
        <v>190</v>
      </c>
      <c r="C779" t="s">
        <v>298</v>
      </c>
      <c r="D779" t="s">
        <v>505</v>
      </c>
      <c r="E779" s="14">
        <f>VLOOKUP(A779,home!$A$2:$E$405,3,FALSE)</f>
        <v>1.2916666670000001</v>
      </c>
      <c r="F779" s="14">
        <f>VLOOKUP(B779,home!$B$2:$E$405,3,FALSE)</f>
        <v>0.84</v>
      </c>
      <c r="G779" s="14">
        <f>VLOOKUP(C779,away!$B$2:$E$405,4,FALSE)</f>
        <v>0.83</v>
      </c>
      <c r="H779" s="14">
        <f>VLOOKUP(A779,away!$A$2:$E$405,3,FALSE)</f>
        <v>1.129166667</v>
      </c>
      <c r="I779" s="14">
        <f>VLOOKUP(C779,away!$B$2:$E$405,3,FALSE)</f>
        <v>1.31</v>
      </c>
      <c r="J779" s="14">
        <f>VLOOKUP(B779,home!$B$2:$E$405,4,FALSE)</f>
        <v>0.89</v>
      </c>
      <c r="K779" s="16">
        <f t="shared" si="1014"/>
        <v>0.90055000023239995</v>
      </c>
      <c r="L779" s="16">
        <f t="shared" si="1015"/>
        <v>1.3164954170553003</v>
      </c>
      <c r="M779" s="17">
        <f t="shared" si="960"/>
        <v>0.10893047794232552</v>
      </c>
      <c r="N779" s="17">
        <f t="shared" si="961"/>
        <v>9.8097341936276686E-2</v>
      </c>
      <c r="O779" s="17">
        <f t="shared" si="962"/>
        <v>0.143406474988715</v>
      </c>
      <c r="P779" s="17">
        <f t="shared" si="963"/>
        <v>0.12914470108441495</v>
      </c>
      <c r="Q779" s="17">
        <f t="shared" si="964"/>
        <v>4.4170780651755892E-2</v>
      </c>
      <c r="R779" s="17">
        <f t="shared" si="965"/>
        <v>9.4396983549349445E-2</v>
      </c>
      <c r="S779" s="17">
        <f t="shared" si="966"/>
        <v>3.8277519141643346E-2</v>
      </c>
      <c r="T779" s="17">
        <f t="shared" si="967"/>
        <v>5.8150630295791553E-2</v>
      </c>
      <c r="U779" s="17">
        <f t="shared" si="968"/>
        <v>8.5009203557304486E-2</v>
      </c>
      <c r="V779" s="17">
        <f t="shared" si="969"/>
        <v>5.0422973759442864E-3</v>
      </c>
      <c r="W779" s="17">
        <f t="shared" si="970"/>
        <v>1.3259332175401354E-2</v>
      </c>
      <c r="X779" s="17">
        <f t="shared" si="971"/>
        <v>1.7455850042129763E-2</v>
      </c>
      <c r="Y779" s="17">
        <f t="shared" si="972"/>
        <v>1.1490273290634205E-2</v>
      </c>
      <c r="Z779" s="17">
        <f t="shared" si="973"/>
        <v>4.1424398742187715E-2</v>
      </c>
      <c r="AA779" s="17">
        <f t="shared" si="974"/>
        <v>3.7304742296904177E-2</v>
      </c>
      <c r="AB779" s="17">
        <f t="shared" si="975"/>
        <v>1.6797392842073336E-2</v>
      </c>
      <c r="AC779" s="17">
        <f t="shared" si="976"/>
        <v>3.7362476490500232E-4</v>
      </c>
      <c r="AD779" s="17">
        <f t="shared" si="977"/>
        <v>2.9851728984097892E-3</v>
      </c>
      <c r="AE779" s="17">
        <f t="shared" si="978"/>
        <v>3.9299664398741744E-3</v>
      </c>
      <c r="AF779" s="17">
        <f t="shared" si="979"/>
        <v>2.5868914036377426E-3</v>
      </c>
      <c r="AG779" s="17">
        <f t="shared" si="980"/>
        <v>1.1352102257696142E-3</v>
      </c>
      <c r="AH779" s="17">
        <f t="shared" si="981"/>
        <v>1.3633757774590364E-2</v>
      </c>
      <c r="AI779" s="17">
        <f t="shared" si="982"/>
        <v>1.2277880567075837E-2</v>
      </c>
      <c r="AJ779" s="17">
        <f t="shared" si="983"/>
        <v>5.5284226737667619E-3</v>
      </c>
      <c r="AK779" s="17">
        <f t="shared" si="984"/>
        <v>1.6595403467151543E-3</v>
      </c>
      <c r="AL779" s="17">
        <f t="shared" si="985"/>
        <v>1.7718331726016568E-5</v>
      </c>
      <c r="AM779" s="17">
        <f t="shared" si="986"/>
        <v>5.3765949087133794E-4</v>
      </c>
      <c r="AN779" s="17">
        <f t="shared" si="987"/>
        <v>7.0782625566840241E-4</v>
      </c>
      <c r="AO779" s="17">
        <f t="shared" si="988"/>
        <v>4.6592501082943257E-4</v>
      </c>
      <c r="AP779" s="17">
        <f t="shared" si="989"/>
        <v>2.0446271381612978E-4</v>
      </c>
      <c r="AQ779" s="17">
        <f t="shared" si="990"/>
        <v>6.7293556424406057E-5</v>
      </c>
      <c r="AR779" s="17">
        <f t="shared" si="991"/>
        <v>3.5897559254980576E-3</v>
      </c>
      <c r="AS779" s="17">
        <f t="shared" si="992"/>
        <v>3.2327546995415345E-3</v>
      </c>
      <c r="AT779" s="17">
        <f t="shared" si="993"/>
        <v>1.4556286227117104E-3</v>
      </c>
      <c r="AU779" s="17">
        <f t="shared" si="994"/>
        <v>4.3695545217377303E-4</v>
      </c>
      <c r="AV779" s="17">
        <f t="shared" si="995"/>
        <v>9.8375058139159915E-5</v>
      </c>
      <c r="AW779" s="17">
        <f t="shared" si="996"/>
        <v>5.835089340403893E-7</v>
      </c>
      <c r="AX779" s="17">
        <f t="shared" si="997"/>
        <v>8.0698209104855886E-5</v>
      </c>
      <c r="AY779" s="17">
        <f t="shared" si="998"/>
        <v>1.0623882245111307E-4</v>
      </c>
      <c r="AZ779" s="17">
        <f t="shared" si="999"/>
        <v>6.9931461435121062E-5</v>
      </c>
      <c r="BA779" s="17">
        <f t="shared" si="1000"/>
        <v>3.0688149495772127E-5</v>
      </c>
      <c r="BB779" s="17">
        <f t="shared" si="1001"/>
        <v>1.0100202042272979E-5</v>
      </c>
      <c r="BC779" s="17">
        <f t="shared" si="1002"/>
        <v>2.6593739399969924E-6</v>
      </c>
      <c r="BD779" s="17">
        <f t="shared" si="1003"/>
        <v>7.8764953737754954E-4</v>
      </c>
      <c r="BE779" s="17">
        <f t="shared" si="1004"/>
        <v>7.0931779106840197E-4</v>
      </c>
      <c r="BF779" s="17">
        <f t="shared" si="1005"/>
        <v>3.193880684557474E-4</v>
      </c>
      <c r="BG779" s="17">
        <f t="shared" si="1006"/>
        <v>9.5874975040683038E-5</v>
      </c>
      <c r="BH779" s="17">
        <f t="shared" si="1007"/>
        <v>2.158505219879211E-5</v>
      </c>
      <c r="BI779" s="17">
        <f t="shared" si="1008"/>
        <v>3.8876837525277206E-6</v>
      </c>
      <c r="BJ779" s="18">
        <f t="shared" si="1009"/>
        <v>0.25554493260575956</v>
      </c>
      <c r="BK779" s="18">
        <f t="shared" si="1010"/>
        <v>0.28189257746341023</v>
      </c>
      <c r="BL779" s="18">
        <f t="shared" si="1011"/>
        <v>0.42076557146245253</v>
      </c>
      <c r="BM779" s="18">
        <f t="shared" si="1012"/>
        <v>0.38137506480745553</v>
      </c>
      <c r="BN779" s="18">
        <f t="shared" si="1013"/>
        <v>0.61814676015283743</v>
      </c>
    </row>
    <row r="780" spans="1:66" x14ac:dyDescent="0.25">
      <c r="A780" t="s">
        <v>196</v>
      </c>
      <c r="B780" t="s">
        <v>197</v>
      </c>
      <c r="C780" t="s">
        <v>203</v>
      </c>
      <c r="D780" t="s">
        <v>505</v>
      </c>
      <c r="E780" s="14">
        <f>VLOOKUP(A780,home!$A$2:$E$405,3,FALSE)</f>
        <v>1.615763547</v>
      </c>
      <c r="F780" s="14">
        <f>VLOOKUP(B780,home!$B$2:$E$405,3,FALSE)</f>
        <v>0.83</v>
      </c>
      <c r="G780" s="14">
        <f>VLOOKUP(C780,away!$B$2:$E$405,4,FALSE)</f>
        <v>1.24</v>
      </c>
      <c r="H780" s="14">
        <f>VLOOKUP(A780,away!$A$2:$E$405,3,FALSE)</f>
        <v>1.492610837</v>
      </c>
      <c r="I780" s="14">
        <f>VLOOKUP(C780,away!$B$2:$E$405,3,FALSE)</f>
        <v>0.88</v>
      </c>
      <c r="J780" s="14">
        <f>VLOOKUP(B780,home!$B$2:$E$405,4,FALSE)</f>
        <v>1.84</v>
      </c>
      <c r="K780" s="16">
        <f t="shared" si="1014"/>
        <v>1.6629438425723999</v>
      </c>
      <c r="L780" s="16">
        <f t="shared" si="1015"/>
        <v>2.4168354672704</v>
      </c>
      <c r="M780" s="17">
        <f t="shared" si="960"/>
        <v>1.6911197375720152E-2</v>
      </c>
      <c r="N780" s="17">
        <f t="shared" si="961"/>
        <v>2.8122371546480354E-2</v>
      </c>
      <c r="O780" s="17">
        <f t="shared" si="962"/>
        <v>4.0871581611650575E-2</v>
      </c>
      <c r="P780" s="17">
        <f t="shared" si="963"/>
        <v>6.7967144977289631E-2</v>
      </c>
      <c r="Q780" s="17">
        <f t="shared" si="964"/>
        <v>2.3382962300876386E-2</v>
      </c>
      <c r="R780" s="17">
        <f t="shared" si="965"/>
        <v>4.938994402123692E-2</v>
      </c>
      <c r="S780" s="17">
        <f t="shared" si="966"/>
        <v>6.8291036609215733E-2</v>
      </c>
      <c r="T780" s="17">
        <f t="shared" si="967"/>
        <v>5.6512772618604726E-2</v>
      </c>
      <c r="U780" s="17">
        <f t="shared" si="968"/>
        <v>8.2132703295111437E-2</v>
      </c>
      <c r="V780" s="17">
        <f t="shared" si="969"/>
        <v>3.0496209652927292E-2</v>
      </c>
      <c r="W780" s="17">
        <f t="shared" si="970"/>
        <v>1.2961517726448315E-2</v>
      </c>
      <c r="X780" s="17">
        <f t="shared" si="971"/>
        <v>3.132585575093428E-2</v>
      </c>
      <c r="Y780" s="17">
        <f t="shared" si="972"/>
        <v>3.7854719610727221E-2</v>
      </c>
      <c r="Z780" s="17">
        <f t="shared" si="973"/>
        <v>3.9789122812341669E-2</v>
      </c>
      <c r="AA780" s="17">
        <f t="shared" si="974"/>
        <v>6.616707678214058E-2</v>
      </c>
      <c r="AB780" s="17">
        <f t="shared" si="975"/>
        <v>5.5016066457937961E-2</v>
      </c>
      <c r="AC780" s="17">
        <f t="shared" si="976"/>
        <v>7.6603841846904705E-3</v>
      </c>
      <c r="AD780" s="17">
        <f t="shared" si="977"/>
        <v>5.3885690233975601E-3</v>
      </c>
      <c r="AE780" s="17">
        <f t="shared" si="978"/>
        <v>1.3023284733581842E-2</v>
      </c>
      <c r="AF780" s="17">
        <f t="shared" si="979"/>
        <v>1.5737568222240875E-2</v>
      </c>
      <c r="AG780" s="17">
        <f t="shared" si="980"/>
        <v>1.2678371016033108E-2</v>
      </c>
      <c r="AH780" s="17">
        <f t="shared" si="981"/>
        <v>2.4040940806111289E-2</v>
      </c>
      <c r="AI780" s="17">
        <f t="shared" si="982"/>
        <v>3.9978734483170311E-2</v>
      </c>
      <c r="AJ780" s="17">
        <f t="shared" si="983"/>
        <v>3.3241195171312479E-2</v>
      </c>
      <c r="AK780" s="17">
        <f t="shared" si="984"/>
        <v>1.842608027662716E-2</v>
      </c>
      <c r="AL780" s="17">
        <f t="shared" si="985"/>
        <v>1.2315022547371138E-3</v>
      </c>
      <c r="AM780" s="17">
        <f t="shared" si="986"/>
        <v>1.7921775355470677E-3</v>
      </c>
      <c r="AN780" s="17">
        <f t="shared" si="987"/>
        <v>4.3313982315554105E-3</v>
      </c>
      <c r="AO780" s="17">
        <f t="shared" si="988"/>
        <v>5.2341384344477045E-3</v>
      </c>
      <c r="AP780" s="17">
        <f t="shared" si="989"/>
        <v>4.2166838029921256E-3</v>
      </c>
      <c r="AQ780" s="17">
        <f t="shared" si="990"/>
        <v>2.5477577423340014E-3</v>
      </c>
      <c r="AR780" s="17">
        <f t="shared" si="991"/>
        <v>1.1620599681351589E-2</v>
      </c>
      <c r="AS780" s="17">
        <f t="shared" si="992"/>
        <v>1.9324404687102413E-2</v>
      </c>
      <c r="AT780" s="17">
        <f t="shared" si="993"/>
        <v>1.6067699892897098E-2</v>
      </c>
      <c r="AU780" s="17">
        <f t="shared" si="994"/>
        <v>8.9065608670648114E-3</v>
      </c>
      <c r="AV780" s="17">
        <f t="shared" si="995"/>
        <v>3.7027776380954315E-3</v>
      </c>
      <c r="AW780" s="17">
        <f t="shared" si="996"/>
        <v>1.3748565263192822E-4</v>
      </c>
      <c r="AX780" s="17">
        <f t="shared" si="997"/>
        <v>4.9671509958909576E-4</v>
      </c>
      <c r="AY780" s="17">
        <f t="shared" si="998"/>
        <v>1.2004786698156752E-3</v>
      </c>
      <c r="AZ780" s="17">
        <f t="shared" si="999"/>
        <v>1.4506797134560586E-3</v>
      </c>
      <c r="BA780" s="17">
        <f t="shared" si="1000"/>
        <v>1.1686847277100876E-3</v>
      </c>
      <c r="BB780" s="17">
        <f t="shared" si="1001"/>
        <v>7.0612967499674773E-4</v>
      </c>
      <c r="BC780" s="17">
        <f t="shared" si="1002"/>
        <v>3.4131984860485173E-4</v>
      </c>
      <c r="BD780" s="17">
        <f t="shared" si="1003"/>
        <v>4.6808462434736065E-3</v>
      </c>
      <c r="BE780" s="17">
        <f t="shared" si="1004"/>
        <v>7.7839844386125819E-3</v>
      </c>
      <c r="BF780" s="17">
        <f t="shared" si="1005"/>
        <v>6.4721644964350874E-3</v>
      </c>
      <c r="BG780" s="17">
        <f t="shared" si="1006"/>
        <v>3.5876153658208087E-3</v>
      </c>
      <c r="BH780" s="17">
        <f t="shared" si="1007"/>
        <v>1.4915007205274606E-3</v>
      </c>
      <c r="BI780" s="17">
        <f t="shared" si="1008"/>
        <v>4.9605638787868743E-4</v>
      </c>
      <c r="BJ780" s="18">
        <f t="shared" si="1009"/>
        <v>0.26047415603037349</v>
      </c>
      <c r="BK780" s="18">
        <f t="shared" si="1010"/>
        <v>0.19375795372439608</v>
      </c>
      <c r="BL780" s="18">
        <f t="shared" si="1011"/>
        <v>0.49339853332455819</v>
      </c>
      <c r="BM780" s="18">
        <f t="shared" si="1012"/>
        <v>0.75971157104123177</v>
      </c>
      <c r="BN780" s="18">
        <f t="shared" si="1013"/>
        <v>0.22664520183325404</v>
      </c>
    </row>
    <row r="781" spans="1:66" x14ac:dyDescent="0.25">
      <c r="A781" t="s">
        <v>196</v>
      </c>
      <c r="B781" t="s">
        <v>304</v>
      </c>
      <c r="C781" t="s">
        <v>205</v>
      </c>
      <c r="D781" t="s">
        <v>505</v>
      </c>
      <c r="E781" s="14">
        <f>VLOOKUP(A781,home!$A$2:$E$405,3,FALSE)</f>
        <v>1.615763547</v>
      </c>
      <c r="F781" s="14">
        <f>VLOOKUP(B781,home!$B$2:$E$405,3,FALSE)</f>
        <v>0.9</v>
      </c>
      <c r="G781" s="14">
        <f>VLOOKUP(C781,away!$B$2:$E$405,4,FALSE)</f>
        <v>0.93</v>
      </c>
      <c r="H781" s="14">
        <f>VLOOKUP(A781,away!$A$2:$E$405,3,FALSE)</f>
        <v>1.492610837</v>
      </c>
      <c r="I781" s="14">
        <f>VLOOKUP(C781,away!$B$2:$E$405,3,FALSE)</f>
        <v>1.6</v>
      </c>
      <c r="J781" s="14">
        <f>VLOOKUP(B781,home!$B$2:$E$405,4,FALSE)</f>
        <v>1.95</v>
      </c>
      <c r="K781" s="16">
        <f t="shared" si="1014"/>
        <v>1.352394088839</v>
      </c>
      <c r="L781" s="16">
        <f t="shared" si="1015"/>
        <v>4.65694581144</v>
      </c>
      <c r="M781" s="17">
        <f t="shared" si="960"/>
        <v>2.4557086581167157E-3</v>
      </c>
      <c r="N781" s="17">
        <f t="shared" si="961"/>
        <v>3.3210858731477994E-3</v>
      </c>
      <c r="O781" s="17">
        <f t="shared" si="962"/>
        <v>1.1436102149533585E-2</v>
      </c>
      <c r="P781" s="17">
        <f t="shared" si="963"/>
        <v>1.5466116946388202E-2</v>
      </c>
      <c r="Q781" s="17">
        <f t="shared" si="964"/>
        <v>2.2457084516858969E-3</v>
      </c>
      <c r="R781" s="17">
        <f t="shared" si="965"/>
        <v>2.6628654002235207E-2</v>
      </c>
      <c r="S781" s="17">
        <f t="shared" si="966"/>
        <v>2.4351501613265426E-2</v>
      </c>
      <c r="T781" s="17">
        <f t="shared" si="967"/>
        <v>1.0458142567794046E-2</v>
      </c>
      <c r="U781" s="17">
        <f t="shared" si="968"/>
        <v>3.6012434266361873E-2</v>
      </c>
      <c r="V781" s="17">
        <f t="shared" si="969"/>
        <v>1.7040709999267881E-2</v>
      </c>
      <c r="W781" s="17">
        <f t="shared" si="970"/>
        <v>1.0123609451052633E-3</v>
      </c>
      <c r="X781" s="17">
        <f t="shared" si="971"/>
        <v>4.7145100629733972E-3</v>
      </c>
      <c r="Y781" s="17">
        <f t="shared" si="972"/>
        <v>1.0977608945377845E-2</v>
      </c>
      <c r="Z781" s="17">
        <f t="shared" si="973"/>
        <v>4.1336066239998089E-2</v>
      </c>
      <c r="AA781" s="17">
        <f t="shared" si="974"/>
        <v>5.5902651638830764E-2</v>
      </c>
      <c r="AB781" s="17">
        <f t="shared" si="975"/>
        <v>3.7801207813390289E-2</v>
      </c>
      <c r="AC781" s="17">
        <f t="shared" si="976"/>
        <v>6.7076771512332824E-3</v>
      </c>
      <c r="AD781" s="17">
        <f t="shared" si="977"/>
        <v>3.4227773948295544E-4</v>
      </c>
      <c r="AE781" s="17">
        <f t="shared" si="978"/>
        <v>1.5939688852343013E-3</v>
      </c>
      <c r="AF781" s="17">
        <f t="shared" si="979"/>
        <v>3.7115133618287827E-3</v>
      </c>
      <c r="AG781" s="17">
        <f t="shared" si="980"/>
        <v>5.7614388681573826E-3</v>
      </c>
      <c r="AH781" s="17">
        <f t="shared" si="981"/>
        <v>4.8124955134441365E-2</v>
      </c>
      <c r="AI781" s="17">
        <f t="shared" si="982"/>
        <v>6.5083904849460583E-2</v>
      </c>
      <c r="AJ781" s="17">
        <f t="shared" si="983"/>
        <v>4.4009544098485218E-2</v>
      </c>
      <c r="AK781" s="17">
        <f t="shared" si="984"/>
        <v>1.9839415763763569E-2</v>
      </c>
      <c r="AL781" s="17">
        <f t="shared" si="985"/>
        <v>1.6898050005516461E-3</v>
      </c>
      <c r="AM781" s="17">
        <f t="shared" si="986"/>
        <v>9.257887832358485E-5</v>
      </c>
      <c r="AN781" s="17">
        <f t="shared" si="987"/>
        <v>4.3113481963683199E-4</v>
      </c>
      <c r="AO781" s="17">
        <f t="shared" si="988"/>
        <v>1.0038857462368422E-3</v>
      </c>
      <c r="AP781" s="17">
        <f t="shared" si="989"/>
        <v>1.5583471737006609E-3</v>
      </c>
      <c r="AQ781" s="17">
        <f t="shared" si="990"/>
        <v>1.8142845858336633E-3</v>
      </c>
      <c r="AR781" s="17">
        <f t="shared" si="991"/>
        <v>4.482306164781491E-2</v>
      </c>
      <c r="AS781" s="17">
        <f t="shared" si="992"/>
        <v>6.0618443616170969E-2</v>
      </c>
      <c r="AT781" s="17">
        <f t="shared" si="993"/>
        <v>4.0990012410564922E-2</v>
      </c>
      <c r="AU781" s="17">
        <f t="shared" si="994"/>
        <v>1.8478216828495087E-2</v>
      </c>
      <c r="AV781" s="17">
        <f t="shared" si="995"/>
        <v>6.2474578027855235E-3</v>
      </c>
      <c r="AW781" s="17">
        <f t="shared" si="996"/>
        <v>2.9562321686588523E-4</v>
      </c>
      <c r="AX781" s="17">
        <f t="shared" si="997"/>
        <v>2.086718796602684E-5</v>
      </c>
      <c r="AY781" s="17">
        <f t="shared" si="998"/>
        <v>9.7177363594919887E-5</v>
      </c>
      <c r="AZ781" s="17">
        <f t="shared" si="999"/>
        <v>2.2627485818007206E-4</v>
      </c>
      <c r="BA781" s="17">
        <f t="shared" si="1000"/>
        <v>3.5124991767862231E-4</v>
      </c>
      <c r="BB781" s="17">
        <f t="shared" si="1001"/>
        <v>4.0893795822552617E-4</v>
      </c>
      <c r="BC781" s="17">
        <f t="shared" si="1002"/>
        <v>3.8088038233943778E-4</v>
      </c>
      <c r="BD781" s="17">
        <f t="shared" si="1003"/>
        <v>3.478976153278477E-2</v>
      </c>
      <c r="BE781" s="17">
        <f t="shared" si="1004"/>
        <v>4.7049467849056552E-2</v>
      </c>
      <c r="BF781" s="17">
        <f t="shared" si="1005"/>
        <v>3.1814711101042337E-2</v>
      </c>
      <c r="BG781" s="17">
        <f t="shared" si="1006"/>
        <v>1.4342009077056723E-2</v>
      </c>
      <c r="BH781" s="17">
        <f t="shared" si="1007"/>
        <v>4.8490120744716994E-3</v>
      </c>
      <c r="BI781" s="17">
        <f t="shared" si="1008"/>
        <v>1.3115550532448929E-3</v>
      </c>
      <c r="BJ781" s="18">
        <f t="shared" si="1009"/>
        <v>5.0524234572503858E-2</v>
      </c>
      <c r="BK781" s="18">
        <f t="shared" si="1010"/>
        <v>6.7808696732418072E-2</v>
      </c>
      <c r="BL781" s="18">
        <f t="shared" si="1011"/>
        <v>0.65015257870999099</v>
      </c>
      <c r="BM781" s="18">
        <f t="shared" si="1012"/>
        <v>0.74846664602707447</v>
      </c>
      <c r="BN781" s="18">
        <f t="shared" si="1013"/>
        <v>6.1553376081107405E-2</v>
      </c>
    </row>
    <row r="782" spans="1:66" x14ac:dyDescent="0.25">
      <c r="A782" t="s">
        <v>196</v>
      </c>
      <c r="B782" t="s">
        <v>204</v>
      </c>
      <c r="C782" t="s">
        <v>206</v>
      </c>
      <c r="D782" t="s">
        <v>505</v>
      </c>
      <c r="E782" s="14">
        <f>VLOOKUP(A782,home!$A$2:$E$405,3,FALSE)</f>
        <v>1.615763547</v>
      </c>
      <c r="F782" s="14">
        <f>VLOOKUP(B782,home!$B$2:$E$405,3,FALSE)</f>
        <v>0.98</v>
      </c>
      <c r="G782" s="14">
        <f>VLOOKUP(C782,away!$B$2:$E$405,4,FALSE)</f>
        <v>1.46</v>
      </c>
      <c r="H782" s="14">
        <f>VLOOKUP(A782,away!$A$2:$E$405,3,FALSE)</f>
        <v>1.492610837</v>
      </c>
      <c r="I782" s="14">
        <f>VLOOKUP(C782,away!$B$2:$E$405,3,FALSE)</f>
        <v>0.45</v>
      </c>
      <c r="J782" s="14">
        <f>VLOOKUP(B782,home!$B$2:$E$405,4,FALSE)</f>
        <v>1.28</v>
      </c>
      <c r="K782" s="16">
        <f t="shared" si="1014"/>
        <v>2.3118344830475999</v>
      </c>
      <c r="L782" s="16">
        <f t="shared" si="1015"/>
        <v>0.85974384211200006</v>
      </c>
      <c r="M782" s="17">
        <f t="shared" si="960"/>
        <v>4.193735485836473E-2</v>
      </c>
      <c r="N782" s="17">
        <f t="shared" si="961"/>
        <v>9.6952223089371375E-2</v>
      </c>
      <c r="O782" s="17">
        <f t="shared" si="962"/>
        <v>3.6055382593944842E-2</v>
      </c>
      <c r="P782" s="17">
        <f t="shared" si="963"/>
        <v>8.3354076780155911E-2</v>
      </c>
      <c r="Q782" s="17">
        <f t="shared" si="964"/>
        <v>0.11206874627306623</v>
      </c>
      <c r="R782" s="17">
        <f t="shared" si="965"/>
        <v>1.5499196580068134E-2</v>
      </c>
      <c r="S782" s="17">
        <f t="shared" si="966"/>
        <v>4.1418337776293453E-2</v>
      </c>
      <c r="T782" s="17">
        <f t="shared" si="967"/>
        <v>9.6350414501480838E-2</v>
      </c>
      <c r="U782" s="17">
        <f t="shared" si="968"/>
        <v>3.5831577113334942E-2</v>
      </c>
      <c r="V782" s="17">
        <f t="shared" si="969"/>
        <v>9.1469428859925987E-3</v>
      </c>
      <c r="W782" s="17">
        <f t="shared" si="970"/>
        <v>8.6361464035328919E-2</v>
      </c>
      <c r="X782" s="17">
        <f t="shared" si="971"/>
        <v>7.4248736900150991E-2</v>
      </c>
      <c r="Y782" s="17">
        <f t="shared" si="972"/>
        <v>3.1917447167249417E-2</v>
      </c>
      <c r="Z782" s="17">
        <f t="shared" si="973"/>
        <v>4.4417796057989838E-3</v>
      </c>
      <c r="AA782" s="17">
        <f t="shared" si="974"/>
        <v>1.0268659258783668E-2</v>
      </c>
      <c r="AB782" s="17">
        <f t="shared" si="975"/>
        <v>1.1869720284561045E-2</v>
      </c>
      <c r="AC782" s="17">
        <f t="shared" si="976"/>
        <v>1.1362706681753414E-3</v>
      </c>
      <c r="AD782" s="17">
        <f t="shared" si="977"/>
        <v>4.9913352640837141E-2</v>
      </c>
      <c r="AE782" s="17">
        <f t="shared" si="978"/>
        <v>4.2912697572124466E-2</v>
      </c>
      <c r="AF782" s="17">
        <f t="shared" si="979"/>
        <v>1.8446963743024288E-2</v>
      </c>
      <c r="AG782" s="17">
        <f t="shared" si="980"/>
        <v>5.2865544945761558E-3</v>
      </c>
      <c r="AH782" s="17">
        <f t="shared" si="981"/>
        <v>9.5469816602608559E-4</v>
      </c>
      <c r="AI782" s="17">
        <f t="shared" si="982"/>
        <v>2.2071041411214072E-3</v>
      </c>
      <c r="AJ782" s="17">
        <f t="shared" si="983"/>
        <v>2.5512297305608127E-3</v>
      </c>
      <c r="AK782" s="17">
        <f t="shared" si="984"/>
        <v>1.9660069550955749E-3</v>
      </c>
      <c r="AL782" s="17">
        <f t="shared" si="985"/>
        <v>9.0337402383150304E-5</v>
      </c>
      <c r="AM782" s="17">
        <f t="shared" si="986"/>
        <v>2.3078281959920444E-2</v>
      </c>
      <c r="AN782" s="17">
        <f t="shared" si="987"/>
        <v>1.984141080156606E-2</v>
      </c>
      <c r="AO782" s="17">
        <f t="shared" si="988"/>
        <v>8.5292653777304713E-3</v>
      </c>
      <c r="AP782" s="17">
        <f t="shared" si="989"/>
        <v>2.4443277954142857E-3</v>
      </c>
      <c r="AQ782" s="17">
        <f t="shared" si="990"/>
        <v>5.2537394255265798E-4</v>
      </c>
      <c r="AR782" s="17">
        <f t="shared" si="991"/>
        <v>1.6415917386330945E-4</v>
      </c>
      <c r="AS782" s="17">
        <f t="shared" si="992"/>
        <v>3.7950883884580507E-4</v>
      </c>
      <c r="AT782" s="17">
        <f t="shared" si="993"/>
        <v>4.3868081013254329E-4</v>
      </c>
      <c r="AU782" s="17">
        <f t="shared" si="994"/>
        <v>3.380524746385569E-4</v>
      </c>
      <c r="AV782" s="17">
        <f t="shared" si="995"/>
        <v>1.9538034198724757E-4</v>
      </c>
      <c r="AW782" s="17">
        <f t="shared" si="996"/>
        <v>4.9875918761554052E-6</v>
      </c>
      <c r="AX782" s="17">
        <f t="shared" si="997"/>
        <v>8.892194674073239E-3</v>
      </c>
      <c r="AY782" s="17">
        <f t="shared" si="998"/>
        <v>7.6450096138955901E-3</v>
      </c>
      <c r="AZ782" s="17">
        <f t="shared" si="999"/>
        <v>3.2863749692168859E-3</v>
      </c>
      <c r="BA782" s="17">
        <f t="shared" si="1000"/>
        <v>9.4181354755174407E-4</v>
      </c>
      <c r="BB782" s="17">
        <f t="shared" si="1001"/>
        <v>2.0242959948131724E-4</v>
      </c>
      <c r="BC782" s="17">
        <f t="shared" si="1002"/>
        <v>3.4807520323052216E-5</v>
      </c>
      <c r="BD782" s="17">
        <f t="shared" si="1003"/>
        <v>2.3522473142528906E-5</v>
      </c>
      <c r="BE782" s="17">
        <f t="shared" si="1004"/>
        <v>5.4380064537459366E-5</v>
      </c>
      <c r="BF782" s="17">
        <f t="shared" si="1005"/>
        <v>6.2858854194026249E-5</v>
      </c>
      <c r="BG782" s="17">
        <f t="shared" si="1006"/>
        <v>4.8439755563537051E-5</v>
      </c>
      <c r="BH782" s="17">
        <f t="shared" si="1007"/>
        <v>2.7996174315545448E-5</v>
      </c>
      <c r="BI782" s="17">
        <f t="shared" si="1008"/>
        <v>1.2944504235217896E-5</v>
      </c>
      <c r="BJ782" s="18">
        <f t="shared" si="1009"/>
        <v>0.68987989021893559</v>
      </c>
      <c r="BK782" s="18">
        <f t="shared" si="1010"/>
        <v>0.18472832998526076</v>
      </c>
      <c r="BL782" s="18">
        <f t="shared" si="1011"/>
        <v>0.11894949828895229</v>
      </c>
      <c r="BM782" s="18">
        <f t="shared" si="1012"/>
        <v>0.60449249590195708</v>
      </c>
      <c r="BN782" s="18">
        <f t="shared" si="1013"/>
        <v>0.38586698017497123</v>
      </c>
    </row>
    <row r="783" spans="1:66" x14ac:dyDescent="0.25">
      <c r="A783" t="s">
        <v>32</v>
      </c>
      <c r="B783" t="s">
        <v>331</v>
      </c>
      <c r="C783" t="s">
        <v>308</v>
      </c>
      <c r="D783" t="s">
        <v>505</v>
      </c>
      <c r="E783" s="14">
        <f>VLOOKUP(A783,home!$A$2:$E$405,3,FALSE)</f>
        <v>1.25</v>
      </c>
      <c r="F783" s="14">
        <f>VLOOKUP(B783,home!$B$2:$E$405,3,FALSE)</f>
        <v>0.73</v>
      </c>
      <c r="G783" s="14">
        <f>VLOOKUP(C783,away!$B$2:$E$405,4,FALSE)</f>
        <v>0.88</v>
      </c>
      <c r="H783" s="14">
        <f>VLOOKUP(A783,away!$A$2:$E$405,3,FALSE)</f>
        <v>1.127777778</v>
      </c>
      <c r="I783" s="14">
        <f>VLOOKUP(C783,away!$B$2:$E$405,3,FALSE)</f>
        <v>0.48</v>
      </c>
      <c r="J783" s="14">
        <f>VLOOKUP(B783,home!$B$2:$E$405,4,FALSE)</f>
        <v>0.81</v>
      </c>
      <c r="K783" s="16">
        <f t="shared" si="1014"/>
        <v>0.80299999999999994</v>
      </c>
      <c r="L783" s="16">
        <f t="shared" si="1015"/>
        <v>0.43848000008640003</v>
      </c>
      <c r="M783" s="17">
        <f t="shared" si="960"/>
        <v>0.28895624604883441</v>
      </c>
      <c r="N783" s="17">
        <f t="shared" si="961"/>
        <v>0.23203186557721403</v>
      </c>
      <c r="O783" s="17">
        <f t="shared" si="962"/>
        <v>0.12670153479245877</v>
      </c>
      <c r="P783" s="17">
        <f t="shared" si="963"/>
        <v>0.10174133243834438</v>
      </c>
      <c r="Q783" s="17">
        <f t="shared" si="964"/>
        <v>9.3160794029251398E-2</v>
      </c>
      <c r="R783" s="17">
        <f t="shared" si="965"/>
        <v>2.7778044493372164E-2</v>
      </c>
      <c r="S783" s="17">
        <f t="shared" si="966"/>
        <v>8.9557665458634035E-3</v>
      </c>
      <c r="T783" s="17">
        <f t="shared" si="967"/>
        <v>4.0849144973995256E-2</v>
      </c>
      <c r="U783" s="17">
        <f t="shared" si="968"/>
        <v>2.2305769728177847E-2</v>
      </c>
      <c r="V783" s="17">
        <f t="shared" si="969"/>
        <v>3.5036893179895374E-4</v>
      </c>
      <c r="W783" s="17">
        <f t="shared" si="970"/>
        <v>2.493603920182963E-2</v>
      </c>
      <c r="X783" s="17">
        <f t="shared" si="971"/>
        <v>1.0933954471372732E-2</v>
      </c>
      <c r="Y783" s="17">
        <f t="shared" si="972"/>
        <v>2.3971601787761043E-3</v>
      </c>
      <c r="Z783" s="17">
        <f t="shared" si="973"/>
        <v>4.0600389839512844E-3</v>
      </c>
      <c r="AA783" s="17">
        <f t="shared" si="974"/>
        <v>3.260211304112881E-3</v>
      </c>
      <c r="AB783" s="17">
        <f t="shared" si="975"/>
        <v>1.3089748386013213E-3</v>
      </c>
      <c r="AC783" s="17">
        <f t="shared" si="976"/>
        <v>7.7102940440073799E-6</v>
      </c>
      <c r="AD783" s="17">
        <f t="shared" si="977"/>
        <v>5.0059098697672966E-3</v>
      </c>
      <c r="AE783" s="17">
        <f t="shared" si="978"/>
        <v>2.1949913601280752E-3</v>
      </c>
      <c r="AF783" s="17">
        <f t="shared" si="979"/>
        <v>4.8122990588930287E-4</v>
      </c>
      <c r="AG783" s="17">
        <f t="shared" si="980"/>
        <v>7.0336563058639941E-5</v>
      </c>
      <c r="AH783" s="17">
        <f t="shared" si="981"/>
        <v>4.4506147350843663E-4</v>
      </c>
      <c r="AI783" s="17">
        <f t="shared" si="982"/>
        <v>3.5738436322727457E-4</v>
      </c>
      <c r="AJ783" s="17">
        <f t="shared" si="983"/>
        <v>1.4348982183575069E-4</v>
      </c>
      <c r="AK783" s="17">
        <f t="shared" si="984"/>
        <v>3.8407442311369273E-5</v>
      </c>
      <c r="AL783" s="17">
        <f t="shared" si="985"/>
        <v>1.0859160862661081E-7</v>
      </c>
      <c r="AM783" s="17">
        <f t="shared" si="986"/>
        <v>8.0394912508462819E-4</v>
      </c>
      <c r="AN783" s="17">
        <f t="shared" si="987"/>
        <v>3.5251561243656898E-4</v>
      </c>
      <c r="AO783" s="17">
        <f t="shared" si="988"/>
        <v>7.728552288582206E-5</v>
      </c>
      <c r="AP783" s="17">
        <f t="shared" si="989"/>
        <v>1.1296052027217578E-5</v>
      </c>
      <c r="AQ783" s="17">
        <f t="shared" si="990"/>
        <v>1.2382732234675857E-6</v>
      </c>
      <c r="AR783" s="17">
        <f t="shared" si="991"/>
        <v>3.903011098848654E-5</v>
      </c>
      <c r="AS783" s="17">
        <f t="shared" si="992"/>
        <v>3.1341179123754692E-5</v>
      </c>
      <c r="AT783" s="17">
        <f t="shared" si="993"/>
        <v>1.2583483418187504E-5</v>
      </c>
      <c r="AU783" s="17">
        <f t="shared" si="994"/>
        <v>3.3681790616015225E-6</v>
      </c>
      <c r="AV783" s="17">
        <f t="shared" si="995"/>
        <v>6.7616194661650553E-7</v>
      </c>
      <c r="AW783" s="17">
        <f t="shared" si="996"/>
        <v>1.0620845720461882E-9</v>
      </c>
      <c r="AX783" s="17">
        <f t="shared" si="997"/>
        <v>1.0759519124049264E-4</v>
      </c>
      <c r="AY783" s="17">
        <f t="shared" si="998"/>
        <v>4.7178339464427449E-5</v>
      </c>
      <c r="AZ783" s="17">
        <f t="shared" si="999"/>
        <v>1.0343379146219179E-5</v>
      </c>
      <c r="BA783" s="17">
        <f t="shared" si="1000"/>
        <v>1.5117882963092847E-6</v>
      </c>
      <c r="BB783" s="17">
        <f t="shared" si="1001"/>
        <v>1.6572223307407841E-7</v>
      </c>
      <c r="BC783" s="17">
        <f t="shared" si="1002"/>
        <v>1.4533176954528069E-8</v>
      </c>
      <c r="BD783" s="17">
        <f t="shared" si="1003"/>
        <v>2.8523205116006278E-6</v>
      </c>
      <c r="BE783" s="17">
        <f t="shared" si="1004"/>
        <v>2.2904133708153041E-6</v>
      </c>
      <c r="BF783" s="17">
        <f t="shared" si="1005"/>
        <v>9.1960096838234429E-7</v>
      </c>
      <c r="BG783" s="17">
        <f t="shared" si="1006"/>
        <v>2.4614652587034087E-7</v>
      </c>
      <c r="BH783" s="17">
        <f t="shared" si="1007"/>
        <v>4.9413915068470918E-8</v>
      </c>
      <c r="BI783" s="17">
        <f t="shared" si="1008"/>
        <v>7.9358747599964311E-9</v>
      </c>
      <c r="BJ783" s="18">
        <f t="shared" si="1009"/>
        <v>0.41347451967049764</v>
      </c>
      <c r="BK783" s="18">
        <f t="shared" si="1010"/>
        <v>0.40005871118995823</v>
      </c>
      <c r="BL783" s="18">
        <f t="shared" si="1011"/>
        <v>0.182432243203311</v>
      </c>
      <c r="BM783" s="18">
        <f t="shared" si="1012"/>
        <v>0.1296085183908631</v>
      </c>
      <c r="BN783" s="18">
        <f t="shared" si="1013"/>
        <v>0.87036981737947505</v>
      </c>
    </row>
    <row r="784" spans="1:66" x14ac:dyDescent="0.25">
      <c r="A784" t="s">
        <v>32</v>
      </c>
      <c r="B784" t="s">
        <v>312</v>
      </c>
      <c r="C784" t="s">
        <v>310</v>
      </c>
      <c r="D784" t="s">
        <v>505</v>
      </c>
      <c r="E784" s="14">
        <f>VLOOKUP(A784,home!$A$2:$E$405,3,FALSE)</f>
        <v>1.25</v>
      </c>
      <c r="F784" s="14">
        <f>VLOOKUP(B784,home!$B$2:$E$405,3,FALSE)</f>
        <v>0.64</v>
      </c>
      <c r="G784" s="14">
        <f>VLOOKUP(C784,away!$B$2:$E$405,4,FALSE)</f>
        <v>0.87</v>
      </c>
      <c r="H784" s="14">
        <f>VLOOKUP(A784,away!$A$2:$E$405,3,FALSE)</f>
        <v>1.127777778</v>
      </c>
      <c r="I784" s="14">
        <f>VLOOKUP(C784,away!$B$2:$E$405,3,FALSE)</f>
        <v>0.95</v>
      </c>
      <c r="J784" s="14">
        <f>VLOOKUP(B784,home!$B$2:$E$405,4,FALSE)</f>
        <v>0.89</v>
      </c>
      <c r="K784" s="16">
        <f t="shared" si="1014"/>
        <v>0.69600000000000006</v>
      </c>
      <c r="L784" s="16">
        <f t="shared" si="1015"/>
        <v>0.95353611129899984</v>
      </c>
      <c r="M784" s="17">
        <f t="shared" si="960"/>
        <v>0.19213901907045877</v>
      </c>
      <c r="N784" s="17">
        <f t="shared" si="961"/>
        <v>0.13372875727303932</v>
      </c>
      <c r="O784" s="17">
        <f t="shared" si="962"/>
        <v>0.1832114930732496</v>
      </c>
      <c r="P784" s="17">
        <f t="shared" si="963"/>
        <v>0.12751519917898174</v>
      </c>
      <c r="Q784" s="17">
        <f t="shared" si="964"/>
        <v>4.6537607531017683E-2</v>
      </c>
      <c r="R784" s="17">
        <f t="shared" si="965"/>
        <v>8.734938732517504E-2</v>
      </c>
      <c r="S784" s="17">
        <f t="shared" si="966"/>
        <v>2.1156720405255999E-2</v>
      </c>
      <c r="T784" s="17">
        <f t="shared" si="967"/>
        <v>4.4375289314285651E-2</v>
      </c>
      <c r="U784" s="17">
        <f t="shared" si="968"/>
        <v>6.0795173578321836E-2</v>
      </c>
      <c r="V784" s="17">
        <f t="shared" si="969"/>
        <v>1.560099227170593E-3</v>
      </c>
      <c r="W784" s="17">
        <f t="shared" si="970"/>
        <v>1.0796724947196107E-2</v>
      </c>
      <c r="X784" s="17">
        <f t="shared" si="971"/>
        <v>1.0295067120914273E-2</v>
      </c>
      <c r="Y784" s="17">
        <f t="shared" si="972"/>
        <v>4.9083591340193938E-3</v>
      </c>
      <c r="Z784" s="17">
        <f t="shared" si="973"/>
        <v>2.7763598371465855E-2</v>
      </c>
      <c r="AA784" s="17">
        <f t="shared" si="974"/>
        <v>1.9323464466540236E-2</v>
      </c>
      <c r="AB784" s="17">
        <f t="shared" si="975"/>
        <v>6.7245656343560027E-3</v>
      </c>
      <c r="AC784" s="17">
        <f t="shared" si="976"/>
        <v>6.4711076338781743E-5</v>
      </c>
      <c r="AD784" s="17">
        <f t="shared" si="977"/>
        <v>1.8786301408121222E-3</v>
      </c>
      <c r="AE784" s="17">
        <f t="shared" si="978"/>
        <v>1.7913416790390833E-3</v>
      </c>
      <c r="AF784" s="17">
        <f t="shared" si="979"/>
        <v>8.5405448931937433E-4</v>
      </c>
      <c r="AG784" s="17">
        <f t="shared" si="980"/>
        <v>2.7145726552768313E-4</v>
      </c>
      <c r="AH784" s="17">
        <f t="shared" si="981"/>
        <v>6.6183984066986975E-3</v>
      </c>
      <c r="AI784" s="17">
        <f t="shared" si="982"/>
        <v>4.6064052910622941E-3</v>
      </c>
      <c r="AJ784" s="17">
        <f t="shared" si="983"/>
        <v>1.6030290412896782E-3</v>
      </c>
      <c r="AK784" s="17">
        <f t="shared" si="984"/>
        <v>3.7190273757920547E-4</v>
      </c>
      <c r="AL784" s="17">
        <f t="shared" si="985"/>
        <v>1.7178490508271229E-6</v>
      </c>
      <c r="AM784" s="17">
        <f t="shared" si="986"/>
        <v>2.615053156010475E-4</v>
      </c>
      <c r="AN784" s="17">
        <f t="shared" si="987"/>
        <v>2.4935476172224048E-4</v>
      </c>
      <c r="AO784" s="17">
        <f t="shared" si="988"/>
        <v>1.1888438491325696E-4</v>
      </c>
      <c r="AP784" s="17">
        <f t="shared" si="989"/>
        <v>3.7786851361453511E-5</v>
      </c>
      <c r="AQ784" s="17">
        <f t="shared" si="990"/>
        <v>9.0077818263584215E-6</v>
      </c>
      <c r="AR784" s="17">
        <f t="shared" si="991"/>
        <v>1.2621763759501949E-3</v>
      </c>
      <c r="AS784" s="17">
        <f t="shared" si="992"/>
        <v>8.7847475766133565E-4</v>
      </c>
      <c r="AT784" s="17">
        <f t="shared" si="993"/>
        <v>3.0570921566614486E-4</v>
      </c>
      <c r="AU784" s="17">
        <f t="shared" si="994"/>
        <v>7.0924538034545628E-5</v>
      </c>
      <c r="AV784" s="17">
        <f t="shared" si="995"/>
        <v>1.2340869618010936E-5</v>
      </c>
      <c r="AW784" s="17">
        <f t="shared" si="996"/>
        <v>3.1668601338671187E-8</v>
      </c>
      <c r="AX784" s="17">
        <f t="shared" si="997"/>
        <v>3.0334616609721501E-5</v>
      </c>
      <c r="AY784" s="17">
        <f t="shared" si="998"/>
        <v>2.8925152359779891E-5</v>
      </c>
      <c r="AZ784" s="17">
        <f t="shared" si="999"/>
        <v>1.3790588649937803E-5</v>
      </c>
      <c r="BA784" s="17">
        <f t="shared" si="1000"/>
        <v>4.3832747579286063E-6</v>
      </c>
      <c r="BB784" s="17">
        <f t="shared" si="1001"/>
        <v>1.0449026918575767E-6</v>
      </c>
      <c r="BC784" s="17">
        <f t="shared" si="1002"/>
        <v>1.9927048989594623E-7</v>
      </c>
      <c r="BD784" s="17">
        <f t="shared" si="1003"/>
        <v>2.0058845888283548E-4</v>
      </c>
      <c r="BE784" s="17">
        <f t="shared" si="1004"/>
        <v>1.396095673824535E-4</v>
      </c>
      <c r="BF784" s="17">
        <f t="shared" si="1005"/>
        <v>4.858412944909382E-5</v>
      </c>
      <c r="BG784" s="17">
        <f t="shared" si="1006"/>
        <v>1.1271518032189771E-5</v>
      </c>
      <c r="BH784" s="17">
        <f t="shared" si="1007"/>
        <v>1.9612441376010197E-6</v>
      </c>
      <c r="BI784" s="17">
        <f t="shared" si="1008"/>
        <v>2.7300518395406205E-7</v>
      </c>
      <c r="BJ784" s="18">
        <f t="shared" si="1009"/>
        <v>0.25619250579615416</v>
      </c>
      <c r="BK784" s="18">
        <f t="shared" si="1010"/>
        <v>0.34246639195961653</v>
      </c>
      <c r="BL784" s="18">
        <f t="shared" si="1011"/>
        <v>0.37353573323427097</v>
      </c>
      <c r="BM784" s="18">
        <f t="shared" si="1012"/>
        <v>0.22944787242582687</v>
      </c>
      <c r="BN784" s="18">
        <f t="shared" si="1013"/>
        <v>0.77048146345192214</v>
      </c>
    </row>
    <row r="785" spans="1:66" x14ac:dyDescent="0.25">
      <c r="A785" t="s">
        <v>32</v>
      </c>
      <c r="B785" t="s">
        <v>33</v>
      </c>
      <c r="C785" t="s">
        <v>330</v>
      </c>
      <c r="D785" t="s">
        <v>505</v>
      </c>
      <c r="E785" s="14">
        <f>VLOOKUP(A785,home!$A$2:$E$405,3,FALSE)</f>
        <v>1.25</v>
      </c>
      <c r="F785" s="14">
        <f>VLOOKUP(B785,home!$B$2:$E$405,3,FALSE)</f>
        <v>1.6</v>
      </c>
      <c r="G785" s="14">
        <f>VLOOKUP(C785,away!$B$2:$E$405,4,FALSE)</f>
        <v>1.31</v>
      </c>
      <c r="H785" s="14">
        <f>VLOOKUP(A785,away!$A$2:$E$405,3,FALSE)</f>
        <v>1.127777778</v>
      </c>
      <c r="I785" s="14">
        <f>VLOOKUP(C785,away!$B$2:$E$405,3,FALSE)</f>
        <v>0.51</v>
      </c>
      <c r="J785" s="14">
        <f>VLOOKUP(B785,home!$B$2:$E$405,4,FALSE)</f>
        <v>0.44</v>
      </c>
      <c r="K785" s="16">
        <f t="shared" si="1014"/>
        <v>2.62</v>
      </c>
      <c r="L785" s="16">
        <f t="shared" si="1015"/>
        <v>0.25307333338320004</v>
      </c>
      <c r="M785" s="17">
        <f t="shared" si="960"/>
        <v>5.652493937329043E-2</v>
      </c>
      <c r="N785" s="17">
        <f t="shared" si="961"/>
        <v>0.14809534115802089</v>
      </c>
      <c r="O785" s="17">
        <f t="shared" si="962"/>
        <v>1.4304954826481898E-2</v>
      </c>
      <c r="P785" s="17">
        <f t="shared" si="963"/>
        <v>3.7478981645382568E-2</v>
      </c>
      <c r="Q785" s="17">
        <f t="shared" si="964"/>
        <v>0.19400489691700742</v>
      </c>
      <c r="R785" s="17">
        <f t="shared" si="965"/>
        <v>1.810101300916935E-3</v>
      </c>
      <c r="S785" s="17">
        <f t="shared" si="966"/>
        <v>6.2126296850071048E-3</v>
      </c>
      <c r="T785" s="17">
        <f t="shared" si="967"/>
        <v>4.9097465955451183E-2</v>
      </c>
      <c r="U785" s="17">
        <f t="shared" si="968"/>
        <v>4.7424654084023687E-3</v>
      </c>
      <c r="V785" s="17">
        <f t="shared" si="969"/>
        <v>4.576997074517377E-4</v>
      </c>
      <c r="W785" s="17">
        <f t="shared" si="970"/>
        <v>0.16943094330751982</v>
      </c>
      <c r="X785" s="17">
        <f t="shared" si="971"/>
        <v>4.2878453601094033E-2</v>
      </c>
      <c r="Y785" s="17">
        <f t="shared" si="972"/>
        <v>5.4256965915728712E-3</v>
      </c>
      <c r="Z785" s="17">
        <f t="shared" si="973"/>
        <v>1.5269612332810515E-4</v>
      </c>
      <c r="AA785" s="17">
        <f t="shared" si="974"/>
        <v>4.0006384311963545E-4</v>
      </c>
      <c r="AB785" s="17">
        <f t="shared" si="975"/>
        <v>5.2408363448672255E-4</v>
      </c>
      <c r="AC785" s="17">
        <f t="shared" si="976"/>
        <v>1.8967422969482257E-5</v>
      </c>
      <c r="AD785" s="17">
        <f t="shared" si="977"/>
        <v>0.11097726786642551</v>
      </c>
      <c r="AE785" s="17">
        <f t="shared" si="978"/>
        <v>2.8085387108716595E-2</v>
      </c>
      <c r="AF785" s="17">
        <f t="shared" si="979"/>
        <v>3.5538312674802315E-3</v>
      </c>
      <c r="AG785" s="17">
        <f t="shared" si="980"/>
        <v>2.9979330838088823E-4</v>
      </c>
      <c r="AH785" s="17">
        <f t="shared" si="981"/>
        <v>9.6608292313339459E-6</v>
      </c>
      <c r="AI785" s="17">
        <f t="shared" si="982"/>
        <v>2.5311372586094937E-5</v>
      </c>
      <c r="AJ785" s="17">
        <f t="shared" si="983"/>
        <v>3.3157898087784371E-5</v>
      </c>
      <c r="AK785" s="17">
        <f t="shared" si="984"/>
        <v>2.8957897663331685E-5</v>
      </c>
      <c r="AL785" s="17">
        <f t="shared" si="985"/>
        <v>5.0305561064915961E-7</v>
      </c>
      <c r="AM785" s="17">
        <f t="shared" si="986"/>
        <v>5.8152088362006957E-2</v>
      </c>
      <c r="AN785" s="17">
        <f t="shared" si="987"/>
        <v>1.4716742844967493E-2</v>
      </c>
      <c r="AO785" s="17">
        <f t="shared" si="988"/>
        <v>1.8622075841596411E-3</v>
      </c>
      <c r="AP785" s="17">
        <f t="shared" si="989"/>
        <v>1.5709169359158541E-4</v>
      </c>
      <c r="AQ785" s="17">
        <f t="shared" si="990"/>
        <v>9.9389296360087018E-6</v>
      </c>
      <c r="AR785" s="17">
        <f t="shared" si="991"/>
        <v>4.889796513639082E-7</v>
      </c>
      <c r="AS785" s="17">
        <f t="shared" si="992"/>
        <v>1.2811266865734393E-6</v>
      </c>
      <c r="AT785" s="17">
        <f t="shared" si="993"/>
        <v>1.6782759594112059E-6</v>
      </c>
      <c r="AU785" s="17">
        <f t="shared" si="994"/>
        <v>1.4656943378857865E-6</v>
      </c>
      <c r="AV785" s="17">
        <f t="shared" si="995"/>
        <v>9.6002979131519037E-7</v>
      </c>
      <c r="AW785" s="17">
        <f t="shared" si="996"/>
        <v>9.2653359969986779E-9</v>
      </c>
      <c r="AX785" s="17">
        <f t="shared" si="997"/>
        <v>2.5393078584743045E-2</v>
      </c>
      <c r="AY785" s="17">
        <f t="shared" si="998"/>
        <v>6.4263110423024745E-3</v>
      </c>
      <c r="AZ785" s="17">
        <f t="shared" si="999"/>
        <v>8.1316397841637688E-4</v>
      </c>
      <c r="BA785" s="17">
        <f t="shared" si="1000"/>
        <v>6.8596706201658992E-5</v>
      </c>
      <c r="BB785" s="17">
        <f t="shared" si="1001"/>
        <v>4.3399992743904683E-6</v>
      </c>
      <c r="BC785" s="17">
        <f t="shared" si="1002"/>
        <v>2.1966761665013311E-7</v>
      </c>
      <c r="BD785" s="17">
        <f t="shared" si="1003"/>
        <v>2.0624618387869855E-8</v>
      </c>
      <c r="BE785" s="17">
        <f t="shared" si="1004"/>
        <v>5.4036500176219013E-8</v>
      </c>
      <c r="BF785" s="17">
        <f t="shared" si="1005"/>
        <v>7.0787815230846934E-8</v>
      </c>
      <c r="BG785" s="17">
        <f t="shared" si="1006"/>
        <v>6.1821358634939652E-8</v>
      </c>
      <c r="BH785" s="17">
        <f t="shared" si="1007"/>
        <v>4.0492989905885475E-8</v>
      </c>
      <c r="BI785" s="17">
        <f t="shared" si="1008"/>
        <v>2.1218326710683989E-8</v>
      </c>
      <c r="BJ785" s="18">
        <f t="shared" si="1009"/>
        <v>0.85945285647458558</v>
      </c>
      <c r="BK785" s="18">
        <f t="shared" si="1010"/>
        <v>0.10712003193201446</v>
      </c>
      <c r="BL785" s="18">
        <f t="shared" si="1011"/>
        <v>2.18849000990117E-2</v>
      </c>
      <c r="BM785" s="18">
        <f t="shared" si="1012"/>
        <v>0.52996496763087342</v>
      </c>
      <c r="BN785" s="18">
        <f t="shared" si="1013"/>
        <v>0.45221921522110015</v>
      </c>
    </row>
    <row r="786" spans="1:66" x14ac:dyDescent="0.25">
      <c r="A786" t="s">
        <v>213</v>
      </c>
      <c r="B786" t="s">
        <v>221</v>
      </c>
      <c r="C786" t="s">
        <v>219</v>
      </c>
      <c r="D786" t="s">
        <v>505</v>
      </c>
      <c r="E786" s="14">
        <f>VLOOKUP(A786,home!$A$2:$E$405,3,FALSE)</f>
        <v>1.2429378529999999</v>
      </c>
      <c r="F786" s="14">
        <f>VLOOKUP(B786,home!$B$2:$E$405,3,FALSE)</f>
        <v>1.1100000000000001</v>
      </c>
      <c r="G786" s="14">
        <f>VLOOKUP(C786,away!$B$2:$E$405,4,FALSE)</f>
        <v>1.1100000000000001</v>
      </c>
      <c r="H786" s="14">
        <f>VLOOKUP(A786,away!$A$2:$E$405,3,FALSE)</f>
        <v>1.209039548</v>
      </c>
      <c r="I786" s="14">
        <f>VLOOKUP(C786,away!$B$2:$E$405,3,FALSE)</f>
        <v>0.45</v>
      </c>
      <c r="J786" s="14">
        <f>VLOOKUP(B786,home!$B$2:$E$405,4,FALSE)</f>
        <v>0.83</v>
      </c>
      <c r="K786" s="16">
        <f t="shared" si="1014"/>
        <v>1.5314237286813002</v>
      </c>
      <c r="L786" s="16">
        <f t="shared" si="1015"/>
        <v>0.45157627117800003</v>
      </c>
      <c r="M786" s="17">
        <f t="shared" si="960"/>
        <v>0.13765565030905028</v>
      </c>
      <c r="N786" s="17">
        <f t="shared" si="961"/>
        <v>0.21080912927033496</v>
      </c>
      <c r="O786" s="17">
        <f t="shared" si="962"/>
        <v>6.2162025273143642E-2</v>
      </c>
      <c r="P786" s="17">
        <f t="shared" si="963"/>
        <v>9.5196400526178865E-2</v>
      </c>
      <c r="Q786" s="17">
        <f t="shared" si="964"/>
        <v>0.16141905139361731</v>
      </c>
      <c r="R786" s="17">
        <f t="shared" si="965"/>
        <v>1.40354477908594E-2</v>
      </c>
      <c r="S786" s="17">
        <f t="shared" si="966"/>
        <v>1.6458377576210638E-2</v>
      </c>
      <c r="T786" s="17">
        <f t="shared" si="967"/>
        <v>7.289301332541967E-2</v>
      </c>
      <c r="U786" s="17">
        <f t="shared" si="968"/>
        <v>2.1494217789589622E-2</v>
      </c>
      <c r="V786" s="17">
        <f t="shared" si="969"/>
        <v>1.2646518890018193E-3</v>
      </c>
      <c r="W786" s="17">
        <f t="shared" si="970"/>
        <v>8.2400321855137279E-2</v>
      </c>
      <c r="X786" s="17">
        <f t="shared" si="971"/>
        <v>3.7210030087209967E-2</v>
      </c>
      <c r="Y786" s="17">
        <f t="shared" si="972"/>
        <v>8.4015833186017325E-3</v>
      </c>
      <c r="Z786" s="17">
        <f t="shared" si="973"/>
        <v>2.1126917259032623E-3</v>
      </c>
      <c r="AA786" s="17">
        <f t="shared" si="974"/>
        <v>3.2354262404369056E-3</v>
      </c>
      <c r="AB786" s="17">
        <f t="shared" si="975"/>
        <v>2.4774042585016037E-3</v>
      </c>
      <c r="AC786" s="17">
        <f t="shared" si="976"/>
        <v>5.4660990795382332E-5</v>
      </c>
      <c r="AD786" s="17">
        <f t="shared" si="977"/>
        <v>3.1547452034983395E-2</v>
      </c>
      <c r="AE786" s="17">
        <f t="shared" si="978"/>
        <v>1.4246080755124613E-2</v>
      </c>
      <c r="AF786" s="17">
        <f t="shared" si="979"/>
        <v>3.2165960131499195E-3</v>
      </c>
      <c r="AG786" s="17">
        <f t="shared" si="980"/>
        <v>4.8417947783475402E-4</v>
      </c>
      <c r="AH786" s="17">
        <f t="shared" si="981"/>
        <v>2.3851036293300211E-4</v>
      </c>
      <c r="AI786" s="17">
        <f t="shared" si="982"/>
        <v>3.6526042933198826E-4</v>
      </c>
      <c r="AJ786" s="17">
        <f t="shared" si="983"/>
        <v>2.7968424431366304E-4</v>
      </c>
      <c r="AK786" s="17">
        <f t="shared" si="984"/>
        <v>1.4277169609341387E-4</v>
      </c>
      <c r="AL786" s="17">
        <f t="shared" si="985"/>
        <v>1.512042422154865E-6</v>
      </c>
      <c r="AM786" s="17">
        <f t="shared" si="986"/>
        <v>9.6625033251617389E-3</v>
      </c>
      <c r="AN786" s="17">
        <f t="shared" si="987"/>
        <v>4.3633572218215646E-3</v>
      </c>
      <c r="AO786" s="17">
        <f t="shared" si="988"/>
        <v>9.8519429202388988E-4</v>
      </c>
      <c r="AP786" s="17">
        <f t="shared" si="989"/>
        <v>1.4829678825933264E-4</v>
      </c>
      <c r="AQ786" s="17">
        <f t="shared" si="990"/>
        <v>1.6741827667455708E-5</v>
      </c>
      <c r="AR786" s="17">
        <f t="shared" si="991"/>
        <v>2.1541124066119319E-5</v>
      </c>
      <c r="AS786" s="17">
        <f t="shared" si="992"/>
        <v>3.2988588537322938E-5</v>
      </c>
      <c r="AT786" s="17">
        <f t="shared" si="993"/>
        <v>2.5259753630880151E-5</v>
      </c>
      <c r="AU786" s="17">
        <f t="shared" si="994"/>
        <v>1.2894462030324499E-5</v>
      </c>
      <c r="AV786" s="17">
        <f t="shared" si="995"/>
        <v>4.9367212804547481E-6</v>
      </c>
      <c r="AW786" s="17">
        <f t="shared" si="996"/>
        <v>2.9046108836890904E-8</v>
      </c>
      <c r="AX786" s="17">
        <f t="shared" si="997"/>
        <v>2.4662311451024424E-3</v>
      </c>
      <c r="AY786" s="17">
        <f t="shared" si="998"/>
        <v>1.1136914643684102E-3</v>
      </c>
      <c r="AZ786" s="17">
        <f t="shared" si="999"/>
        <v>2.5145831936112655E-4</v>
      </c>
      <c r="BA786" s="17">
        <f t="shared" si="1000"/>
        <v>3.7850870071261409E-5</v>
      </c>
      <c r="BB786" s="17">
        <f t="shared" si="1001"/>
        <v>4.2731386919057964E-6</v>
      </c>
      <c r="BC786" s="17">
        <f t="shared" si="1002"/>
        <v>3.8592960734345139E-7</v>
      </c>
      <c r="BD786" s="17">
        <f t="shared" si="1003"/>
        <v>1.621243413793473E-6</v>
      </c>
      <c r="BE786" s="17">
        <f t="shared" si="1004"/>
        <v>2.4828106338516007E-6</v>
      </c>
      <c r="BF786" s="17">
        <f t="shared" si="1005"/>
        <v>1.9011175592513004E-6</v>
      </c>
      <c r="BG786" s="17">
        <f t="shared" si="1006"/>
        <v>9.7047218041670649E-7</v>
      </c>
      <c r="BH786" s="17">
        <f t="shared" si="1007"/>
        <v>3.7155103127880608E-7</v>
      </c>
      <c r="BI786" s="17">
        <f t="shared" si="1008"/>
        <v>1.1380041314327418E-7</v>
      </c>
      <c r="BJ786" s="18">
        <f t="shared" si="1009"/>
        <v>0.64167742185355003</v>
      </c>
      <c r="BK786" s="18">
        <f t="shared" si="1010"/>
        <v>0.2517449447980275</v>
      </c>
      <c r="BL786" s="18">
        <f t="shared" si="1011"/>
        <v>0.1045358297299801</v>
      </c>
      <c r="BM786" s="18">
        <f t="shared" si="1012"/>
        <v>0.31767952112601688</v>
      </c>
      <c r="BN786" s="18">
        <f t="shared" si="1013"/>
        <v>0.68127770456318448</v>
      </c>
    </row>
    <row r="787" spans="1:66" x14ac:dyDescent="0.25">
      <c r="A787" t="s">
        <v>213</v>
      </c>
      <c r="B787" t="s">
        <v>218</v>
      </c>
      <c r="C787" t="s">
        <v>216</v>
      </c>
      <c r="D787" t="s">
        <v>505</v>
      </c>
      <c r="E787" s="14">
        <f>VLOOKUP(A787,home!$A$2:$E$405,3,FALSE)</f>
        <v>1.2429378529999999</v>
      </c>
      <c r="F787" s="14">
        <f>VLOOKUP(B787,home!$B$2:$E$405,3,FALSE)</f>
        <v>1.02</v>
      </c>
      <c r="G787" s="14">
        <f>VLOOKUP(C787,away!$B$2:$E$405,4,FALSE)</f>
        <v>1.77</v>
      </c>
      <c r="H787" s="14">
        <f>VLOOKUP(A787,away!$A$2:$E$405,3,FALSE)</f>
        <v>1.209039548</v>
      </c>
      <c r="I787" s="14">
        <f>VLOOKUP(C787,away!$B$2:$E$405,3,FALSE)</f>
        <v>0.91</v>
      </c>
      <c r="J787" s="14">
        <f>VLOOKUP(B787,home!$B$2:$E$405,4,FALSE)</f>
        <v>0.94</v>
      </c>
      <c r="K787" s="16">
        <f t="shared" si="1014"/>
        <v>2.2439999998062001</v>
      </c>
      <c r="L787" s="16">
        <f t="shared" si="1015"/>
        <v>1.0342124293592001</v>
      </c>
      <c r="M787" s="17">
        <f t="shared" si="960"/>
        <v>3.7695580136284212E-2</v>
      </c>
      <c r="N787" s="17">
        <f t="shared" si="961"/>
        <v>8.4588881818516384E-2</v>
      </c>
      <c r="O787" s="17">
        <f t="shared" si="962"/>
        <v>3.8985237508850905E-2</v>
      </c>
      <c r="P787" s="17">
        <f t="shared" si="963"/>
        <v>8.7482872962306113E-2</v>
      </c>
      <c r="Q787" s="17">
        <f t="shared" si="964"/>
        <v>9.4908725392178733E-2</v>
      </c>
      <c r="R787" s="17">
        <f t="shared" si="965"/>
        <v>2.015950859658705E-2</v>
      </c>
      <c r="S787" s="17">
        <f t="shared" si="966"/>
        <v>5.0756965631444689E-2</v>
      </c>
      <c r="T787" s="17">
        <f t="shared" si="967"/>
        <v>9.8155783455230391E-2</v>
      </c>
      <c r="U787" s="17">
        <f t="shared" si="968"/>
        <v>4.5237937286834437E-2</v>
      </c>
      <c r="V787" s="17">
        <f t="shared" si="969"/>
        <v>1.3088375525530702E-2</v>
      </c>
      <c r="W787" s="17">
        <f t="shared" si="970"/>
        <v>7.0991726587218598E-2</v>
      </c>
      <c r="X787" s="17">
        <f t="shared" si="971"/>
        <v>7.3420526018171464E-2</v>
      </c>
      <c r="Y787" s="17">
        <f t="shared" si="972"/>
        <v>3.7966210289041728E-2</v>
      </c>
      <c r="Z787" s="17">
        <f t="shared" si="973"/>
        <v>6.9497381201213239E-3</v>
      </c>
      <c r="AA787" s="17">
        <f t="shared" si="974"/>
        <v>1.5595212340205394E-2</v>
      </c>
      <c r="AB787" s="17">
        <f t="shared" si="975"/>
        <v>1.7497828244199279E-2</v>
      </c>
      <c r="AC787" s="17">
        <f t="shared" si="976"/>
        <v>1.8984465308056451E-3</v>
      </c>
      <c r="AD787" s="17">
        <f t="shared" si="977"/>
        <v>3.9826358611990104E-2</v>
      </c>
      <c r="AE787" s="17">
        <f t="shared" si="978"/>
        <v>4.1188915092636988E-2</v>
      </c>
      <c r="AF787" s="17">
        <f t="shared" si="979"/>
        <v>2.1299043970312959E-2</v>
      </c>
      <c r="AG787" s="17">
        <f t="shared" si="980"/>
        <v>7.3425786691885958E-3</v>
      </c>
      <c r="AH787" s="17">
        <f t="shared" si="981"/>
        <v>1.7968763861552287E-3</v>
      </c>
      <c r="AI787" s="17">
        <f t="shared" si="982"/>
        <v>4.0321906101840992E-3</v>
      </c>
      <c r="AJ787" s="17">
        <f t="shared" si="983"/>
        <v>4.5241178642358411E-3</v>
      </c>
      <c r="AK787" s="17">
        <f t="shared" si="984"/>
        <v>3.3840401621561514E-3</v>
      </c>
      <c r="AL787" s="17">
        <f t="shared" si="985"/>
        <v>1.7623451458208245E-4</v>
      </c>
      <c r="AM787" s="17">
        <f t="shared" si="986"/>
        <v>1.7874069743517483E-2</v>
      </c>
      <c r="AN787" s="17">
        <f t="shared" si="987"/>
        <v>1.8485585091978993E-2</v>
      </c>
      <c r="AO787" s="17">
        <f t="shared" si="988"/>
        <v>9.5590109330509019E-3</v>
      </c>
      <c r="AP787" s="17">
        <f t="shared" si="989"/>
        <v>3.2953493064472425E-3</v>
      </c>
      <c r="AQ787" s="17">
        <f t="shared" si="990"/>
        <v>8.5202280295198943E-4</v>
      </c>
      <c r="AR787" s="17">
        <f t="shared" si="991"/>
        <v>3.7167037851675591E-4</v>
      </c>
      <c r="AS787" s="17">
        <f t="shared" si="992"/>
        <v>8.3402832931957075E-4</v>
      </c>
      <c r="AT787" s="17">
        <f t="shared" si="993"/>
        <v>9.3577978541574121E-4</v>
      </c>
      <c r="AU787" s="17">
        <f t="shared" si="994"/>
        <v>6.9996327943052305E-4</v>
      </c>
      <c r="AV787" s="17">
        <f t="shared" si="995"/>
        <v>3.9267939972661043E-4</v>
      </c>
      <c r="AW787" s="17">
        <f t="shared" si="996"/>
        <v>1.1361118019538007E-5</v>
      </c>
      <c r="AX787" s="17">
        <f t="shared" si="997"/>
        <v>6.6849020834982061E-3</v>
      </c>
      <c r="AY787" s="17">
        <f t="shared" si="998"/>
        <v>6.9136088238030587E-3</v>
      </c>
      <c r="AZ787" s="17">
        <f t="shared" si="999"/>
        <v>3.5750700886522809E-3</v>
      </c>
      <c r="BA787" s="17">
        <f t="shared" si="1000"/>
        <v>1.2324606405048288E-3</v>
      </c>
      <c r="BB787" s="17">
        <f t="shared" si="1001"/>
        <v>3.1865652827652372E-4</v>
      </c>
      <c r="BC787" s="17">
        <f t="shared" si="1002"/>
        <v>6.5911708448006462E-5</v>
      </c>
      <c r="BD787" s="17">
        <f t="shared" si="1003"/>
        <v>6.406435418111124E-5</v>
      </c>
      <c r="BE787" s="17">
        <f t="shared" si="1004"/>
        <v>1.4376041076999798E-4</v>
      </c>
      <c r="BF787" s="17">
        <f t="shared" si="1005"/>
        <v>1.612991808700074E-4</v>
      </c>
      <c r="BG787" s="17">
        <f t="shared" si="1006"/>
        <v>1.2065178728034561E-4</v>
      </c>
      <c r="BH787" s="17">
        <f t="shared" si="1007"/>
        <v>6.7685652658428332E-5</v>
      </c>
      <c r="BI787" s="17">
        <f t="shared" si="1008"/>
        <v>3.0377320910479133E-5</v>
      </c>
      <c r="BJ787" s="18">
        <f t="shared" si="1009"/>
        <v>0.63854539765561558</v>
      </c>
      <c r="BK787" s="18">
        <f t="shared" si="1010"/>
        <v>0.19801208412475649</v>
      </c>
      <c r="BL787" s="18">
        <f t="shared" si="1011"/>
        <v>0.15503490887848798</v>
      </c>
      <c r="BM787" s="18">
        <f t="shared" si="1012"/>
        <v>0.62781907465847464</v>
      </c>
      <c r="BN787" s="18">
        <f t="shared" si="1013"/>
        <v>0.36382080641472342</v>
      </c>
    </row>
    <row r="788" spans="1:66" x14ac:dyDescent="0.25">
      <c r="A788" t="s">
        <v>213</v>
      </c>
      <c r="B788" t="s">
        <v>314</v>
      </c>
      <c r="C788" t="s">
        <v>222</v>
      </c>
      <c r="D788" t="s">
        <v>505</v>
      </c>
      <c r="E788" s="14">
        <f>VLOOKUP(A788,home!$A$2:$E$405,3,FALSE)</f>
        <v>1.2429378529999999</v>
      </c>
      <c r="F788" s="14">
        <f>VLOOKUP(B788,home!$B$2:$E$405,3,FALSE)</f>
        <v>0.7</v>
      </c>
      <c r="G788" s="14">
        <f>VLOOKUP(C788,away!$B$2:$E$405,4,FALSE)</f>
        <v>1.31</v>
      </c>
      <c r="H788" s="14">
        <f>VLOOKUP(A788,away!$A$2:$E$405,3,FALSE)</f>
        <v>1.209039548</v>
      </c>
      <c r="I788" s="14">
        <f>VLOOKUP(C788,away!$B$2:$E$405,3,FALSE)</f>
        <v>1.26</v>
      </c>
      <c r="J788" s="14">
        <f>VLOOKUP(B788,home!$B$2:$E$405,4,FALSE)</f>
        <v>1.54</v>
      </c>
      <c r="K788" s="16">
        <f t="shared" si="1014"/>
        <v>1.139774011201</v>
      </c>
      <c r="L788" s="16">
        <f t="shared" si="1015"/>
        <v>2.3460203389392</v>
      </c>
      <c r="M788" s="17">
        <f t="shared" si="960"/>
        <v>3.0629418280479888E-2</v>
      </c>
      <c r="N788" s="17">
        <f t="shared" si="961"/>
        <v>3.49106149342958E-2</v>
      </c>
      <c r="O788" s="17">
        <f t="shared" si="962"/>
        <v>7.1857238255881958E-2</v>
      </c>
      <c r="P788" s="17">
        <f t="shared" si="963"/>
        <v>8.1901012680732535E-2</v>
      </c>
      <c r="Q788" s="17">
        <f t="shared" si="964"/>
        <v>1.9895105808577934E-2</v>
      </c>
      <c r="R788" s="17">
        <f t="shared" si="965"/>
        <v>8.4289271224149531E-2</v>
      </c>
      <c r="S788" s="17">
        <f t="shared" si="966"/>
        <v>5.474945538228173E-2</v>
      </c>
      <c r="T788" s="17">
        <f t="shared" si="967"/>
        <v>4.6674322872271252E-2</v>
      </c>
      <c r="U788" s="17">
        <f t="shared" si="968"/>
        <v>9.607072076435795E-2</v>
      </c>
      <c r="V788" s="17">
        <f t="shared" si="969"/>
        <v>1.62662640155154E-2</v>
      </c>
      <c r="W788" s="17">
        <f t="shared" si="970"/>
        <v>7.5586415169037278E-3</v>
      </c>
      <c r="X788" s="17">
        <f t="shared" si="971"/>
        <v>1.7732726733406395E-2</v>
      </c>
      <c r="Y788" s="17">
        <f t="shared" si="972"/>
        <v>2.0800668790711144E-2</v>
      </c>
      <c r="Z788" s="17">
        <f t="shared" si="973"/>
        <v>6.5914781548739157E-2</v>
      </c>
      <c r="AA788" s="17">
        <f t="shared" si="974"/>
        <v>7.5127954963244106E-2</v>
      </c>
      <c r="AB788" s="17">
        <f t="shared" si="975"/>
        <v>4.2814445290892407E-2</v>
      </c>
      <c r="AC788" s="17">
        <f t="shared" si="976"/>
        <v>2.7184312708852004E-3</v>
      </c>
      <c r="AD788" s="17">
        <f t="shared" si="977"/>
        <v>2.1537857902379429E-3</v>
      </c>
      <c r="AE788" s="17">
        <f t="shared" si="978"/>
        <v>5.0528252696164519E-3</v>
      </c>
      <c r="AF788" s="17">
        <f t="shared" si="979"/>
        <v>5.9270154258130722E-3</v>
      </c>
      <c r="AG788" s="17">
        <f t="shared" si="980"/>
        <v>4.6349662460546176E-3</v>
      </c>
      <c r="AH788" s="17">
        <f t="shared" si="981"/>
        <v>3.8659354537519085E-2</v>
      </c>
      <c r="AI788" s="17">
        <f t="shared" si="982"/>
        <v>4.4062927591669708E-2</v>
      </c>
      <c r="AJ788" s="17">
        <f t="shared" si="983"/>
        <v>2.5110889863208304E-2</v>
      </c>
      <c r="AK788" s="17">
        <f t="shared" si="984"/>
        <v>9.5402465547384865E-3</v>
      </c>
      <c r="AL788" s="17">
        <f t="shared" si="985"/>
        <v>2.9075612465073633E-4</v>
      </c>
      <c r="AM788" s="17">
        <f t="shared" si="986"/>
        <v>4.9096581388144336E-4</v>
      </c>
      <c r="AN788" s="17">
        <f t="shared" si="987"/>
        <v>1.151815785089704E-3</v>
      </c>
      <c r="AO788" s="17">
        <f t="shared" si="988"/>
        <v>1.3510916292658343E-3</v>
      </c>
      <c r="AP788" s="17">
        <f t="shared" si="989"/>
        <v>1.0565628140093832E-3</v>
      </c>
      <c r="AQ788" s="17">
        <f t="shared" si="990"/>
        <v>6.1967946275821178E-4</v>
      </c>
      <c r="AR788" s="17">
        <f t="shared" si="991"/>
        <v>1.8139126407056248E-2</v>
      </c>
      <c r="AS788" s="17">
        <f t="shared" si="992"/>
        <v>2.0674504864652485E-2</v>
      </c>
      <c r="AT788" s="17">
        <f t="shared" si="993"/>
        <v>1.1782131669589775E-2</v>
      </c>
      <c r="AU788" s="17">
        <f t="shared" si="994"/>
        <v>4.4763224911822247E-3</v>
      </c>
      <c r="AV788" s="17">
        <f t="shared" si="995"/>
        <v>1.275499010301004E-3</v>
      </c>
      <c r="AW788" s="17">
        <f t="shared" si="996"/>
        <v>2.1596177782380117E-5</v>
      </c>
      <c r="AX788" s="17">
        <f t="shared" si="997"/>
        <v>9.3265012508369241E-5</v>
      </c>
      <c r="AY788" s="17">
        <f t="shared" si="998"/>
        <v>2.1880161625605315E-4</v>
      </c>
      <c r="AZ788" s="17">
        <f t="shared" si="999"/>
        <v>2.5665652096473529E-4</v>
      </c>
      <c r="BA788" s="17">
        <f t="shared" si="1000"/>
        <v>2.0070713943488145E-4</v>
      </c>
      <c r="BB788" s="17">
        <f t="shared" si="1001"/>
        <v>1.1771575782113444E-4</v>
      </c>
      <c r="BC788" s="17">
        <f t="shared" si="1002"/>
        <v>5.523271241240453E-5</v>
      </c>
      <c r="BD788" s="17">
        <f t="shared" si="1003"/>
        <v>7.092459913590519E-3</v>
      </c>
      <c r="BE788" s="17">
        <f t="shared" si="1004"/>
        <v>8.0838014849953649E-3</v>
      </c>
      <c r="BF788" s="17">
        <f t="shared" si="1005"/>
        <v>4.606853422152884E-3</v>
      </c>
      <c r="BG788" s="17">
        <f t="shared" si="1006"/>
        <v>1.7502572679940821E-3</v>
      </c>
      <c r="BH788" s="17">
        <f t="shared" si="1007"/>
        <v>4.9872443674382956E-4</v>
      </c>
      <c r="BI788" s="17">
        <f t="shared" si="1008"/>
        <v>1.1368663035029485E-4</v>
      </c>
      <c r="BJ788" s="18">
        <f t="shared" si="1009"/>
        <v>0.17095316765229043</v>
      </c>
      <c r="BK788" s="18">
        <f t="shared" si="1010"/>
        <v>0.18677413937080156</v>
      </c>
      <c r="BL788" s="18">
        <f t="shared" si="1011"/>
        <v>0.56602641664427011</v>
      </c>
      <c r="BM788" s="18">
        <f t="shared" si="1012"/>
        <v>0.6659886385935101</v>
      </c>
      <c r="BN788" s="18">
        <f t="shared" si="1013"/>
        <v>0.32348266118411761</v>
      </c>
    </row>
    <row r="789" spans="1:66" x14ac:dyDescent="0.25">
      <c r="A789" t="s">
        <v>213</v>
      </c>
      <c r="B789" t="s">
        <v>223</v>
      </c>
      <c r="C789" t="s">
        <v>215</v>
      </c>
      <c r="D789" t="s">
        <v>505</v>
      </c>
      <c r="E789" s="14">
        <f>VLOOKUP(A789,home!$A$2:$E$405,3,FALSE)</f>
        <v>1.2429378529999999</v>
      </c>
      <c r="F789" s="14">
        <f>VLOOKUP(B789,home!$B$2:$E$405,3,FALSE)</f>
        <v>0.7</v>
      </c>
      <c r="G789" s="14">
        <f>VLOOKUP(C789,away!$B$2:$E$405,4,FALSE)</f>
        <v>0.97</v>
      </c>
      <c r="H789" s="14">
        <f>VLOOKUP(A789,away!$A$2:$E$405,3,FALSE)</f>
        <v>1.209039548</v>
      </c>
      <c r="I789" s="14">
        <f>VLOOKUP(C789,away!$B$2:$E$405,3,FALSE)</f>
        <v>1.07</v>
      </c>
      <c r="J789" s="14">
        <f>VLOOKUP(B789,home!$B$2:$E$405,4,FALSE)</f>
        <v>1.1599999999999999</v>
      </c>
      <c r="K789" s="16">
        <f t="shared" si="1014"/>
        <v>0.84395480218699981</v>
      </c>
      <c r="L789" s="16">
        <f t="shared" si="1015"/>
        <v>1.5006598869776</v>
      </c>
      <c r="M789" s="17">
        <f t="shared" si="960"/>
        <v>9.5884140211886834E-2</v>
      </c>
      <c r="N789" s="17">
        <f t="shared" si="961"/>
        <v>8.0921880585393499E-2</v>
      </c>
      <c r="O789" s="17">
        <f t="shared" si="962"/>
        <v>0.14388948301331445</v>
      </c>
      <c r="P789" s="17">
        <f t="shared" si="963"/>
        <v>0.12143622017329146</v>
      </c>
      <c r="Q789" s="17">
        <f t="shared" si="964"/>
        <v>3.4147204861022899E-2</v>
      </c>
      <c r="R789" s="17">
        <f t="shared" si="965"/>
        <v>0.10796458765801291</v>
      </c>
      <c r="S789" s="17">
        <f t="shared" si="966"/>
        <v>3.844941284707884E-2</v>
      </c>
      <c r="T789" s="17">
        <f t="shared" si="967"/>
        <v>5.1243340587343575E-2</v>
      </c>
      <c r="U789" s="17">
        <f t="shared" si="968"/>
        <v>9.1117232220119276E-2</v>
      </c>
      <c r="V789" s="17">
        <f t="shared" si="969"/>
        <v>5.4106403296423468E-3</v>
      </c>
      <c r="W789" s="17">
        <f t="shared" si="970"/>
        <v>9.606232507907847E-3</v>
      </c>
      <c r="X789" s="17">
        <f t="shared" si="971"/>
        <v>1.4415687789597537E-2</v>
      </c>
      <c r="Y789" s="17">
        <f t="shared" si="972"/>
        <v>1.0816522204520906E-2</v>
      </c>
      <c r="Z789" s="17">
        <f t="shared" si="973"/>
        <v>5.400604197081893E-2</v>
      </c>
      <c r="AA789" s="17">
        <f t="shared" si="974"/>
        <v>4.5578658468385297E-2</v>
      </c>
      <c r="AB789" s="17">
        <f t="shared" si="975"/>
        <v>1.9233163845817469E-2</v>
      </c>
      <c r="AC789" s="17">
        <f t="shared" si="976"/>
        <v>4.2828231870318981E-4</v>
      </c>
      <c r="AD789" s="17">
        <f t="shared" si="977"/>
        <v>2.0268065139934228E-3</v>
      </c>
      <c r="AE789" s="17">
        <f t="shared" si="978"/>
        <v>3.0415472342148336E-3</v>
      </c>
      <c r="AF789" s="17">
        <f t="shared" si="979"/>
        <v>2.2821639643669325E-3</v>
      </c>
      <c r="AG789" s="17">
        <f t="shared" si="980"/>
        <v>1.1415839722770773E-3</v>
      </c>
      <c r="AH789" s="17">
        <f t="shared" si="981"/>
        <v>2.0261175210009173E-2</v>
      </c>
      <c r="AI789" s="17">
        <f t="shared" si="982"/>
        <v>1.7099516116439437E-2</v>
      </c>
      <c r="AJ789" s="17">
        <f t="shared" si="983"/>
        <v>7.2156093707715294E-3</v>
      </c>
      <c r="AK789" s="17">
        <f t="shared" si="984"/>
        <v>2.0298827263893829E-3</v>
      </c>
      <c r="AL789" s="17">
        <f t="shared" si="985"/>
        <v>2.1696595843874803E-5</v>
      </c>
      <c r="AM789" s="17">
        <f t="shared" si="986"/>
        <v>3.4210661811772856E-4</v>
      </c>
      <c r="AN789" s="17">
        <f t="shared" si="987"/>
        <v>5.1338567887883953E-4</v>
      </c>
      <c r="AO789" s="17">
        <f t="shared" si="988"/>
        <v>3.8520864742111894E-4</v>
      </c>
      <c r="AP789" s="17">
        <f t="shared" si="989"/>
        <v>1.9268905510059014E-4</v>
      </c>
      <c r="AQ789" s="17">
        <f t="shared" si="990"/>
        <v>7.2290183912268065E-5</v>
      </c>
      <c r="AR789" s="17">
        <f t="shared" si="991"/>
        <v>6.0810265801371386E-3</v>
      </c>
      <c r="AS789" s="17">
        <f t="shared" si="992"/>
        <v>5.1321115845335266E-3</v>
      </c>
      <c r="AT789" s="17">
        <f t="shared" si="993"/>
        <v>2.1656351085633011E-3</v>
      </c>
      <c r="AU789" s="17">
        <f t="shared" si="994"/>
        <v>6.092327165522543E-4</v>
      </c>
      <c r="AV789" s="17">
        <f t="shared" si="995"/>
        <v>1.2854121919592655E-4</v>
      </c>
      <c r="AW789" s="17">
        <f t="shared" si="996"/>
        <v>7.6329173709175553E-7</v>
      </c>
      <c r="AX789" s="17">
        <f t="shared" si="997"/>
        <v>4.8120420536735162E-5</v>
      </c>
      <c r="AY789" s="17">
        <f t="shared" si="998"/>
        <v>7.221238484397157E-5</v>
      </c>
      <c r="AZ789" s="17">
        <f t="shared" si="999"/>
        <v>5.4183114639168675E-5</v>
      </c>
      <c r="BA789" s="17">
        <f t="shared" si="1000"/>
        <v>2.7103475563503065E-5</v>
      </c>
      <c r="BB789" s="17">
        <f t="shared" si="1001"/>
        <v>1.0168274643956667E-5</v>
      </c>
      <c r="BC789" s="17">
        <f t="shared" si="1002"/>
        <v>3.0518243755914392E-6</v>
      </c>
      <c r="BD789" s="17">
        <f t="shared" si="1003"/>
        <v>1.5209254434093965E-3</v>
      </c>
      <c r="BE789" s="17">
        <f t="shared" si="1004"/>
        <v>1.2835923317337521E-3</v>
      </c>
      <c r="BF789" s="17">
        <f t="shared" si="1005"/>
        <v>5.416469562085543E-4</v>
      </c>
      <c r="BG789" s="17">
        <f t="shared" si="1006"/>
        <v>1.5237518326072702E-4</v>
      </c>
      <c r="BH789" s="17">
        <f t="shared" si="1007"/>
        <v>3.2149441911753671E-5</v>
      </c>
      <c r="BI789" s="17">
        <f t="shared" si="1008"/>
        <v>5.4265351778113039E-6</v>
      </c>
      <c r="BJ789" s="18">
        <f t="shared" si="1009"/>
        <v>0.21136348989867196</v>
      </c>
      <c r="BK789" s="18">
        <f t="shared" si="1010"/>
        <v>0.26170260486129049</v>
      </c>
      <c r="BL789" s="18">
        <f t="shared" si="1011"/>
        <v>0.47204197172994311</v>
      </c>
      <c r="BM789" s="18">
        <f t="shared" si="1012"/>
        <v>0.41479914286469571</v>
      </c>
      <c r="BN789" s="18">
        <f t="shared" si="1013"/>
        <v>0.58424351650292206</v>
      </c>
    </row>
    <row r="790" spans="1:66" x14ac:dyDescent="0.25">
      <c r="A790" t="s">
        <v>37</v>
      </c>
      <c r="B790" t="s">
        <v>229</v>
      </c>
      <c r="C790" t="s">
        <v>230</v>
      </c>
      <c r="D790" t="s">
        <v>505</v>
      </c>
      <c r="E790" s="14">
        <f>VLOOKUP(A790,home!$A$2:$E$405,3,FALSE)</f>
        <v>1.692307692</v>
      </c>
      <c r="F790" s="14">
        <f>VLOOKUP(B790,home!$B$2:$E$405,3,FALSE)</f>
        <v>0.53</v>
      </c>
      <c r="G790" s="14">
        <f>VLOOKUP(C790,away!$B$2:$E$405,4,FALSE)</f>
        <v>0.92</v>
      </c>
      <c r="H790" s="14">
        <f>VLOOKUP(A790,away!$A$2:$E$405,3,FALSE)</f>
        <v>1.307692308</v>
      </c>
      <c r="I790" s="14">
        <f>VLOOKUP(C790,away!$B$2:$E$405,3,FALSE)</f>
        <v>1.05</v>
      </c>
      <c r="J790" s="14">
        <f>VLOOKUP(B790,home!$B$2:$E$405,4,FALSE)</f>
        <v>0.51</v>
      </c>
      <c r="K790" s="16">
        <f t="shared" si="1014"/>
        <v>0.82516923061920011</v>
      </c>
      <c r="L790" s="16">
        <f t="shared" si="1015"/>
        <v>0.70026923093399995</v>
      </c>
      <c r="M790" s="17">
        <f t="shared" si="960"/>
        <v>0.21752565931423823</v>
      </c>
      <c r="N790" s="17">
        <f t="shared" si="961"/>
        <v>0.17949548093626419</v>
      </c>
      <c r="O790" s="17">
        <f t="shared" si="962"/>
        <v>0.15232652615639289</v>
      </c>
      <c r="P790" s="17">
        <f t="shared" si="963"/>
        <v>0.12569516239136619</v>
      </c>
      <c r="Q790" s="17">
        <f t="shared" si="964"/>
        <v>7.4057073951900199E-2</v>
      </c>
      <c r="R790" s="17">
        <f t="shared" si="965"/>
        <v>5.3334789661192525E-2</v>
      </c>
      <c r="S790" s="17">
        <f t="shared" si="966"/>
        <v>1.8157942720872563E-2</v>
      </c>
      <c r="T790" s="17">
        <f t="shared" si="967"/>
        <v>5.185989022151951E-2</v>
      </c>
      <c r="U790" s="17">
        <f t="shared" si="968"/>
        <v>4.4010227349963106E-2</v>
      </c>
      <c r="V790" s="17">
        <f t="shared" si="969"/>
        <v>1.165821880604537E-3</v>
      </c>
      <c r="W790" s="17">
        <f t="shared" si="970"/>
        <v>2.0369872911599567E-2</v>
      </c>
      <c r="X790" s="17">
        <f t="shared" si="971"/>
        <v>1.4264395238029148E-2</v>
      </c>
      <c r="Y790" s="17">
        <f t="shared" si="972"/>
        <v>4.9944585415366404E-3</v>
      </c>
      <c r="Z790" s="17">
        <f t="shared" si="973"/>
        <v>1.2449570712689983E-2</v>
      </c>
      <c r="AA790" s="17">
        <f t="shared" si="974"/>
        <v>1.0273002686529722E-2</v>
      </c>
      <c r="AB790" s="17">
        <f t="shared" si="975"/>
        <v>4.2384828614963517E-3</v>
      </c>
      <c r="AC790" s="17">
        <f t="shared" si="976"/>
        <v>4.2103702576964055E-5</v>
      </c>
      <c r="AD790" s="17">
        <f t="shared" si="977"/>
        <v>4.2021480895688742E-3</v>
      </c>
      <c r="AE790" s="17">
        <f t="shared" si="978"/>
        <v>2.9426350109531727E-3</v>
      </c>
      <c r="AF790" s="17">
        <f t="shared" si="979"/>
        <v>1.0303183780198202E-3</v>
      </c>
      <c r="AG790" s="17">
        <f t="shared" si="980"/>
        <v>2.4050008606436865E-4</v>
      </c>
      <c r="AH790" s="17">
        <f t="shared" si="981"/>
        <v>2.1795128271084661E-3</v>
      </c>
      <c r="AI790" s="17">
        <f t="shared" si="982"/>
        <v>1.7984669226697707E-3</v>
      </c>
      <c r="AJ790" s="17">
        <f t="shared" si="983"/>
        <v>7.4201978343674745E-4</v>
      </c>
      <c r="AK790" s="17">
        <f t="shared" si="984"/>
        <v>2.0409729793424217E-4</v>
      </c>
      <c r="AL790" s="17">
        <f t="shared" si="985"/>
        <v>9.7316918829223875E-7</v>
      </c>
      <c r="AM790" s="17">
        <f t="shared" si="986"/>
        <v>6.9349666120349825E-4</v>
      </c>
      <c r="AN790" s="17">
        <f t="shared" si="987"/>
        <v>4.8563437359627038E-4</v>
      </c>
      <c r="AO790" s="17">
        <f t="shared" si="988"/>
        <v>1.7003740465668752E-4</v>
      </c>
      <c r="AP790" s="17">
        <f t="shared" si="989"/>
        <v>3.9690654196317318E-5</v>
      </c>
      <c r="AQ790" s="17">
        <f t="shared" si="990"/>
        <v>6.9485359723306157E-6</v>
      </c>
      <c r="AR790" s="17">
        <f t="shared" si="991"/>
        <v>3.0524915425000671E-4</v>
      </c>
      <c r="AS790" s="17">
        <f t="shared" si="992"/>
        <v>2.518822097596396E-4</v>
      </c>
      <c r="AT790" s="17">
        <f t="shared" si="993"/>
        <v>1.0392272461701286E-4</v>
      </c>
      <c r="AU790" s="17">
        <f t="shared" si="994"/>
        <v>2.8584611572023844E-5</v>
      </c>
      <c r="AV790" s="17">
        <f t="shared" si="995"/>
        <v>5.8967854846088984E-6</v>
      </c>
      <c r="AW790" s="17">
        <f t="shared" si="996"/>
        <v>1.5620463599341173E-8</v>
      </c>
      <c r="AX790" s="17">
        <f t="shared" si="997"/>
        <v>9.5375351060379091E-5</v>
      </c>
      <c r="AY790" s="17">
        <f t="shared" si="998"/>
        <v>6.6788423737111925E-5</v>
      </c>
      <c r="AZ790" s="17">
        <f t="shared" si="999"/>
        <v>2.3384939062840731E-5</v>
      </c>
      <c r="BA790" s="17">
        <f t="shared" si="1000"/>
        <v>5.4585844309913125E-6</v>
      </c>
      <c r="BB790" s="17">
        <f t="shared" si="1001"/>
        <v>9.5561968036964796E-7</v>
      </c>
      <c r="BC790" s="17">
        <f t="shared" si="1002"/>
        <v>1.3383821172756965E-7</v>
      </c>
      <c r="BD790" s="17">
        <f t="shared" si="1003"/>
        <v>3.5626098414984354E-5</v>
      </c>
      <c r="BE790" s="17">
        <f t="shared" si="1004"/>
        <v>2.9397560219056542E-5</v>
      </c>
      <c r="BF790" s="17">
        <f t="shared" si="1005"/>
        <v>1.2128981074020242E-5</v>
      </c>
      <c r="BG790" s="17">
        <f t="shared" si="1006"/>
        <v>3.3361539936813751E-6</v>
      </c>
      <c r="BH790" s="17">
        <f t="shared" si="1007"/>
        <v>6.8822290604830789E-7</v>
      </c>
      <c r="BI790" s="17">
        <f t="shared" si="1008"/>
        <v>1.135800731756785E-7</v>
      </c>
      <c r="BJ790" s="18">
        <f t="shared" si="1009"/>
        <v>0.35504467775126403</v>
      </c>
      <c r="BK790" s="18">
        <f t="shared" si="1010"/>
        <v>0.36265445160258386</v>
      </c>
      <c r="BL790" s="18">
        <f t="shared" si="1011"/>
        <v>0.26988395162908813</v>
      </c>
      <c r="BM790" s="18">
        <f t="shared" si="1012"/>
        <v>0.19753118648099818</v>
      </c>
      <c r="BN790" s="18">
        <f t="shared" si="1013"/>
        <v>0.80243469241135423</v>
      </c>
    </row>
    <row r="791" spans="1:66" x14ac:dyDescent="0.25">
      <c r="A791" t="s">
        <v>37</v>
      </c>
      <c r="B791" t="s">
        <v>227</v>
      </c>
      <c r="C791" t="s">
        <v>231</v>
      </c>
      <c r="D791" t="s">
        <v>505</v>
      </c>
      <c r="E791" s="14">
        <f>VLOOKUP(A791,home!$A$2:$E$405,3,FALSE)</f>
        <v>1.692307692</v>
      </c>
      <c r="F791" s="14">
        <f>VLOOKUP(B791,home!$B$2:$E$405,3,FALSE)</f>
        <v>0.66</v>
      </c>
      <c r="G791" s="14">
        <f>VLOOKUP(C791,away!$B$2:$E$405,4,FALSE)</f>
        <v>0.84</v>
      </c>
      <c r="H791" s="14">
        <f>VLOOKUP(A791,away!$A$2:$E$405,3,FALSE)</f>
        <v>1.307692308</v>
      </c>
      <c r="I791" s="14">
        <f>VLOOKUP(C791,away!$B$2:$E$405,3,FALSE)</f>
        <v>0.93</v>
      </c>
      <c r="J791" s="14">
        <f>VLOOKUP(B791,home!$B$2:$E$405,4,FALSE)</f>
        <v>0.56999999999999995</v>
      </c>
      <c r="K791" s="16">
        <f t="shared" si="1014"/>
        <v>0.93821538444480002</v>
      </c>
      <c r="L791" s="16">
        <f t="shared" si="1015"/>
        <v>0.69320769247080005</v>
      </c>
      <c r="M791" s="17">
        <f t="shared" si="960"/>
        <v>0.19565094957199342</v>
      </c>
      <c r="N791" s="17">
        <f t="shared" si="961"/>
        <v>0.183562730869678</v>
      </c>
      <c r="O791" s="17">
        <f t="shared" si="962"/>
        <v>0.13562674328252242</v>
      </c>
      <c r="P791" s="17">
        <f t="shared" si="963"/>
        <v>0.12724709708980797</v>
      </c>
      <c r="Q791" s="17">
        <f t="shared" si="964"/>
        <v>8.6110689056316136E-2</v>
      </c>
      <c r="R791" s="17">
        <f t="shared" si="965"/>
        <v>4.7008750874103472E-2</v>
      </c>
      <c r="S791" s="17">
        <f t="shared" si="966"/>
        <v>2.0689681998993993E-2</v>
      </c>
      <c r="T791" s="17">
        <f t="shared" si="967"/>
        <v>5.9692592057799483E-2</v>
      </c>
      <c r="U791" s="17">
        <f t="shared" si="968"/>
        <v>4.4104333273616819E-2</v>
      </c>
      <c r="V791" s="17">
        <f t="shared" si="969"/>
        <v>1.4951240574335443E-3</v>
      </c>
      <c r="W791" s="17">
        <f t="shared" si="970"/>
        <v>2.6930124412592762E-2</v>
      </c>
      <c r="X791" s="17">
        <f t="shared" si="971"/>
        <v>1.8668169402004987E-2</v>
      </c>
      <c r="Y791" s="17">
        <f t="shared" si="972"/>
        <v>6.4704593169089362E-3</v>
      </c>
      <c r="Z791" s="17">
        <f t="shared" si="973"/>
        <v>1.0862275906457323E-2</v>
      </c>
      <c r="AA791" s="17">
        <f t="shared" si="974"/>
        <v>1.0191154365522348E-2</v>
      </c>
      <c r="AB791" s="17">
        <f t="shared" si="975"/>
        <v>4.7807489054924254E-3</v>
      </c>
      <c r="AC791" s="17">
        <f t="shared" si="976"/>
        <v>6.0774748510595551E-5</v>
      </c>
      <c r="AD791" s="17">
        <f t="shared" si="977"/>
        <v>6.3165642572267523E-3</v>
      </c>
      <c r="AE791" s="17">
        <f t="shared" si="978"/>
        <v>4.3786909330956903E-3</v>
      </c>
      <c r="AF791" s="17">
        <f t="shared" si="979"/>
        <v>1.5176711188870388E-3</v>
      </c>
      <c r="AG791" s="17">
        <f t="shared" si="980"/>
        <v>3.5068709808442049E-4</v>
      </c>
      <c r="AH791" s="17">
        <f t="shared" si="981"/>
        <v>1.8824533040241122E-3</v>
      </c>
      <c r="AI791" s="17">
        <f t="shared" si="982"/>
        <v>1.7661466503343666E-3</v>
      </c>
      <c r="AJ791" s="17">
        <f t="shared" si="983"/>
        <v>8.2851297926467662E-4</v>
      </c>
      <c r="AK791" s="17">
        <f t="shared" si="984"/>
        <v>2.5910787445277176E-4</v>
      </c>
      <c r="AL791" s="17">
        <f t="shared" si="985"/>
        <v>1.5810626713039825E-6</v>
      </c>
      <c r="AM791" s="17">
        <f t="shared" si="986"/>
        <v>1.1852595525928564E-3</v>
      </c>
      <c r="AN791" s="17">
        <f t="shared" si="987"/>
        <v>8.2163103943186681E-4</v>
      </c>
      <c r="AO791" s="17">
        <f t="shared" si="988"/>
        <v>2.8478047845347464E-4</v>
      </c>
      <c r="AP791" s="17">
        <f t="shared" si="989"/>
        <v>6.5804006109821181E-5</v>
      </c>
      <c r="AQ791" s="17">
        <f t="shared" si="990"/>
        <v>1.1403960807680891E-5</v>
      </c>
      <c r="AR791" s="17">
        <f t="shared" si="991"/>
        <v>2.6098622221331768E-4</v>
      </c>
      <c r="AS791" s="17">
        <f t="shared" si="992"/>
        <v>2.4486128880866386E-4</v>
      </c>
      <c r="AT791" s="17">
        <f t="shared" si="993"/>
        <v>1.1486631410763488E-4</v>
      </c>
      <c r="AU791" s="17">
        <f t="shared" si="994"/>
        <v>3.5923114350083935E-5</v>
      </c>
      <c r="AV791" s="17">
        <f t="shared" si="995"/>
        <v>8.425904635104629E-6</v>
      </c>
      <c r="AW791" s="17">
        <f t="shared" si="996"/>
        <v>2.8563571401093403E-8</v>
      </c>
      <c r="AX791" s="17">
        <f t="shared" si="997"/>
        <v>1.8533812446712967E-4</v>
      </c>
      <c r="AY791" s="17">
        <f t="shared" si="998"/>
        <v>1.284778135887249E-4</v>
      </c>
      <c r="AZ791" s="17">
        <f t="shared" si="999"/>
        <v>4.4530904345766786E-5</v>
      </c>
      <c r="BA791" s="17">
        <f t="shared" si="1000"/>
        <v>1.0289721815055639E-5</v>
      </c>
      <c r="BB791" s="17">
        <f t="shared" si="1001"/>
        <v>1.7832285788952927E-6</v>
      </c>
      <c r="BC791" s="17">
        <f t="shared" si="1002"/>
        <v>2.4722955366479798E-7</v>
      </c>
      <c r="BD791" s="17">
        <f t="shared" si="1003"/>
        <v>3.0152942811194226E-5</v>
      </c>
      <c r="BE791" s="17">
        <f t="shared" si="1004"/>
        <v>2.8289954831746662E-5</v>
      </c>
      <c r="BF791" s="17">
        <f t="shared" si="1005"/>
        <v>1.327103542419661E-5</v>
      </c>
      <c r="BG791" s="17">
        <f t="shared" si="1006"/>
        <v>4.1503632008310609E-6</v>
      </c>
      <c r="BH791" s="17">
        <f t="shared" si="1007"/>
        <v>9.7348365151331612E-7</v>
      </c>
      <c r="BI791" s="17">
        <f t="shared" si="1008"/>
        <v>1.8266746767105876E-7</v>
      </c>
      <c r="BJ791" s="18">
        <f t="shared" si="1009"/>
        <v>0.3967379245823392</v>
      </c>
      <c r="BK791" s="18">
        <f t="shared" si="1010"/>
        <v>0.34527368634299949</v>
      </c>
      <c r="BL791" s="18">
        <f t="shared" si="1011"/>
        <v>0.2471900348008354</v>
      </c>
      <c r="BM791" s="18">
        <f t="shared" si="1012"/>
        <v>0.22472851163819269</v>
      </c>
      <c r="BN791" s="18">
        <f t="shared" si="1013"/>
        <v>0.77520696074442141</v>
      </c>
    </row>
    <row r="792" spans="1:66" x14ac:dyDescent="0.25">
      <c r="A792" t="s">
        <v>37</v>
      </c>
      <c r="B792" t="s">
        <v>226</v>
      </c>
      <c r="C792" t="s">
        <v>228</v>
      </c>
      <c r="D792" t="s">
        <v>505</v>
      </c>
      <c r="E792" s="14">
        <f>VLOOKUP(A792,home!$A$2:$E$405,3,FALSE)</f>
        <v>1.692307692</v>
      </c>
      <c r="F792" s="14">
        <f>VLOOKUP(B792,home!$B$2:$E$405,3,FALSE)</f>
        <v>1.18</v>
      </c>
      <c r="G792" s="14">
        <f>VLOOKUP(C792,away!$B$2:$E$405,4,FALSE)</f>
        <v>1.18</v>
      </c>
      <c r="H792" s="14">
        <f>VLOOKUP(A792,away!$A$2:$E$405,3,FALSE)</f>
        <v>1.307692308</v>
      </c>
      <c r="I792" s="14">
        <f>VLOOKUP(C792,away!$B$2:$E$405,3,FALSE)</f>
        <v>0.79</v>
      </c>
      <c r="J792" s="14">
        <f>VLOOKUP(B792,home!$B$2:$E$405,4,FALSE)</f>
        <v>0.98</v>
      </c>
      <c r="K792" s="16">
        <f t="shared" si="1014"/>
        <v>2.3563692303407997</v>
      </c>
      <c r="L792" s="16">
        <f t="shared" si="1015"/>
        <v>1.0124153848536002</v>
      </c>
      <c r="M792" s="17">
        <f t="shared" si="960"/>
        <v>3.443145939596548E-2</v>
      </c>
      <c r="N792" s="17">
        <f t="shared" si="961"/>
        <v>8.1133231476381684E-2</v>
      </c>
      <c r="O792" s="17">
        <f t="shared" si="962"/>
        <v>3.48589392154375E-2</v>
      </c>
      <c r="P792" s="17">
        <f t="shared" si="963"/>
        <v>8.2140531769577182E-2</v>
      </c>
      <c r="Q792" s="17">
        <f t="shared" si="964"/>
        <v>9.5589925104531751E-2</v>
      </c>
      <c r="R792" s="17">
        <f t="shared" si="965"/>
        <v>1.7645863180692705E-2</v>
      </c>
      <c r="S792" s="17">
        <f t="shared" si="966"/>
        <v>4.8989115461219097E-2</v>
      </c>
      <c r="T792" s="17">
        <f t="shared" si="967"/>
        <v>9.6776710812831332E-2</v>
      </c>
      <c r="U792" s="17">
        <f t="shared" si="968"/>
        <v>4.1580169041787927E-2</v>
      </c>
      <c r="V792" s="17">
        <f t="shared" si="969"/>
        <v>1.2985514686275105E-2</v>
      </c>
      <c r="W792" s="17">
        <f t="shared" si="970"/>
        <v>7.508171941563338E-2</v>
      </c>
      <c r="X792" s="17">
        <f t="shared" si="971"/>
        <v>7.6013887857648496E-2</v>
      </c>
      <c r="Y792" s="17">
        <f t="shared" si="972"/>
        <v>3.8478814764809799E-2</v>
      </c>
      <c r="Z792" s="17">
        <f t="shared" si="973"/>
        <v>5.9549811210516598E-3</v>
      </c>
      <c r="AA792" s="17">
        <f t="shared" si="974"/>
        <v>1.4032134280906494E-2</v>
      </c>
      <c r="AB792" s="17">
        <f t="shared" si="975"/>
        <v>1.6532444727769199E-2</v>
      </c>
      <c r="AC792" s="17">
        <f t="shared" si="976"/>
        <v>1.9361600922971531E-3</v>
      </c>
      <c r="AD792" s="17">
        <f t="shared" si="977"/>
        <v>4.4230063348019988E-2</v>
      </c>
      <c r="AE792" s="17">
        <f t="shared" si="978"/>
        <v>4.4779196606584769E-2</v>
      </c>
      <c r="AF792" s="17">
        <f t="shared" si="979"/>
        <v>2.2667573782945271E-2</v>
      </c>
      <c r="AG792" s="17">
        <f t="shared" si="980"/>
        <v>7.6496668117193058E-3</v>
      </c>
      <c r="AH792" s="17">
        <f t="shared" si="981"/>
        <v>1.5072286258663596E-3</v>
      </c>
      <c r="AI792" s="17">
        <f t="shared" si="982"/>
        <v>3.5515871570803354E-3</v>
      </c>
      <c r="AJ792" s="17">
        <f t="shared" si="983"/>
        <v>4.1844253479088305E-3</v>
      </c>
      <c r="AK792" s="17">
        <f t="shared" si="984"/>
        <v>3.2866837121568208E-3</v>
      </c>
      <c r="AL792" s="17">
        <f t="shared" si="985"/>
        <v>1.8475803507876523E-4</v>
      </c>
      <c r="AM792" s="17">
        <f t="shared" si="986"/>
        <v>2.0844472065859727E-2</v>
      </c>
      <c r="AN792" s="17">
        <f t="shared" si="987"/>
        <v>2.1103264208627494E-2</v>
      </c>
      <c r="AO792" s="17">
        <f t="shared" si="988"/>
        <v>1.0682634677722404E-2</v>
      </c>
      <c r="AP792" s="17">
        <f t="shared" si="989"/>
        <v>3.6050878994989149E-3</v>
      </c>
      <c r="AQ792" s="17">
        <f t="shared" si="990"/>
        <v>9.1246161330056262E-4</v>
      </c>
      <c r="AR792" s="17">
        <f t="shared" si="991"/>
        <v>3.0518828986377076E-4</v>
      </c>
      <c r="AS792" s="17">
        <f t="shared" si="992"/>
        <v>7.1913629569531849E-4</v>
      </c>
      <c r="AT792" s="17">
        <f t="shared" si="993"/>
        <v>8.4727531979885589E-4</v>
      </c>
      <c r="AU792" s="17">
        <f t="shared" si="994"/>
        <v>6.6549783106706155E-4</v>
      </c>
      <c r="AV792" s="17">
        <f t="shared" si="995"/>
        <v>3.9203965299624096E-4</v>
      </c>
      <c r="AW792" s="17">
        <f t="shared" si="996"/>
        <v>1.224342466349428E-5</v>
      </c>
      <c r="AX792" s="17">
        <f t="shared" si="997"/>
        <v>8.1862120997816968E-3</v>
      </c>
      <c r="AY792" s="17">
        <f t="shared" si="998"/>
        <v>8.2878470734936843E-3</v>
      </c>
      <c r="AZ792" s="17">
        <f t="shared" si="999"/>
        <v>4.1953719422594456E-3</v>
      </c>
      <c r="BA792" s="17">
        <f t="shared" si="1000"/>
        <v>1.4158196998421979E-3</v>
      </c>
      <c r="BB792" s="17">
        <f t="shared" si="1001"/>
        <v>3.5834941157476179E-4</v>
      </c>
      <c r="BC792" s="17">
        <f t="shared" si="1002"/>
        <v>7.2559691486304734E-5</v>
      </c>
      <c r="BD792" s="17">
        <f t="shared" si="1003"/>
        <v>5.1496219989206908E-5</v>
      </c>
      <c r="BE792" s="17">
        <f t="shared" si="1004"/>
        <v>1.2134410826142799E-4</v>
      </c>
      <c r="BF792" s="17">
        <f t="shared" si="1005"/>
        <v>1.4296576149518592E-4</v>
      </c>
      <c r="BG792" s="17">
        <f t="shared" si="1006"/>
        <v>1.1229337379316584E-4</v>
      </c>
      <c r="BH792" s="17">
        <f t="shared" si="1007"/>
        <v>6.6151162694343495E-5</v>
      </c>
      <c r="BI792" s="17">
        <f t="shared" si="1008"/>
        <v>3.1175312864843833E-5</v>
      </c>
      <c r="BJ792" s="18">
        <f t="shared" si="1009"/>
        <v>0.66206487036455308</v>
      </c>
      <c r="BK792" s="18">
        <f t="shared" si="1010"/>
        <v>0.18895538651390648</v>
      </c>
      <c r="BL792" s="18">
        <f t="shared" si="1011"/>
        <v>0.14063403861812565</v>
      </c>
      <c r="BM792" s="18">
        <f t="shared" si="1012"/>
        <v>0.64353372282622068</v>
      </c>
      <c r="BN792" s="18">
        <f t="shared" si="1013"/>
        <v>0.3457999501425863</v>
      </c>
    </row>
    <row r="793" spans="1:66" x14ac:dyDescent="0.25">
      <c r="A793" t="s">
        <v>37</v>
      </c>
      <c r="B793" t="s">
        <v>39</v>
      </c>
      <c r="C793" t="s">
        <v>224</v>
      </c>
      <c r="D793" t="s">
        <v>505</v>
      </c>
      <c r="E793" s="14">
        <f>VLOOKUP(A793,home!$A$2:$E$405,3,FALSE)</f>
        <v>1.692307692</v>
      </c>
      <c r="F793" s="14">
        <f>VLOOKUP(B793,home!$B$2:$E$405,3,FALSE)</f>
        <v>1.18</v>
      </c>
      <c r="G793" s="14">
        <f>VLOOKUP(C793,away!$B$2:$E$405,4,FALSE)</f>
        <v>1.27</v>
      </c>
      <c r="H793" s="14">
        <f>VLOOKUP(A793,away!$A$2:$E$405,3,FALSE)</f>
        <v>1.307692308</v>
      </c>
      <c r="I793" s="14">
        <f>VLOOKUP(C793,away!$B$2:$E$405,3,FALSE)</f>
        <v>0.34</v>
      </c>
      <c r="J793" s="14">
        <f>VLOOKUP(B793,home!$B$2:$E$405,4,FALSE)</f>
        <v>0.76</v>
      </c>
      <c r="K793" s="16">
        <f t="shared" si="1014"/>
        <v>2.5360923072312</v>
      </c>
      <c r="L793" s="16">
        <f t="shared" si="1015"/>
        <v>0.33790769238720003</v>
      </c>
      <c r="M793" s="17">
        <f t="shared" si="960"/>
        <v>5.6472583882305853E-2</v>
      </c>
      <c r="N793" s="17">
        <f t="shared" si="961"/>
        <v>0.14321968555338452</v>
      </c>
      <c r="O793" s="17">
        <f t="shared" si="962"/>
        <v>1.9082520502812561E-2</v>
      </c>
      <c r="P793" s="17">
        <f t="shared" si="963"/>
        <v>4.8395033449764577E-2</v>
      </c>
      <c r="Q793" s="17">
        <f t="shared" si="964"/>
        <v>0.181609171388005</v>
      </c>
      <c r="R793" s="17">
        <f t="shared" si="965"/>
        <v>3.2240652340184118E-3</v>
      </c>
      <c r="S793" s="17">
        <f t="shared" si="966"/>
        <v>1.0368213660477025E-2</v>
      </c>
      <c r="T793" s="17">
        <f t="shared" si="967"/>
        <v>6.1367136020072287E-2</v>
      </c>
      <c r="U793" s="17">
        <f t="shared" si="968"/>
        <v>8.1765270380056519E-3</v>
      </c>
      <c r="V793" s="17">
        <f t="shared" si="969"/>
        <v>9.8724413869535031E-4</v>
      </c>
      <c r="W793" s="17">
        <f t="shared" si="970"/>
        <v>0.15352587415991734</v>
      </c>
      <c r="X793" s="17">
        <f t="shared" si="971"/>
        <v>5.1877573859105332E-2</v>
      </c>
      <c r="Y793" s="17">
        <f t="shared" si="972"/>
        <v>8.7649156346884076E-3</v>
      </c>
      <c r="Z793" s="17">
        <f t="shared" si="973"/>
        <v>3.6314548111098666E-4</v>
      </c>
      <c r="AA793" s="17">
        <f t="shared" si="974"/>
        <v>9.209704610513462E-4</v>
      </c>
      <c r="AB793" s="17">
        <f t="shared" si="975"/>
        <v>1.1678330507297456E-3</v>
      </c>
      <c r="AC793" s="17">
        <f t="shared" si="976"/>
        <v>5.287711070430512E-5</v>
      </c>
      <c r="AD793" s="17">
        <f t="shared" si="977"/>
        <v>9.7338947104477921E-2</v>
      </c>
      <c r="AE793" s="17">
        <f t="shared" si="978"/>
        <v>3.2891578995473868E-2</v>
      </c>
      <c r="AF793" s="17">
        <f t="shared" si="979"/>
        <v>5.557158778665936E-3</v>
      </c>
      <c r="AG793" s="17">
        <f t="shared" si="980"/>
        <v>6.2593556637609261E-4</v>
      </c>
      <c r="AH793" s="17">
        <f t="shared" si="981"/>
        <v>3.0677412880763254E-5</v>
      </c>
      <c r="AI793" s="17">
        <f t="shared" si="982"/>
        <v>7.7800750812659001E-5</v>
      </c>
      <c r="AJ793" s="17">
        <f t="shared" si="983"/>
        <v>9.8654942816398027E-5</v>
      </c>
      <c r="AK793" s="17">
        <f t="shared" si="984"/>
        <v>8.3399347182333655E-5</v>
      </c>
      <c r="AL793" s="17">
        <f t="shared" si="985"/>
        <v>1.8125535368418237E-6</v>
      </c>
      <c r="AM793" s="17">
        <f t="shared" si="986"/>
        <v>4.9372110989130212E-2</v>
      </c>
      <c r="AN793" s="17">
        <f t="shared" si="987"/>
        <v>1.6683216092621713E-2</v>
      </c>
      <c r="AO793" s="17">
        <f t="shared" si="988"/>
        <v>2.8186935257274014E-3</v>
      </c>
      <c r="AP793" s="17">
        <f t="shared" si="989"/>
        <v>3.1748607494176245E-4</v>
      </c>
      <c r="AQ793" s="17">
        <f t="shared" si="990"/>
        <v>2.6820246737160143E-5</v>
      </c>
      <c r="AR793" s="17">
        <f t="shared" si="991"/>
        <v>2.0732267589896159E-6</v>
      </c>
      <c r="AS793" s="17">
        <f t="shared" si="992"/>
        <v>5.2578944346194378E-6</v>
      </c>
      <c r="AT793" s="17">
        <f t="shared" si="993"/>
        <v>6.6672528139360497E-6</v>
      </c>
      <c r="AU793" s="17">
        <f t="shared" si="994"/>
        <v>5.6362561905962615E-6</v>
      </c>
      <c r="AV793" s="17">
        <f t="shared" si="995"/>
        <v>3.573516491638853E-6</v>
      </c>
      <c r="AW793" s="17">
        <f t="shared" si="996"/>
        <v>4.3147086709348533E-8</v>
      </c>
      <c r="AX793" s="17">
        <f t="shared" si="997"/>
        <v>2.0868705145216358E-2</v>
      </c>
      <c r="AY793" s="17">
        <f t="shared" si="998"/>
        <v>7.0516959987289478E-3</v>
      </c>
      <c r="AZ793" s="17">
        <f t="shared" si="999"/>
        <v>1.1914111611732753E-3</v>
      </c>
      <c r="BA793" s="17">
        <f t="shared" si="1000"/>
        <v>1.3419566538547199E-4</v>
      </c>
      <c r="BB793" s="17">
        <f t="shared" si="1001"/>
        <v>1.1336436904692422E-5</v>
      </c>
      <c r="BC793" s="17">
        <f t="shared" si="1002"/>
        <v>7.6613384687154218E-7</v>
      </c>
      <c r="BD793" s="17">
        <f t="shared" si="1003"/>
        <v>1.1675987832092911E-7</v>
      </c>
      <c r="BE793" s="17">
        <f t="shared" si="1004"/>
        <v>2.9611382920295925E-7</v>
      </c>
      <c r="BF793" s="17">
        <f t="shared" si="1005"/>
        <v>3.7548600215319929E-7</v>
      </c>
      <c r="BG793" s="17">
        <f t="shared" si="1006"/>
        <v>3.1742238717790881E-7</v>
      </c>
      <c r="BH793" s="17">
        <f t="shared" si="1007"/>
        <v>2.0125311856621457E-7</v>
      </c>
      <c r="BI793" s="17">
        <f t="shared" si="1008"/>
        <v>1.0207929716041303E-7</v>
      </c>
      <c r="BJ793" s="18">
        <f t="shared" si="1009"/>
        <v>0.83525441453058036</v>
      </c>
      <c r="BK793" s="18">
        <f t="shared" si="1010"/>
        <v>0.12332946079421288</v>
      </c>
      <c r="BL793" s="18">
        <f t="shared" si="1011"/>
        <v>3.2887066001512234E-2</v>
      </c>
      <c r="BM793" s="18">
        <f t="shared" si="1012"/>
        <v>0.53277937394548314</v>
      </c>
      <c r="BN793" s="18">
        <f t="shared" si="1013"/>
        <v>0.45200306001029089</v>
      </c>
    </row>
    <row r="794" spans="1:66" x14ac:dyDescent="0.25">
      <c r="A794" t="s">
        <v>37</v>
      </c>
      <c r="B794" t="s">
        <v>225</v>
      </c>
      <c r="C794" t="s">
        <v>38</v>
      </c>
      <c r="D794" t="s">
        <v>505</v>
      </c>
      <c r="E794" s="14">
        <f>VLOOKUP(A794,home!$A$2:$E$405,3,FALSE)</f>
        <v>1.692307692</v>
      </c>
      <c r="F794" s="14">
        <f>VLOOKUP(B794,home!$B$2:$E$405,3,FALSE)</f>
        <v>1.9</v>
      </c>
      <c r="G794" s="14">
        <f>VLOOKUP(C794,away!$B$2:$E$405,4,FALSE)</f>
        <v>0.89</v>
      </c>
      <c r="H794" s="14">
        <f>VLOOKUP(A794,away!$A$2:$E$405,3,FALSE)</f>
        <v>1.307692308</v>
      </c>
      <c r="I794" s="14">
        <f>VLOOKUP(C794,away!$B$2:$E$405,3,FALSE)</f>
        <v>0.44</v>
      </c>
      <c r="J794" s="14">
        <f>VLOOKUP(B794,home!$B$2:$E$405,4,FALSE)</f>
        <v>1.02</v>
      </c>
      <c r="K794" s="16">
        <f t="shared" si="1014"/>
        <v>2.8616923071719995</v>
      </c>
      <c r="L794" s="16">
        <f t="shared" si="1015"/>
        <v>0.58689230783040003</v>
      </c>
      <c r="M794" s="17">
        <f t="shared" si="960"/>
        <v>3.1790600488794174E-2</v>
      </c>
      <c r="N794" s="17">
        <f t="shared" si="961"/>
        <v>9.0974916859160704E-2</v>
      </c>
      <c r="O794" s="17">
        <f t="shared" si="962"/>
        <v>1.8657658888182656E-2</v>
      </c>
      <c r="P794" s="17">
        <f t="shared" si="963"/>
        <v>5.3392478910151586E-2</v>
      </c>
      <c r="Q794" s="17">
        <f t="shared" si="964"/>
        <v>0.13017110986073624</v>
      </c>
      <c r="R794" s="17">
        <f t="shared" si="965"/>
        <v>5.4750182417989471E-3</v>
      </c>
      <c r="S794" s="17">
        <f t="shared" si="966"/>
        <v>2.2418236525414501E-2</v>
      </c>
      <c r="T794" s="17">
        <f t="shared" si="967"/>
        <v>7.6396423079012024E-2</v>
      </c>
      <c r="U794" s="17">
        <f t="shared" si="968"/>
        <v>1.5667817584182415E-2</v>
      </c>
      <c r="V794" s="17">
        <f t="shared" si="969"/>
        <v>4.1835049860375504E-3</v>
      </c>
      <c r="W794" s="17">
        <f t="shared" si="970"/>
        <v>0.12416988790150336</v>
      </c>
      <c r="X794" s="17">
        <f t="shared" si="971"/>
        <v>7.2874352073555373E-2</v>
      </c>
      <c r="Y794" s="17">
        <f t="shared" si="972"/>
        <v>2.1384698335047005E-2</v>
      </c>
      <c r="Z794" s="17">
        <f t="shared" si="973"/>
        <v>1.071082030447641E-3</v>
      </c>
      <c r="AA794" s="17">
        <f t="shared" si="974"/>
        <v>3.0651072068821803E-3</v>
      </c>
      <c r="AB794" s="17">
        <f t="shared" si="975"/>
        <v>4.3856968572960949E-3</v>
      </c>
      <c r="AC794" s="17">
        <f t="shared" si="976"/>
        <v>4.3913864928459446E-4</v>
      </c>
      <c r="AD794" s="17">
        <f t="shared" si="977"/>
        <v>8.8834003247535431E-2</v>
      </c>
      <c r="AE794" s="17">
        <f t="shared" si="978"/>
        <v>5.2135993179759317E-2</v>
      </c>
      <c r="AF794" s="17">
        <f t="shared" si="979"/>
        <v>1.5299106679149471E-2</v>
      </c>
      <c r="AG794" s="17">
        <f t="shared" si="980"/>
        <v>2.9929760088898403E-3</v>
      </c>
      <c r="AH794" s="17">
        <f t="shared" si="981"/>
        <v>1.5715245118127168E-4</v>
      </c>
      <c r="AI794" s="17">
        <f t="shared" si="982"/>
        <v>4.4972196059866841E-4</v>
      </c>
      <c r="AJ794" s="17">
        <f t="shared" si="983"/>
        <v>6.4348293750575935E-4</v>
      </c>
      <c r="AK794" s="17">
        <f t="shared" si="984"/>
        <v>6.1381672401889062E-4</v>
      </c>
      <c r="AL794" s="17">
        <f t="shared" si="985"/>
        <v>2.9501425842930957E-5</v>
      </c>
      <c r="AM794" s="17">
        <f t="shared" si="986"/>
        <v>5.0843116741752875E-2</v>
      </c>
      <c r="AN794" s="17">
        <f t="shared" si="987"/>
        <v>2.9839434121857789E-2</v>
      </c>
      <c r="AO794" s="17">
        <f t="shared" si="988"/>
        <v>8.7562671780651528E-3</v>
      </c>
      <c r="AP794" s="17">
        <f t="shared" si="989"/>
        <v>1.7129952840380805E-3</v>
      </c>
      <c r="AQ794" s="17">
        <f t="shared" si="990"/>
        <v>2.5133593888792513E-4</v>
      </c>
      <c r="AR794" s="17">
        <f t="shared" si="991"/>
        <v>1.8446312950996165E-5</v>
      </c>
      <c r="AS794" s="17">
        <f t="shared" si="992"/>
        <v>5.2787671867552954E-5</v>
      </c>
      <c r="AT794" s="17">
        <f t="shared" si="993"/>
        <v>7.5531037248448038E-5</v>
      </c>
      <c r="AU794" s="17">
        <f t="shared" si="994"/>
        <v>7.2048862748868507E-5</v>
      </c>
      <c r="AV794" s="17">
        <f t="shared" si="995"/>
        <v>5.1545419067232063E-5</v>
      </c>
      <c r="AW794" s="17">
        <f t="shared" si="996"/>
        <v>1.3763277273081232E-6</v>
      </c>
      <c r="AX794" s="17">
        <f t="shared" si="997"/>
        <v>2.4249559342087036E-2</v>
      </c>
      <c r="AY794" s="17">
        <f t="shared" si="998"/>
        <v>1.4231879846147696E-2</v>
      </c>
      <c r="AZ794" s="17">
        <f t="shared" si="999"/>
        <v>4.1762904038352899E-3</v>
      </c>
      <c r="BA794" s="17">
        <f t="shared" si="1000"/>
        <v>8.1701090442561563E-4</v>
      </c>
      <c r="BB794" s="17">
        <f t="shared" si="1001"/>
        <v>1.1987435380523795E-4</v>
      </c>
      <c r="BC794" s="17">
        <f t="shared" si="1002"/>
        <v>1.4070667230886803E-5</v>
      </c>
      <c r="BD794" s="17">
        <f t="shared" si="1003"/>
        <v>1.8043331964619893E-6</v>
      </c>
      <c r="BE794" s="17">
        <f t="shared" si="1004"/>
        <v>5.1634464278903396E-6</v>
      </c>
      <c r="BF794" s="17">
        <f t="shared" si="1005"/>
        <v>7.3880974605942632E-6</v>
      </c>
      <c r="BG794" s="17">
        <f t="shared" si="1006"/>
        <v>7.0474872225398627E-6</v>
      </c>
      <c r="BH794" s="17">
        <f t="shared" si="1007"/>
        <v>5.041934992408822E-6</v>
      </c>
      <c r="BI794" s="17">
        <f t="shared" si="1008"/>
        <v>2.8856933162075257E-6</v>
      </c>
      <c r="BJ794" s="18">
        <f t="shared" si="1009"/>
        <v>0.81024530200648237</v>
      </c>
      <c r="BK794" s="18">
        <f t="shared" si="1010"/>
        <v>0.12648534083167301</v>
      </c>
      <c r="BL794" s="18">
        <f t="shared" si="1011"/>
        <v>4.9415163148146098E-2</v>
      </c>
      <c r="BM794" s="18">
        <f t="shared" si="1012"/>
        <v>0.64252460124950461</v>
      </c>
      <c r="BN794" s="18">
        <f t="shared" si="1013"/>
        <v>0.33046178324882436</v>
      </c>
    </row>
    <row r="795" spans="1:66" x14ac:dyDescent="0.25">
      <c r="A795" t="s">
        <v>340</v>
      </c>
      <c r="B795" t="s">
        <v>378</v>
      </c>
      <c r="C795" t="s">
        <v>377</v>
      </c>
      <c r="D795" t="s">
        <v>505</v>
      </c>
      <c r="E795" s="14">
        <f>VLOOKUP(A795,home!$A$2:$E$405,3,FALSE)</f>
        <v>1.3628691980000001</v>
      </c>
      <c r="F795" s="14">
        <f>VLOOKUP(B795,home!$B$2:$E$405,3,FALSE)</f>
        <v>0.67</v>
      </c>
      <c r="G795" s="14">
        <f>VLOOKUP(C795,away!$B$2:$E$405,4,FALSE)</f>
        <v>0.86</v>
      </c>
      <c r="H795" s="14">
        <f>VLOOKUP(A795,away!$A$2:$E$405,3,FALSE)</f>
        <v>1.1434599160000001</v>
      </c>
      <c r="I795" s="14">
        <f>VLOOKUP(C795,away!$B$2:$E$405,3,FALSE)</f>
        <v>0.79</v>
      </c>
      <c r="J795" s="14">
        <f>VLOOKUP(B795,home!$B$2:$E$405,4,FALSE)</f>
        <v>1.24</v>
      </c>
      <c r="K795" s="16">
        <f t="shared" si="1014"/>
        <v>0.78528523188760013</v>
      </c>
      <c r="L795" s="16">
        <f t="shared" si="1015"/>
        <v>1.1201333337136001</v>
      </c>
      <c r="M795" s="17">
        <f t="shared" si="960"/>
        <v>0.14876036361809267</v>
      </c>
      <c r="N795" s="17">
        <f t="shared" si="961"/>
        <v>0.11681931663951763</v>
      </c>
      <c r="O795" s="17">
        <f t="shared" si="962"/>
        <v>0.1666314420239815</v>
      </c>
      <c r="P795" s="17">
        <f t="shared" si="963"/>
        <v>0.1308532105895675</v>
      </c>
      <c r="Q795" s="17">
        <f t="shared" si="964"/>
        <v>4.5868242078107281E-2</v>
      </c>
      <c r="R795" s="17">
        <f t="shared" si="965"/>
        <v>9.3324716327913462E-2</v>
      </c>
      <c r="S795" s="17">
        <f t="shared" si="966"/>
        <v>2.8775411516127818E-2</v>
      </c>
      <c r="T795" s="17">
        <f t="shared" si="967"/>
        <v>5.1378546910532737E-2</v>
      </c>
      <c r="U795" s="17">
        <f t="shared" si="968"/>
        <v>7.3286521502410024E-2</v>
      </c>
      <c r="V795" s="17">
        <f t="shared" si="969"/>
        <v>2.8123941465632799E-3</v>
      </c>
      <c r="W795" s="17">
        <f t="shared" si="970"/>
        <v>1.2006551038861021E-2</v>
      </c>
      <c r="X795" s="17">
        <f t="shared" si="971"/>
        <v>1.3448938041561883E-2</v>
      </c>
      <c r="Y795" s="17">
        <f t="shared" si="972"/>
        <v>7.5323019017011859E-3</v>
      </c>
      <c r="Z795" s="17">
        <f t="shared" si="973"/>
        <v>3.4845375206087249E-2</v>
      </c>
      <c r="AA795" s="17">
        <f t="shared" si="974"/>
        <v>2.736355854892266E-2</v>
      </c>
      <c r="AB795" s="17">
        <f t="shared" si="975"/>
        <v>1.0744099210180326E-2</v>
      </c>
      <c r="AC795" s="17">
        <f t="shared" si="976"/>
        <v>1.5461561575043147E-4</v>
      </c>
      <c r="AD795" s="17">
        <f t="shared" si="977"/>
        <v>2.3571418041805703E-3</v>
      </c>
      <c r="AE795" s="17">
        <f t="shared" si="978"/>
        <v>2.6403131071524718E-3</v>
      </c>
      <c r="AF795" s="17">
        <f t="shared" si="979"/>
        <v>1.4787513613812066E-3</v>
      </c>
      <c r="AG795" s="17">
        <f t="shared" si="980"/>
        <v>5.5213289738581853E-4</v>
      </c>
      <c r="AH795" s="17">
        <f t="shared" si="981"/>
        <v>9.7578665735239337E-3</v>
      </c>
      <c r="AI795" s="17">
        <f t="shared" si="982"/>
        <v>7.6627085149180048E-3</v>
      </c>
      <c r="AJ795" s="17">
        <f t="shared" si="983"/>
        <v>3.0087059165122363E-3</v>
      </c>
      <c r="AK795" s="17">
        <f t="shared" si="984"/>
        <v>7.8756410777663542E-4</v>
      </c>
      <c r="AL795" s="17">
        <f t="shared" si="985"/>
        <v>5.4401452742257719E-6</v>
      </c>
      <c r="AM795" s="17">
        <f t="shared" si="986"/>
        <v>3.7020572965757923E-4</v>
      </c>
      <c r="AN795" s="17">
        <f t="shared" si="987"/>
        <v>4.1467977812121996E-4</v>
      </c>
      <c r="AO795" s="17">
        <f t="shared" si="988"/>
        <v>2.3224832114526913E-4</v>
      </c>
      <c r="AP795" s="17">
        <f t="shared" si="989"/>
        <v>8.6716362071279047E-5</v>
      </c>
      <c r="AQ795" s="17">
        <f t="shared" si="990"/>
        <v>2.4283471933604346E-5</v>
      </c>
      <c r="AR795" s="17">
        <f t="shared" si="991"/>
        <v>2.1860223229867724E-3</v>
      </c>
      <c r="AS795" s="17">
        <f t="shared" si="992"/>
        <v>1.7166510468181377E-3</v>
      </c>
      <c r="AT795" s="17">
        <f t="shared" si="993"/>
        <v>6.7403035768533626E-4</v>
      </c>
      <c r="AU795" s="17">
        <f t="shared" si="994"/>
        <v>1.7643536191140383E-4</v>
      </c>
      <c r="AV795" s="17">
        <f t="shared" si="995"/>
        <v>3.4638021022942348E-5</v>
      </c>
      <c r="AW795" s="17">
        <f t="shared" si="996"/>
        <v>1.32924534520656E-7</v>
      </c>
      <c r="AX795" s="17">
        <f t="shared" si="997"/>
        <v>4.8452848710045029E-5</v>
      </c>
      <c r="AY795" s="17">
        <f t="shared" si="998"/>
        <v>5.4273650953503442E-5</v>
      </c>
      <c r="AZ795" s="17">
        <f t="shared" si="999"/>
        <v>3.0396862787678069E-5</v>
      </c>
      <c r="BA795" s="17">
        <f t="shared" si="1000"/>
        <v>1.1349513082932238E-5</v>
      </c>
      <c r="BB795" s="17">
        <f t="shared" si="1001"/>
        <v>3.1782419814027515E-6</v>
      </c>
      <c r="BC795" s="17">
        <f t="shared" si="1002"/>
        <v>7.1201095719543587E-7</v>
      </c>
      <c r="BD795" s="17">
        <f t="shared" si="1003"/>
        <v>4.0810607870325402E-4</v>
      </c>
      <c r="BE795" s="17">
        <f t="shared" si="1004"/>
        <v>3.2047967664922404E-4</v>
      </c>
      <c r="BF795" s="17">
        <f t="shared" si="1005"/>
        <v>1.2583397859637448E-4</v>
      </c>
      <c r="BG795" s="17">
        <f t="shared" si="1006"/>
        <v>3.2938521687131091E-5</v>
      </c>
      <c r="BH795" s="17">
        <f t="shared" si="1007"/>
        <v>6.4665336602783693E-6</v>
      </c>
      <c r="BI795" s="17">
        <f t="shared" si="1008"/>
        <v>1.0156146769841347E-6</v>
      </c>
      <c r="BJ795" s="18">
        <f t="shared" si="1009"/>
        <v>0.25535873257178354</v>
      </c>
      <c r="BK795" s="18">
        <f t="shared" si="1010"/>
        <v>0.31141570928232942</v>
      </c>
      <c r="BL795" s="18">
        <f t="shared" si="1011"/>
        <v>0.39824980024053658</v>
      </c>
      <c r="BM795" s="18">
        <f t="shared" si="1012"/>
        <v>0.29755818529713773</v>
      </c>
      <c r="BN795" s="18">
        <f t="shared" si="1013"/>
        <v>0.70225729127718006</v>
      </c>
    </row>
    <row r="796" spans="1:66" x14ac:dyDescent="0.25">
      <c r="A796" t="s">
        <v>340</v>
      </c>
      <c r="B796" t="s">
        <v>353</v>
      </c>
      <c r="C796" t="s">
        <v>394</v>
      </c>
      <c r="D796" t="s">
        <v>505</v>
      </c>
      <c r="E796" s="14">
        <f>VLOOKUP(A796,home!$A$2:$E$405,3,FALSE)</f>
        <v>1.3628691980000001</v>
      </c>
      <c r="F796" s="14">
        <f>VLOOKUP(B796,home!$B$2:$E$405,3,FALSE)</f>
        <v>1.59</v>
      </c>
      <c r="G796" s="14">
        <f>VLOOKUP(C796,away!$B$2:$E$405,4,FALSE)</f>
        <v>1.04</v>
      </c>
      <c r="H796" s="14">
        <f>VLOOKUP(A796,away!$A$2:$E$405,3,FALSE)</f>
        <v>1.1434599160000001</v>
      </c>
      <c r="I796" s="14">
        <f>VLOOKUP(C796,away!$B$2:$E$405,3,FALSE)</f>
        <v>0.92</v>
      </c>
      <c r="J796" s="14">
        <f>VLOOKUP(B796,home!$B$2:$E$405,4,FALSE)</f>
        <v>0.51</v>
      </c>
      <c r="K796" s="16">
        <f t="shared" si="1014"/>
        <v>2.2536405058128004</v>
      </c>
      <c r="L796" s="16">
        <f t="shared" si="1015"/>
        <v>0.53651139258720004</v>
      </c>
      <c r="M796" s="17">
        <f t="shared" si="960"/>
        <v>6.1411884839434119E-2</v>
      </c>
      <c r="N796" s="17">
        <f t="shared" si="961"/>
        <v>0.13840031121245974</v>
      </c>
      <c r="O796" s="17">
        <f t="shared" si="962"/>
        <v>3.2948175856609557E-2</v>
      </c>
      <c r="P796" s="17">
        <f t="shared" si="963"/>
        <v>7.4253343703098662E-2</v>
      </c>
      <c r="Q796" s="17">
        <f t="shared" si="964"/>
        <v>0.15595227368274842</v>
      </c>
      <c r="R796" s="17">
        <f t="shared" si="965"/>
        <v>8.8385358560187765E-3</v>
      </c>
      <c r="S796" s="17">
        <f t="shared" si="966"/>
        <v>2.2445000122965231E-2</v>
      </c>
      <c r="T796" s="17">
        <f t="shared" si="967"/>
        <v>8.3670171530671494E-2</v>
      </c>
      <c r="U796" s="17">
        <f t="shared" si="968"/>
        <v>1.991888241720273E-2</v>
      </c>
      <c r="V796" s="17">
        <f t="shared" si="969"/>
        <v>3.0153705642267784E-3</v>
      </c>
      <c r="W796" s="17">
        <f t="shared" si="970"/>
        <v>0.11715345364834849</v>
      </c>
      <c r="X796" s="17">
        <f t="shared" si="971"/>
        <v>6.2854162563275431E-2</v>
      </c>
      <c r="Y796" s="17">
        <f t="shared" si="972"/>
        <v>1.686098714336258E-2</v>
      </c>
      <c r="Z796" s="17">
        <f t="shared" si="973"/>
        <v>1.580658393514845E-3</v>
      </c>
      <c r="AA796" s="17">
        <f t="shared" si="974"/>
        <v>3.5622357814780441E-3</v>
      </c>
      <c r="AB796" s="17">
        <f t="shared" si="975"/>
        <v>4.0139994241973186E-3</v>
      </c>
      <c r="AC796" s="17">
        <f t="shared" si="976"/>
        <v>2.2786850163769598E-4</v>
      </c>
      <c r="AD796" s="17">
        <f t="shared" si="977"/>
        <v>6.6005442134445133E-2</v>
      </c>
      <c r="AE796" s="17">
        <f t="shared" si="978"/>
        <v>3.5412671677885005E-2</v>
      </c>
      <c r="AF796" s="17">
        <f t="shared" si="979"/>
        <v>9.4996508985676891E-3</v>
      </c>
      <c r="AG796" s="17">
        <f t="shared" si="980"/>
        <v>1.6988903108942663E-3</v>
      </c>
      <c r="AH796" s="17">
        <f t="shared" si="981"/>
        <v>2.1201030897732398E-4</v>
      </c>
      <c r="AI796" s="17">
        <f t="shared" si="982"/>
        <v>4.7779501996118449E-4</v>
      </c>
      <c r="AJ796" s="17">
        <f t="shared" si="983"/>
        <v>5.3838910523008052E-4</v>
      </c>
      <c r="AK796" s="17">
        <f t="shared" si="984"/>
        <v>4.0444516514493995E-4</v>
      </c>
      <c r="AL796" s="17">
        <f t="shared" si="985"/>
        <v>1.1020666905406024E-5</v>
      </c>
      <c r="AM796" s="17">
        <f t="shared" si="986"/>
        <v>2.975050759965368E-2</v>
      </c>
      <c r="AN796" s="17">
        <f t="shared" si="987"/>
        <v>1.5961486262466275E-2</v>
      </c>
      <c r="AO796" s="17">
        <f t="shared" si="988"/>
        <v>4.2817596112186213E-3</v>
      </c>
      <c r="AP796" s="17">
        <f t="shared" si="989"/>
        <v>7.6573760391284373E-4</v>
      </c>
      <c r="AQ796" s="17">
        <f t="shared" si="990"/>
        <v>1.0270673705791638E-4</v>
      </c>
      <c r="AR796" s="17">
        <f t="shared" si="991"/>
        <v>2.2749189222453334E-5</v>
      </c>
      <c r="AS796" s="17">
        <f t="shared" si="992"/>
        <v>5.126849430612084E-5</v>
      </c>
      <c r="AT796" s="17">
        <f t="shared" si="993"/>
        <v>5.7770377720153431E-5</v>
      </c>
      <c r="AU796" s="17">
        <f t="shared" si="994"/>
        <v>4.3397887755414378E-5</v>
      </c>
      <c r="AV796" s="17">
        <f t="shared" si="995"/>
        <v>2.4450809428079794E-5</v>
      </c>
      <c r="AW796" s="17">
        <f t="shared" si="996"/>
        <v>3.701425083832805E-7</v>
      </c>
      <c r="AX796" s="17">
        <f t="shared" si="997"/>
        <v>1.1174491499178527E-2</v>
      </c>
      <c r="AY796" s="17">
        <f t="shared" si="998"/>
        <v>5.9952419956781E-3</v>
      </c>
      <c r="AZ796" s="17">
        <f t="shared" si="999"/>
        <v>1.6082578159992607E-3</v>
      </c>
      <c r="BA796" s="17">
        <f t="shared" si="1000"/>
        <v>2.876162135003375E-4</v>
      </c>
      <c r="BB796" s="17">
        <f t="shared" si="1001"/>
        <v>3.8577343808930869E-5</v>
      </c>
      <c r="BC796" s="17">
        <f t="shared" si="1002"/>
        <v>4.1394368898489413E-6</v>
      </c>
      <c r="BD796" s="17">
        <f t="shared" si="1003"/>
        <v>2.0341998649946927E-6</v>
      </c>
      <c r="BE796" s="17">
        <f t="shared" si="1004"/>
        <v>4.5843552126709698E-6</v>
      </c>
      <c r="BF796" s="17">
        <f t="shared" si="1005"/>
        <v>5.1657443001546764E-6</v>
      </c>
      <c r="BG796" s="17">
        <f t="shared" si="1006"/>
        <v>3.8805768658333923E-6</v>
      </c>
      <c r="BH796" s="17">
        <f t="shared" si="1007"/>
        <v>2.1863563026905542E-6</v>
      </c>
      <c r="BI796" s="17">
        <f t="shared" si="1008"/>
        <v>9.8545222477650861E-7</v>
      </c>
      <c r="BJ796" s="18">
        <f t="shared" si="1009"/>
        <v>0.75747853692202272</v>
      </c>
      <c r="BK796" s="18">
        <f t="shared" si="1010"/>
        <v>0.16735973039394597</v>
      </c>
      <c r="BL796" s="18">
        <f t="shared" si="1011"/>
        <v>7.1132942378023312E-2</v>
      </c>
      <c r="BM796" s="18">
        <f t="shared" si="1012"/>
        <v>0.51975247108396783</v>
      </c>
      <c r="BN796" s="18">
        <f t="shared" si="1013"/>
        <v>0.4718045251503693</v>
      </c>
    </row>
    <row r="797" spans="1:66" x14ac:dyDescent="0.25">
      <c r="A797" t="s">
        <v>340</v>
      </c>
      <c r="B797" t="s">
        <v>428</v>
      </c>
      <c r="C797" t="s">
        <v>365</v>
      </c>
      <c r="D797" t="s">
        <v>505</v>
      </c>
      <c r="E797" s="14">
        <f>VLOOKUP(A797,home!$A$2:$E$405,3,FALSE)</f>
        <v>1.3628691980000001</v>
      </c>
      <c r="F797" s="14">
        <f>VLOOKUP(B797,home!$B$2:$E$405,3,FALSE)</f>
        <v>1.1000000000000001</v>
      </c>
      <c r="G797" s="14">
        <f>VLOOKUP(C797,away!$B$2:$E$405,4,FALSE)</f>
        <v>1.02</v>
      </c>
      <c r="H797" s="14">
        <f>VLOOKUP(A797,away!$A$2:$E$405,3,FALSE)</f>
        <v>1.1434599160000001</v>
      </c>
      <c r="I797" s="14">
        <f>VLOOKUP(C797,away!$B$2:$E$405,3,FALSE)</f>
        <v>0.62</v>
      </c>
      <c r="J797" s="14">
        <f>VLOOKUP(B797,home!$B$2:$E$405,4,FALSE)</f>
        <v>1.02</v>
      </c>
      <c r="K797" s="16">
        <f t="shared" si="1014"/>
        <v>1.5291392401560002</v>
      </c>
      <c r="L797" s="16">
        <f t="shared" si="1015"/>
        <v>0.72312405087840004</v>
      </c>
      <c r="M797" s="17">
        <f t="shared" si="960"/>
        <v>0.10516094519137741</v>
      </c>
      <c r="N797" s="17">
        <f t="shared" si="961"/>
        <v>0.1608057278240296</v>
      </c>
      <c r="O797" s="17">
        <f t="shared" si="962"/>
        <v>7.604440868099023E-2</v>
      </c>
      <c r="P797" s="17">
        <f t="shared" si="963"/>
        <v>0.11628248930856173</v>
      </c>
      <c r="Q797" s="17">
        <f t="shared" si="964"/>
        <v>0.12294717422878465</v>
      </c>
      <c r="R797" s="17">
        <f t="shared" si="965"/>
        <v>2.7494770426025109E-2</v>
      </c>
      <c r="S797" s="17">
        <f t="shared" si="966"/>
        <v>3.2145054647398877E-2</v>
      </c>
      <c r="T797" s="17">
        <f t="shared" si="967"/>
        <v>8.8906058672371183E-2</v>
      </c>
      <c r="U797" s="17">
        <f t="shared" si="968"/>
        <v>4.2043332357515693E-2</v>
      </c>
      <c r="V797" s="17">
        <f t="shared" si="969"/>
        <v>3.9494034242854598E-3</v>
      </c>
      <c r="W797" s="17">
        <f t="shared" si="970"/>
        <v>6.2667782859843715E-2</v>
      </c>
      <c r="X797" s="17">
        <f t="shared" si="971"/>
        <v>4.5316581001178149E-2</v>
      </c>
      <c r="Y797" s="17">
        <f t="shared" si="972"/>
        <v>1.638475481276554E-2</v>
      </c>
      <c r="Z797" s="17">
        <f t="shared" si="973"/>
        <v>6.6273765894796369E-3</v>
      </c>
      <c r="AA797" s="17">
        <f t="shared" si="974"/>
        <v>1.0134181602264555E-2</v>
      </c>
      <c r="AB797" s="17">
        <f t="shared" si="975"/>
        <v>7.7482873774448718E-3</v>
      </c>
      <c r="AC797" s="17">
        <f t="shared" si="976"/>
        <v>2.7294261942011256E-4</v>
      </c>
      <c r="AD797" s="17">
        <f t="shared" si="977"/>
        <v>2.3956941466140653E-2</v>
      </c>
      <c r="AE797" s="17">
        <f t="shared" si="978"/>
        <v>1.7323840559652345E-2</v>
      </c>
      <c r="AF797" s="17">
        <f t="shared" si="979"/>
        <v>6.2636428811336659E-3</v>
      </c>
      <c r="AG797" s="17">
        <f t="shared" si="980"/>
        <v>1.5097969378203432E-3</v>
      </c>
      <c r="AH797" s="17">
        <f t="shared" si="981"/>
        <v>1.1981038515202975E-3</v>
      </c>
      <c r="AI797" s="17">
        <f t="shared" si="982"/>
        <v>1.8320676131417246E-3</v>
      </c>
      <c r="AJ797" s="17">
        <f t="shared" si="983"/>
        <v>1.4007432389369773E-3</v>
      </c>
      <c r="AK797" s="17">
        <f t="shared" si="984"/>
        <v>7.1397715068058148E-4</v>
      </c>
      <c r="AL797" s="17">
        <f t="shared" si="985"/>
        <v>1.2072332429804928E-5</v>
      </c>
      <c r="AM797" s="17">
        <f t="shared" si="986"/>
        <v>7.3266998539992211E-3</v>
      </c>
      <c r="AN797" s="17">
        <f t="shared" si="987"/>
        <v>5.2981128779940982E-3</v>
      </c>
      <c r="AO797" s="17">
        <f t="shared" si="988"/>
        <v>1.9155964231730551E-3</v>
      </c>
      <c r="AP797" s="17">
        <f t="shared" si="989"/>
        <v>4.6173794845769117E-4</v>
      </c>
      <c r="AQ797" s="17">
        <f t="shared" si="990"/>
        <v>8.3473453933251873E-5</v>
      </c>
      <c r="AR797" s="17">
        <f t="shared" si="991"/>
        <v>1.732755420968742E-4</v>
      </c>
      <c r="AS797" s="17">
        <f t="shared" si="992"/>
        <v>2.649624307796332E-4</v>
      </c>
      <c r="AT797" s="17">
        <f t="shared" si="993"/>
        <v>2.0258222503612762E-4</v>
      </c>
      <c r="AU797" s="17">
        <f t="shared" si="994"/>
        <v>1.0325880988695202E-4</v>
      </c>
      <c r="AV797" s="17">
        <f t="shared" si="995"/>
        <v>3.9474274522486668E-5</v>
      </c>
      <c r="AW797" s="17">
        <f t="shared" si="996"/>
        <v>3.7080751269808448E-7</v>
      </c>
      <c r="AX797" s="17">
        <f t="shared" si="997"/>
        <v>1.8672573745992394E-3</v>
      </c>
      <c r="AY797" s="17">
        <f t="shared" si="998"/>
        <v>1.350258716752768E-3</v>
      </c>
      <c r="AZ797" s="17">
        <f t="shared" si="999"/>
        <v>4.8820227649606587E-4</v>
      </c>
      <c r="BA797" s="17">
        <f t="shared" si="1000"/>
        <v>1.1767693594263062E-4</v>
      </c>
      <c r="BB797" s="17">
        <f t="shared" si="1001"/>
        <v>2.1273755653448259E-5</v>
      </c>
      <c r="BC797" s="17">
        <f t="shared" si="1002"/>
        <v>3.0767128731037553E-6</v>
      </c>
      <c r="BD797" s="17">
        <f t="shared" si="1003"/>
        <v>2.0883285319873721E-5</v>
      </c>
      <c r="BE797" s="17">
        <f t="shared" si="1004"/>
        <v>3.193345104599265E-5</v>
      </c>
      <c r="BF797" s="17">
        <f t="shared" si="1005"/>
        <v>2.4415346534014025E-5</v>
      </c>
      <c r="BG797" s="17">
        <f t="shared" si="1006"/>
        <v>1.2444821482389215E-5</v>
      </c>
      <c r="BH797" s="17">
        <f t="shared" si="1007"/>
        <v>4.7574662163644266E-6</v>
      </c>
      <c r="BI797" s="17">
        <f t="shared" si="1008"/>
        <v>1.4549656550318686E-6</v>
      </c>
      <c r="BJ797" s="18">
        <f t="shared" si="1009"/>
        <v>0.56501566757359445</v>
      </c>
      <c r="BK797" s="18">
        <f t="shared" si="1010"/>
        <v>0.25917316624022613</v>
      </c>
      <c r="BL797" s="18">
        <f t="shared" si="1011"/>
        <v>0.16948931491709585</v>
      </c>
      <c r="BM797" s="18">
        <f t="shared" si="1012"/>
        <v>0.39022012175138704</v>
      </c>
      <c r="BN797" s="18">
        <f t="shared" si="1013"/>
        <v>0.60873551565976869</v>
      </c>
    </row>
    <row r="798" spans="1:66" x14ac:dyDescent="0.25">
      <c r="A798" t="s">
        <v>340</v>
      </c>
      <c r="B798" t="s">
        <v>429</v>
      </c>
      <c r="C798" t="s">
        <v>413</v>
      </c>
      <c r="D798" t="s">
        <v>505</v>
      </c>
      <c r="E798" s="14">
        <f>VLOOKUP(A798,home!$A$2:$E$405,3,FALSE)</f>
        <v>1.3628691980000001</v>
      </c>
      <c r="F798" s="14">
        <f>VLOOKUP(B798,home!$B$2:$E$405,3,FALSE)</f>
        <v>0.73</v>
      </c>
      <c r="G798" s="14">
        <f>VLOOKUP(C798,away!$B$2:$E$405,4,FALSE)</f>
        <v>0.68</v>
      </c>
      <c r="H798" s="14">
        <f>VLOOKUP(A798,away!$A$2:$E$405,3,FALSE)</f>
        <v>1.1434599160000001</v>
      </c>
      <c r="I798" s="14">
        <f>VLOOKUP(C798,away!$B$2:$E$405,3,FALSE)</f>
        <v>1.24</v>
      </c>
      <c r="J798" s="14">
        <f>VLOOKUP(B798,home!$B$2:$E$405,4,FALSE)</f>
        <v>1.46</v>
      </c>
      <c r="K798" s="16">
        <f t="shared" si="1014"/>
        <v>0.67652826988720005</v>
      </c>
      <c r="L798" s="16">
        <f t="shared" si="1015"/>
        <v>2.0701198319264003</v>
      </c>
      <c r="M798" s="17">
        <f t="shared" si="960"/>
        <v>6.4142500412168624E-2</v>
      </c>
      <c r="N798" s="17">
        <f t="shared" si="961"/>
        <v>4.3394214830083461E-2</v>
      </c>
      <c r="O798" s="17">
        <f t="shared" si="962"/>
        <v>0.13278266217257756</v>
      </c>
      <c r="P798" s="17">
        <f t="shared" si="963"/>
        <v>8.9831224710630472E-2</v>
      </c>
      <c r="Q798" s="17">
        <f t="shared" si="964"/>
        <v>1.4678706541054919E-2</v>
      </c>
      <c r="R798" s="17">
        <f t="shared" si="965"/>
        <v>0.13743801114971815</v>
      </c>
      <c r="S798" s="17">
        <f t="shared" si="966"/>
        <v>3.1452036018075447E-2</v>
      </c>
      <c r="T798" s="17">
        <f t="shared" si="967"/>
        <v>3.0386681517665555E-2</v>
      </c>
      <c r="U798" s="17">
        <f t="shared" si="968"/>
        <v>9.298069989985655E-2</v>
      </c>
      <c r="V798" s="17">
        <f t="shared" si="969"/>
        <v>4.894267359553092E-3</v>
      </c>
      <c r="W798" s="17">
        <f t="shared" si="970"/>
        <v>3.3101866468006041E-3</v>
      </c>
      <c r="X798" s="17">
        <f t="shared" si="971"/>
        <v>6.852483024919879E-3</v>
      </c>
      <c r="Y798" s="17">
        <f t="shared" si="972"/>
        <v>7.0927305039128283E-3</v>
      </c>
      <c r="Z798" s="17">
        <f t="shared" si="973"/>
        <v>9.4837717513851102E-2</v>
      </c>
      <c r="AA798" s="17">
        <f t="shared" si="974"/>
        <v>6.4160396949696705E-2</v>
      </c>
      <c r="AB798" s="17">
        <f t="shared" si="975"/>
        <v>2.1703161171827145E-2</v>
      </c>
      <c r="AC798" s="17">
        <f t="shared" si="976"/>
        <v>4.2839968443772789E-4</v>
      </c>
      <c r="AD798" s="17">
        <f t="shared" si="977"/>
        <v>5.5985871129093109E-4</v>
      </c>
      <c r="AE798" s="17">
        <f t="shared" si="978"/>
        <v>1.1589746213201133E-3</v>
      </c>
      <c r="AF798" s="17">
        <f t="shared" si="979"/>
        <v>1.1996081741470785E-3</v>
      </c>
      <c r="AG798" s="17">
        <f t="shared" si="980"/>
        <v>8.2777755728096207E-4</v>
      </c>
      <c r="AH798" s="17">
        <f t="shared" si="981"/>
        <v>4.9081359960014219E-2</v>
      </c>
      <c r="AI798" s="17">
        <f t="shared" si="982"/>
        <v>3.3204927537459322E-2</v>
      </c>
      <c r="AJ798" s="17">
        <f t="shared" si="983"/>
        <v>1.1232036089323598E-2</v>
      </c>
      <c r="AK798" s="17">
        <f t="shared" si="984"/>
        <v>2.532929980940229E-3</v>
      </c>
      <c r="AL798" s="17">
        <f t="shared" si="985"/>
        <v>2.3998857588275695E-5</v>
      </c>
      <c r="AM798" s="17">
        <f t="shared" si="986"/>
        <v>7.5752049066186256E-5</v>
      </c>
      <c r="AN798" s="17">
        <f t="shared" si="987"/>
        <v>1.568158190809739E-4</v>
      </c>
      <c r="AO798" s="17">
        <f t="shared" si="988"/>
        <v>1.6231376851965327E-4</v>
      </c>
      <c r="AP798" s="17">
        <f t="shared" si="989"/>
        <v>1.1200298373574845E-4</v>
      </c>
      <c r="AQ798" s="17">
        <f t="shared" si="990"/>
        <v>5.7964899466575727E-5</v>
      </c>
      <c r="AR798" s="17">
        <f t="shared" si="991"/>
        <v>2.0320859326228763E-2</v>
      </c>
      <c r="AS798" s="17">
        <f t="shared" si="992"/>
        <v>1.3747635802594721E-2</v>
      </c>
      <c r="AT798" s="17">
        <f t="shared" si="993"/>
        <v>4.6503321322843667E-3</v>
      </c>
      <c r="AU798" s="17">
        <f t="shared" si="994"/>
        <v>1.0486937172850656E-3</v>
      </c>
      <c r="AV798" s="17">
        <f t="shared" si="995"/>
        <v>1.7736773654911046E-4</v>
      </c>
      <c r="AW798" s="17">
        <f t="shared" si="996"/>
        <v>9.3361861608385491E-7</v>
      </c>
      <c r="AX798" s="17">
        <f t="shared" si="997"/>
        <v>8.541400449192874E-6</v>
      </c>
      <c r="AY798" s="17">
        <f t="shared" si="998"/>
        <v>1.7681722462299226E-5</v>
      </c>
      <c r="AZ798" s="17">
        <f t="shared" si="999"/>
        <v>1.8301642165912073E-5</v>
      </c>
      <c r="BA798" s="17">
        <f t="shared" si="1000"/>
        <v>1.2628864134825008E-5</v>
      </c>
      <c r="BB798" s="17">
        <f t="shared" si="1001"/>
        <v>6.5358155250513231E-6</v>
      </c>
      <c r="BC798" s="17">
        <f t="shared" si="1002"/>
        <v>2.7059842672442409E-6</v>
      </c>
      <c r="BD798" s="17">
        <f t="shared" si="1003"/>
        <v>7.0111023155021157E-3</v>
      </c>
      <c r="BE798" s="17">
        <f t="shared" si="1004"/>
        <v>4.743208919508789E-3</v>
      </c>
      <c r="BF798" s="17">
        <f t="shared" si="1005"/>
        <v>1.604457462014408E-3</v>
      </c>
      <c r="BG798" s="17">
        <f t="shared" si="1006"/>
        <v>3.6182027696140515E-4</v>
      </c>
      <c r="BH798" s="17">
        <f t="shared" si="1007"/>
        <v>6.1195411495701743E-5</v>
      </c>
      <c r="BI798" s="17">
        <f t="shared" si="1008"/>
        <v>8.2800851728444789E-6</v>
      </c>
      <c r="BJ798" s="18">
        <f t="shared" si="1009"/>
        <v>0.11009246707734999</v>
      </c>
      <c r="BK798" s="18">
        <f t="shared" si="1010"/>
        <v>0.19079010876491595</v>
      </c>
      <c r="BL798" s="18">
        <f t="shared" si="1011"/>
        <v>0.59885113809701085</v>
      </c>
      <c r="BM798" s="18">
        <f t="shared" si="1012"/>
        <v>0.5122873635330486</v>
      </c>
      <c r="BN798" s="18">
        <f t="shared" si="1013"/>
        <v>0.48226731981623316</v>
      </c>
    </row>
    <row r="799" spans="1:66" x14ac:dyDescent="0.25">
      <c r="A799" t="s">
        <v>342</v>
      </c>
      <c r="B799" t="s">
        <v>380</v>
      </c>
      <c r="C799" t="s">
        <v>414</v>
      </c>
      <c r="D799" t="s">
        <v>505</v>
      </c>
      <c r="E799" s="14">
        <f>VLOOKUP(A799,home!$A$2:$E$405,3,FALSE)</f>
        <v>1.153846154</v>
      </c>
      <c r="F799" s="14">
        <f>VLOOKUP(B799,home!$B$2:$E$405,3,FALSE)</f>
        <v>1.47</v>
      </c>
      <c r="G799" s="14">
        <f>VLOOKUP(C799,away!$B$2:$E$405,4,FALSE)</f>
        <v>1</v>
      </c>
      <c r="H799" s="14">
        <f>VLOOKUP(A799,away!$A$2:$E$405,3,FALSE)</f>
        <v>0.85314685300000004</v>
      </c>
      <c r="I799" s="14">
        <f>VLOOKUP(C799,away!$B$2:$E$405,3,FALSE)</f>
        <v>0.8</v>
      </c>
      <c r="J799" s="14">
        <f>VLOOKUP(B799,home!$B$2:$E$405,4,FALSE)</f>
        <v>0.63</v>
      </c>
      <c r="K799" s="16">
        <f t="shared" si="1014"/>
        <v>1.6961538463799999</v>
      </c>
      <c r="L799" s="16">
        <f t="shared" si="1015"/>
        <v>0.42998601391200009</v>
      </c>
      <c r="M799" s="17">
        <f t="shared" si="960"/>
        <v>0.11929690892768727</v>
      </c>
      <c r="N799" s="17">
        <f t="shared" si="961"/>
        <v>0.2023459109389413</v>
      </c>
      <c r="O799" s="17">
        <f t="shared" si="962"/>
        <v>5.1296002341839134E-2</v>
      </c>
      <c r="P799" s="17">
        <f t="shared" si="963"/>
        <v>8.7005911676027919E-2</v>
      </c>
      <c r="Q799" s="17">
        <f t="shared" si="964"/>
        <v>0.17160489756917513</v>
      </c>
      <c r="R799" s="17">
        <f t="shared" si="965"/>
        <v>1.1028281788294016E-2</v>
      </c>
      <c r="S799" s="17">
        <f t="shared" si="966"/>
        <v>1.5863840762138707E-2</v>
      </c>
      <c r="T799" s="17">
        <f t="shared" si="967"/>
        <v>7.3787705873546675E-2</v>
      </c>
      <c r="U799" s="17">
        <f t="shared" si="968"/>
        <v>1.8705662574177398E-2</v>
      </c>
      <c r="V799" s="17">
        <f t="shared" si="969"/>
        <v>1.2855394350855963E-3</v>
      </c>
      <c r="W799" s="17">
        <f t="shared" si="970"/>
        <v>9.7022769023200783E-2</v>
      </c>
      <c r="X799" s="17">
        <f t="shared" si="971"/>
        <v>4.1718433710990772E-2</v>
      </c>
      <c r="Y799" s="17">
        <f t="shared" si="972"/>
        <v>8.9691715090204661E-3</v>
      </c>
      <c r="Z799" s="17">
        <f t="shared" si="973"/>
        <v>1.5806689754822825E-3</v>
      </c>
      <c r="AA799" s="17">
        <f t="shared" si="974"/>
        <v>2.6810577626178072E-3</v>
      </c>
      <c r="AB799" s="17">
        <f t="shared" si="975"/>
        <v>2.2737432182155758E-3</v>
      </c>
      <c r="AC799" s="17">
        <f t="shared" si="976"/>
        <v>5.8598296652486345E-5</v>
      </c>
      <c r="AD799" s="17">
        <f t="shared" si="977"/>
        <v>4.1141385716285069E-2</v>
      </c>
      <c r="AE799" s="17">
        <f t="shared" si="978"/>
        <v>1.7690220450961511E-2</v>
      </c>
      <c r="AF799" s="17">
        <f t="shared" si="979"/>
        <v>3.8032736884667426E-3</v>
      </c>
      <c r="AG799" s="17">
        <f t="shared" si="980"/>
        <v>5.4511816437340154E-4</v>
      </c>
      <c r="AH799" s="17">
        <f t="shared" si="981"/>
        <v>1.6991638802049791E-4</v>
      </c>
      <c r="AI799" s="17">
        <f t="shared" si="982"/>
        <v>2.8820433510396408E-4</v>
      </c>
      <c r="AJ799" s="17">
        <f t="shared" si="983"/>
        <v>2.444194457649896E-4</v>
      </c>
      <c r="AK799" s="17">
        <f t="shared" si="984"/>
        <v>1.3819099435478498E-4</v>
      </c>
      <c r="AL799" s="17">
        <f t="shared" si="985"/>
        <v>1.7094820875878163E-6</v>
      </c>
      <c r="AM799" s="17">
        <f t="shared" si="986"/>
        <v>1.3956423925616015E-2</v>
      </c>
      <c r="AN799" s="17">
        <f t="shared" si="987"/>
        <v>6.0010670922416983E-3</v>
      </c>
      <c r="AO799" s="17">
        <f t="shared" si="988"/>
        <v>1.2901874591057425E-3</v>
      </c>
      <c r="AP799" s="17">
        <f t="shared" si="989"/>
        <v>1.8492085424670992E-4</v>
      </c>
      <c r="AQ799" s="17">
        <f t="shared" si="990"/>
        <v>1.987834525168619E-5</v>
      </c>
      <c r="AR799" s="17">
        <f t="shared" si="991"/>
        <v>1.4612334076651732E-5</v>
      </c>
      <c r="AS799" s="17">
        <f t="shared" si="992"/>
        <v>2.4784766648702379E-5</v>
      </c>
      <c r="AT799" s="17">
        <f t="shared" si="993"/>
        <v>2.1019388641413644E-5</v>
      </c>
      <c r="AU799" s="17">
        <f t="shared" si="994"/>
        <v>1.1884038964229946E-5</v>
      </c>
      <c r="AV799" s="17">
        <f t="shared" si="995"/>
        <v>5.0392895999271024E-6</v>
      </c>
      <c r="AW799" s="17">
        <f t="shared" si="996"/>
        <v>3.463232312586442E-8</v>
      </c>
      <c r="AX799" s="17">
        <f t="shared" si="997"/>
        <v>3.9453736871905825E-3</v>
      </c>
      <c r="AY799" s="17">
        <f t="shared" si="998"/>
        <v>1.6964555051483686E-3</v>
      </c>
      <c r="AZ799" s="17">
        <f t="shared" si="999"/>
        <v>3.6472607021890779E-4</v>
      </c>
      <c r="BA799" s="17">
        <f t="shared" si="1000"/>
        <v>5.2275703034405468E-5</v>
      </c>
      <c r="BB799" s="17">
        <f t="shared" si="1001"/>
        <v>5.6194552930528638E-6</v>
      </c>
      <c r="BC799" s="17">
        <f t="shared" si="1002"/>
        <v>4.8325743636329843E-7</v>
      </c>
      <c r="BD799" s="17">
        <f t="shared" si="1003"/>
        <v>1.0471832139283264E-6</v>
      </c>
      <c r="BE799" s="17">
        <f t="shared" si="1004"/>
        <v>1.7761838361691009E-6</v>
      </c>
      <c r="BF799" s="17">
        <f t="shared" si="1005"/>
        <v>1.5063405227981025E-6</v>
      </c>
      <c r="BG799" s="17">
        <f t="shared" si="1006"/>
        <v>8.516617572340206E-7</v>
      </c>
      <c r="BH799" s="17">
        <f t="shared" si="1007"/>
        <v>3.6113734133680836E-7</v>
      </c>
      <c r="BI799" s="17">
        <f t="shared" si="1008"/>
        <v>1.2250889811597483E-7</v>
      </c>
      <c r="BJ799" s="18">
        <f t="shared" si="1009"/>
        <v>0.68614629799974547</v>
      </c>
      <c r="BK799" s="18">
        <f t="shared" si="1010"/>
        <v>0.22520896408482793</v>
      </c>
      <c r="BL799" s="18">
        <f t="shared" si="1011"/>
        <v>8.6908483681888651E-2</v>
      </c>
      <c r="BM799" s="18">
        <f t="shared" si="1012"/>
        <v>0.35557008062715417</v>
      </c>
      <c r="BN799" s="18">
        <f t="shared" si="1013"/>
        <v>0.64257791324196489</v>
      </c>
    </row>
    <row r="800" spans="1:66" x14ac:dyDescent="0.25">
      <c r="A800" t="s">
        <v>342</v>
      </c>
      <c r="B800" t="s">
        <v>343</v>
      </c>
      <c r="C800" t="s">
        <v>420</v>
      </c>
      <c r="D800" t="s">
        <v>505</v>
      </c>
      <c r="E800" s="14">
        <f>VLOOKUP(A800,home!$A$2:$E$405,3,FALSE)</f>
        <v>1.153846154</v>
      </c>
      <c r="F800" s="14">
        <f>VLOOKUP(B800,home!$B$2:$E$405,3,FALSE)</f>
        <v>0.67</v>
      </c>
      <c r="G800" s="14">
        <f>VLOOKUP(C800,away!$B$2:$E$405,4,FALSE)</f>
        <v>0.73</v>
      </c>
      <c r="H800" s="14">
        <f>VLOOKUP(A800,away!$A$2:$E$405,3,FALSE)</f>
        <v>0.85314685300000004</v>
      </c>
      <c r="I800" s="14">
        <f>VLOOKUP(C800,away!$B$2:$E$405,3,FALSE)</f>
        <v>0.73</v>
      </c>
      <c r="J800" s="14">
        <f>VLOOKUP(B800,home!$B$2:$E$405,4,FALSE)</f>
        <v>1.26</v>
      </c>
      <c r="K800" s="16">
        <f t="shared" si="1014"/>
        <v>0.56434615392140008</v>
      </c>
      <c r="L800" s="16">
        <f t="shared" si="1015"/>
        <v>0.78472447538940004</v>
      </c>
      <c r="M800" s="17">
        <f t="shared" si="960"/>
        <v>0.25948130293706684</v>
      </c>
      <c r="N800" s="17">
        <f t="shared" si="961"/>
        <v>0.14643727532704739</v>
      </c>
      <c r="O800" s="17">
        <f t="shared" si="962"/>
        <v>0.20362132932064778</v>
      </c>
      <c r="P800" s="17">
        <f t="shared" si="963"/>
        <v>0.1149129140584704</v>
      </c>
      <c r="Q800" s="17">
        <f t="shared" si="964"/>
        <v>4.132065656077416E-2</v>
      </c>
      <c r="R800" s="17">
        <f t="shared" si="965"/>
        <v>7.9893320414618774E-2</v>
      </c>
      <c r="S800" s="17">
        <f t="shared" si="966"/>
        <v>1.2722475249606E-2</v>
      </c>
      <c r="T800" s="17">
        <f t="shared" si="967"/>
        <v>3.2425330542399079E-2</v>
      </c>
      <c r="U800" s="17">
        <f t="shared" si="968"/>
        <v>4.5087488100000191E-2</v>
      </c>
      <c r="V800" s="17">
        <f t="shared" si="969"/>
        <v>6.2602528301263936E-4</v>
      </c>
      <c r="W800" s="17">
        <f t="shared" si="970"/>
        <v>7.7730512025266565E-3</v>
      </c>
      <c r="X800" s="17">
        <f t="shared" si="971"/>
        <v>6.0997035270776755E-3</v>
      </c>
      <c r="Y800" s="17">
        <f t="shared" si="972"/>
        <v>2.3932933251584504E-3</v>
      </c>
      <c r="Z800" s="17">
        <f t="shared" si="973"/>
        <v>2.089808131649299E-2</v>
      </c>
      <c r="AA800" s="17">
        <f t="shared" si="974"/>
        <v>1.1793751815299491E-2</v>
      </c>
      <c r="AB800" s="17">
        <f t="shared" si="975"/>
        <v>3.3278792386338988E-3</v>
      </c>
      <c r="AC800" s="17">
        <f t="shared" si="976"/>
        <v>1.7327450169576511E-5</v>
      </c>
      <c r="AD800" s="17">
        <f t="shared" si="977"/>
        <v>1.0966728875950078E-3</v>
      </c>
      <c r="AE800" s="17">
        <f t="shared" si="978"/>
        <v>8.6058605639177102E-4</v>
      </c>
      <c r="AF800" s="17">
        <f t="shared" si="979"/>
        <v>3.3766147081473253E-4</v>
      </c>
      <c r="AG800" s="17">
        <f t="shared" si="980"/>
        <v>8.8323740181434741E-5</v>
      </c>
      <c r="AH800" s="17">
        <f t="shared" si="981"/>
        <v>4.0998089744324956E-3</v>
      </c>
      <c r="AI800" s="17">
        <f t="shared" si="982"/>
        <v>2.3137114265334192E-3</v>
      </c>
      <c r="AJ800" s="17">
        <f t="shared" si="983"/>
        <v>6.5286707242406556E-4</v>
      </c>
      <c r="AK800" s="17">
        <f t="shared" si="984"/>
        <v>1.2281434044814852E-4</v>
      </c>
      <c r="AL800" s="17">
        <f t="shared" si="985"/>
        <v>3.069427769401786E-7</v>
      </c>
      <c r="AM800" s="17">
        <f t="shared" si="986"/>
        <v>1.2378062524482381E-4</v>
      </c>
      <c r="AN800" s="17">
        <f t="shared" si="987"/>
        <v>9.713368620861629E-5</v>
      </c>
      <c r="AO800" s="17">
        <f t="shared" si="988"/>
        <v>3.81115904763475E-5</v>
      </c>
      <c r="AP800" s="17">
        <f t="shared" si="989"/>
        <v>9.9690326142691503E-6</v>
      </c>
      <c r="AQ800" s="17">
        <f t="shared" si="990"/>
        <v>1.9557359720930443E-6</v>
      </c>
      <c r="AR800" s="17">
        <f t="shared" si="991"/>
        <v>6.4344408933165911E-4</v>
      </c>
      <c r="AS800" s="17">
        <f t="shared" si="992"/>
        <v>3.6312519707777966E-4</v>
      </c>
      <c r="AT800" s="17">
        <f t="shared" si="993"/>
        <v>1.0246415418139768E-4</v>
      </c>
      <c r="AU800" s="17">
        <f t="shared" si="994"/>
        <v>1.9275083775693709E-5</v>
      </c>
      <c r="AV800" s="17">
        <f t="shared" si="995"/>
        <v>2.7194548488313807E-6</v>
      </c>
      <c r="AW800" s="17">
        <f t="shared" si="996"/>
        <v>3.7758756655590906E-9</v>
      </c>
      <c r="AX800" s="17">
        <f t="shared" si="997"/>
        <v>1.1642519964483738E-5</v>
      </c>
      <c r="AY800" s="17">
        <f t="shared" si="998"/>
        <v>9.1361703713401168E-6</v>
      </c>
      <c r="AZ800" s="17">
        <f t="shared" si="999"/>
        <v>3.5846882508590262E-6</v>
      </c>
      <c r="BA800" s="17">
        <f t="shared" si="1000"/>
        <v>9.3766420236329856E-7</v>
      </c>
      <c r="BB800" s="17">
        <f t="shared" si="1001"/>
        <v>1.839520123227399E-7</v>
      </c>
      <c r="BC800" s="17">
        <f t="shared" si="1002"/>
        <v>2.8870329273357314E-8</v>
      </c>
      <c r="BD800" s="17">
        <f t="shared" si="1003"/>
        <v>8.4154387573866021E-5</v>
      </c>
      <c r="BE800" s="17">
        <f t="shared" si="1004"/>
        <v>4.7492204962922162E-5</v>
      </c>
      <c r="BF800" s="17">
        <f t="shared" si="1005"/>
        <v>1.3401021606035975E-5</v>
      </c>
      <c r="BG800" s="17">
        <f t="shared" si="1006"/>
        <v>2.5209383339946626E-6</v>
      </c>
      <c r="BH800" s="17">
        <f t="shared" si="1007"/>
        <v>3.5567046326572736E-7</v>
      </c>
      <c r="BI800" s="17">
        <f t="shared" si="1008"/>
        <v>4.0144251601491194E-8</v>
      </c>
      <c r="BJ800" s="18">
        <f t="shared" si="1009"/>
        <v>0.23912901917561316</v>
      </c>
      <c r="BK800" s="18">
        <f t="shared" si="1010"/>
        <v>0.38776948809147371</v>
      </c>
      <c r="BL800" s="18">
        <f t="shared" si="1011"/>
        <v>0.35219196304944522</v>
      </c>
      <c r="BM800" s="18">
        <f t="shared" si="1012"/>
        <v>0.15431262061990417</v>
      </c>
      <c r="BN800" s="18">
        <f t="shared" si="1013"/>
        <v>0.84566679861862548</v>
      </c>
    </row>
    <row r="801" spans="1:66" x14ac:dyDescent="0.25">
      <c r="A801" t="s">
        <v>342</v>
      </c>
      <c r="B801" t="s">
        <v>392</v>
      </c>
      <c r="C801" t="s">
        <v>363</v>
      </c>
      <c r="D801" t="s">
        <v>505</v>
      </c>
      <c r="E801" s="14">
        <f>VLOOKUP(A801,home!$A$2:$E$405,3,FALSE)</f>
        <v>1.153846154</v>
      </c>
      <c r="F801" s="14">
        <f>VLOOKUP(B801,home!$B$2:$E$405,3,FALSE)</f>
        <v>1.27</v>
      </c>
      <c r="G801" s="14">
        <f>VLOOKUP(C801,away!$B$2:$E$405,4,FALSE)</f>
        <v>1.33</v>
      </c>
      <c r="H801" s="14">
        <f>VLOOKUP(A801,away!$A$2:$E$405,3,FALSE)</f>
        <v>0.85314685300000004</v>
      </c>
      <c r="I801" s="14">
        <f>VLOOKUP(C801,away!$B$2:$E$405,3,FALSE)</f>
        <v>0.67</v>
      </c>
      <c r="J801" s="14">
        <f>VLOOKUP(B801,home!$B$2:$E$405,4,FALSE)</f>
        <v>1.17</v>
      </c>
      <c r="K801" s="16">
        <f t="shared" si="1014"/>
        <v>1.9489615387214003</v>
      </c>
      <c r="L801" s="16">
        <f t="shared" si="1015"/>
        <v>0.66878181806670012</v>
      </c>
      <c r="M801" s="17">
        <f t="shared" si="960"/>
        <v>7.2967338425214121E-2</v>
      </c>
      <c r="N801" s="17">
        <f t="shared" si="961"/>
        <v>0.14221053617361049</v>
      </c>
      <c r="O801" s="17">
        <f t="shared" si="962"/>
        <v>4.8799229251502887E-2</v>
      </c>
      <c r="P801" s="17">
        <f t="shared" si="963"/>
        <v>9.5107820930427425E-2</v>
      </c>
      <c r="Q801" s="17">
        <f t="shared" si="964"/>
        <v>0.13858143270165765</v>
      </c>
      <c r="R801" s="17">
        <f t="shared" si="965"/>
        <v>1.6318018629536895E-2</v>
      </c>
      <c r="S801" s="17">
        <f t="shared" si="966"/>
        <v>3.0991597738641609E-2</v>
      </c>
      <c r="T801" s="17">
        <f t="shared" si="967"/>
        <v>9.2680742512502648E-2</v>
      </c>
      <c r="U801" s="17">
        <f t="shared" si="968"/>
        <v>3.1803190697106701E-2</v>
      </c>
      <c r="V801" s="17">
        <f t="shared" si="969"/>
        <v>4.4883755019538563E-3</v>
      </c>
      <c r="W801" s="17">
        <f t="shared" si="970"/>
        <v>9.0029960772146297E-2</v>
      </c>
      <c r="X801" s="17">
        <f t="shared" si="971"/>
        <v>6.0210400845669691E-2</v>
      </c>
      <c r="Y801" s="17">
        <f t="shared" si="972"/>
        <v>2.0133810672045876E-2</v>
      </c>
      <c r="Z801" s="17">
        <f t="shared" si="973"/>
        <v>3.6377313887693222E-3</v>
      </c>
      <c r="AA801" s="17">
        <f t="shared" si="974"/>
        <v>7.0897985649109952E-3</v>
      </c>
      <c r="AB801" s="17">
        <f t="shared" si="975"/>
        <v>6.908872360146855E-3</v>
      </c>
      <c r="AC801" s="17">
        <f t="shared" si="976"/>
        <v>3.6564271659184127E-4</v>
      </c>
      <c r="AD801" s="17">
        <f t="shared" si="977"/>
        <v>4.3866232719377382E-2</v>
      </c>
      <c r="AE801" s="17">
        <f t="shared" si="978"/>
        <v>2.9336938869802168E-2</v>
      </c>
      <c r="AF801" s="17">
        <f t="shared" si="979"/>
        <v>9.8100056569289679E-3</v>
      </c>
      <c r="AG801" s="17">
        <f t="shared" si="980"/>
        <v>2.186917806161856E-3</v>
      </c>
      <c r="AH801" s="17">
        <f t="shared" si="981"/>
        <v>6.0821215295486222E-4</v>
      </c>
      <c r="AI801" s="17">
        <f t="shared" si="982"/>
        <v>1.185382093491964E-3</v>
      </c>
      <c r="AJ801" s="17">
        <f t="shared" si="983"/>
        <v>1.1551320544524466E-3</v>
      </c>
      <c r="AK801" s="17">
        <f t="shared" si="984"/>
        <v>7.5043598209068431E-4</v>
      </c>
      <c r="AL801" s="17">
        <f t="shared" si="985"/>
        <v>1.9063588046190874E-5</v>
      </c>
      <c r="AM801" s="17">
        <f t="shared" si="986"/>
        <v>1.7098720083733764E-2</v>
      </c>
      <c r="AN801" s="17">
        <f t="shared" si="987"/>
        <v>1.1435313104213066E-2</v>
      </c>
      <c r="AO801" s="17">
        <f t="shared" si="988"/>
        <v>3.8238647439987868E-3</v>
      </c>
      <c r="AP801" s="17">
        <f t="shared" si="989"/>
        <v>8.5244373851088844E-4</v>
      </c>
      <c r="AQ801" s="17">
        <f t="shared" si="990"/>
        <v>1.4252471831022165E-4</v>
      </c>
      <c r="AR801" s="17">
        <f t="shared" si="991"/>
        <v>8.1352245884682952E-5</v>
      </c>
      <c r="AS801" s="17">
        <f t="shared" si="992"/>
        <v>1.585523983178534E-4</v>
      </c>
      <c r="AT801" s="17">
        <f t="shared" si="993"/>
        <v>1.5450626309676597E-4</v>
      </c>
      <c r="AU801" s="17">
        <f t="shared" si="994"/>
        <v>1.0037558808905552E-4</v>
      </c>
      <c r="AV801" s="17">
        <f t="shared" si="995"/>
        <v>4.8907040153027765E-5</v>
      </c>
      <c r="AW801" s="17">
        <f t="shared" si="996"/>
        <v>6.9022370423950385E-7</v>
      </c>
      <c r="AX801" s="17">
        <f t="shared" si="997"/>
        <v>5.5541246340933713E-3</v>
      </c>
      <c r="AY801" s="17">
        <f t="shared" si="998"/>
        <v>3.7144975705580103E-3</v>
      </c>
      <c r="AZ801" s="17">
        <f t="shared" si="999"/>
        <v>1.2420942192210632E-3</v>
      </c>
      <c r="BA801" s="17">
        <f t="shared" si="1000"/>
        <v>2.7689667671360036E-4</v>
      </c>
      <c r="BB801" s="17">
        <f t="shared" si="1001"/>
        <v>4.6295865717287228E-5</v>
      </c>
      <c r="BC801" s="17">
        <f t="shared" si="1002"/>
        <v>6.1923666486758352E-6</v>
      </c>
      <c r="BD801" s="17">
        <f t="shared" si="1003"/>
        <v>9.0678171510945787E-6</v>
      </c>
      <c r="BE801" s="17">
        <f t="shared" si="1004"/>
        <v>1.7672826867641593E-5</v>
      </c>
      <c r="BF801" s="17">
        <f t="shared" si="1005"/>
        <v>1.7221829922757836E-5</v>
      </c>
      <c r="BG801" s="17">
        <f t="shared" si="1006"/>
        <v>1.1188228048618792E-5</v>
      </c>
      <c r="BH801" s="17">
        <f t="shared" si="1007"/>
        <v>5.4513565383005007E-6</v>
      </c>
      <c r="BI801" s="17">
        <f t="shared" si="1008"/>
        <v>2.1248968454010236E-6</v>
      </c>
      <c r="BJ801" s="18">
        <f t="shared" si="1009"/>
        <v>0.67323994645162177</v>
      </c>
      <c r="BK801" s="18">
        <f t="shared" si="1010"/>
        <v>0.20765433647143303</v>
      </c>
      <c r="BL801" s="18">
        <f t="shared" si="1011"/>
        <v>0.11522469227710949</v>
      </c>
      <c r="BM801" s="18">
        <f t="shared" si="1012"/>
        <v>0.48205852313013053</v>
      </c>
      <c r="BN801" s="18">
        <f t="shared" si="1013"/>
        <v>0.51398437611194936</v>
      </c>
    </row>
    <row r="802" spans="1:66" x14ac:dyDescent="0.25">
      <c r="A802" t="s">
        <v>40</v>
      </c>
      <c r="B802" t="s">
        <v>334</v>
      </c>
      <c r="C802" t="s">
        <v>42</v>
      </c>
      <c r="D802" t="s">
        <v>505</v>
      </c>
      <c r="E802" s="14">
        <f>VLOOKUP(A802,home!$A$2:$E$405,3,FALSE)</f>
        <v>1.4692307689999999</v>
      </c>
      <c r="F802" s="14">
        <f>VLOOKUP(B802,home!$B$2:$E$405,3,FALSE)</f>
        <v>0.89</v>
      </c>
      <c r="G802" s="14">
        <f>VLOOKUP(C802,away!$B$2:$E$405,4,FALSE)</f>
        <v>1.05</v>
      </c>
      <c r="H802" s="14">
        <f>VLOOKUP(A802,away!$A$2:$E$405,3,FALSE)</f>
        <v>1.180769231</v>
      </c>
      <c r="I802" s="14">
        <f>VLOOKUP(C802,away!$B$2:$E$405,3,FALSE)</f>
        <v>0.84</v>
      </c>
      <c r="J802" s="14">
        <f>VLOOKUP(B802,home!$B$2:$E$405,4,FALSE)</f>
        <v>1.3</v>
      </c>
      <c r="K802" s="16">
        <f t="shared" si="1014"/>
        <v>1.3729961536305</v>
      </c>
      <c r="L802" s="16">
        <f t="shared" si="1015"/>
        <v>1.2894000002520001</v>
      </c>
      <c r="M802" s="17">
        <f t="shared" si="960"/>
        <v>6.9780815686983008E-2</v>
      </c>
      <c r="N802" s="17">
        <f t="shared" si="961"/>
        <v>9.5808791535426527E-2</v>
      </c>
      <c r="O802" s="17">
        <f t="shared" si="962"/>
        <v>8.9975383764380662E-2</v>
      </c>
      <c r="P802" s="17">
        <f t="shared" si="963"/>
        <v>0.12353585582992278</v>
      </c>
      <c r="Q802" s="17">
        <f t="shared" si="964"/>
        <v>6.577255113106352E-2</v>
      </c>
      <c r="R802" s="17">
        <f t="shared" si="965"/>
        <v>5.8007129924233132E-2</v>
      </c>
      <c r="S802" s="17">
        <f t="shared" si="966"/>
        <v>5.4675155074456583E-2</v>
      </c>
      <c r="T802" s="17">
        <f t="shared" si="967"/>
        <v>8.4807127444967989E-2</v>
      </c>
      <c r="U802" s="17">
        <f t="shared" si="968"/>
        <v>7.9643566269116756E-2</v>
      </c>
      <c r="V802" s="17">
        <f t="shared" si="969"/>
        <v>1.0754853541941965E-2</v>
      </c>
      <c r="W802" s="17">
        <f t="shared" si="970"/>
        <v>3.01018199058052E-2</v>
      </c>
      <c r="X802" s="17">
        <f t="shared" si="971"/>
        <v>3.8813286594130886E-2</v>
      </c>
      <c r="Y802" s="17">
        <f t="shared" si="972"/>
        <v>2.5022925872126664E-2</v>
      </c>
      <c r="Z802" s="17">
        <f t="shared" si="973"/>
        <v>2.4931464446307998E-2</v>
      </c>
      <c r="AA802" s="17">
        <f t="shared" si="974"/>
        <v>3.4230804789156445E-2</v>
      </c>
      <c r="AB802" s="17">
        <f t="shared" si="975"/>
        <v>2.3499381655594152E-2</v>
      </c>
      <c r="AC802" s="17">
        <f t="shared" si="976"/>
        <v>1.189985047778968E-3</v>
      </c>
      <c r="AD802" s="17">
        <f t="shared" si="977"/>
        <v>1.033242073698714E-2</v>
      </c>
      <c r="AE802" s="17">
        <f t="shared" si="978"/>
        <v>1.3322623300874989E-2</v>
      </c>
      <c r="AF802" s="17">
        <f t="shared" si="979"/>
        <v>8.589095243752759E-3</v>
      </c>
      <c r="AG802" s="17">
        <f t="shared" si="980"/>
        <v>3.6915931364864198E-3</v>
      </c>
      <c r="AH802" s="17">
        <f t="shared" si="981"/>
        <v>8.0366575658380665E-3</v>
      </c>
      <c r="AI802" s="17">
        <f t="shared" si="982"/>
        <v>1.1034299925941123E-2</v>
      </c>
      <c r="AJ802" s="17">
        <f t="shared" si="983"/>
        <v>7.5750256781612372E-3</v>
      </c>
      <c r="AK802" s="17">
        <f t="shared" si="984"/>
        <v>3.4668270399225492E-3</v>
      </c>
      <c r="AL802" s="17">
        <f t="shared" si="985"/>
        <v>8.4267184242507465E-5</v>
      </c>
      <c r="AM802" s="17">
        <f t="shared" si="986"/>
        <v>2.8372747859150729E-3</v>
      </c>
      <c r="AN802" s="17">
        <f t="shared" si="987"/>
        <v>3.6583821096738884E-3</v>
      </c>
      <c r="AO802" s="17">
        <f t="shared" si="988"/>
        <v>2.3585589465677128E-3</v>
      </c>
      <c r="AP802" s="17">
        <f t="shared" si="989"/>
        <v>1.0137086354329219E-3</v>
      </c>
      <c r="AQ802" s="17">
        <f t="shared" si="990"/>
        <v>3.2676897869566608E-4</v>
      </c>
      <c r="AR802" s="17">
        <f t="shared" si="991"/>
        <v>2.072493253483367E-3</v>
      </c>
      <c r="AS802" s="17">
        <f t="shared" si="992"/>
        <v>2.8455252654578235E-3</v>
      </c>
      <c r="AT802" s="17">
        <f t="shared" si="993"/>
        <v>1.9534476222659997E-3</v>
      </c>
      <c r="AU802" s="17">
        <f t="shared" si="994"/>
        <v>8.940253572299545E-4</v>
      </c>
      <c r="AV802" s="17">
        <f t="shared" si="995"/>
        <v>3.0687334418121531E-4</v>
      </c>
      <c r="AW802" s="17">
        <f t="shared" si="996"/>
        <v>4.1439353198259547E-6</v>
      </c>
      <c r="AX802" s="17">
        <f t="shared" si="997"/>
        <v>6.4926122797569945E-4</v>
      </c>
      <c r="AY802" s="17">
        <f t="shared" si="998"/>
        <v>8.3715742751548075E-4</v>
      </c>
      <c r="AZ802" s="17">
        <f t="shared" si="999"/>
        <v>5.3971539362471243E-4</v>
      </c>
      <c r="BA802" s="17">
        <f t="shared" si="1000"/>
        <v>2.3196967622523748E-4</v>
      </c>
      <c r="BB802" s="17">
        <f t="shared" si="1001"/>
        <v>7.4775425145819416E-5</v>
      </c>
      <c r="BC802" s="17">
        <f t="shared" si="1002"/>
        <v>1.9283086640372578E-5</v>
      </c>
      <c r="BD802" s="17">
        <f t="shared" si="1003"/>
        <v>4.4537880026062005E-4</v>
      </c>
      <c r="BE802" s="17">
        <f t="shared" si="1004"/>
        <v>6.1150337966639804E-4</v>
      </c>
      <c r="BF802" s="17">
        <f t="shared" si="1005"/>
        <v>4.1979589410700793E-4</v>
      </c>
      <c r="BG802" s="17">
        <f t="shared" si="1006"/>
        <v>1.9212604930626619E-4</v>
      </c>
      <c r="BH802" s="17">
        <f t="shared" si="1007"/>
        <v>6.5947081677431824E-5</v>
      </c>
      <c r="BI802" s="17">
        <f t="shared" si="1008"/>
        <v>1.8109017897254068E-5</v>
      </c>
      <c r="BJ802" s="18">
        <f t="shared" si="1009"/>
        <v>0.38880909059503477</v>
      </c>
      <c r="BK802" s="18">
        <f t="shared" si="1010"/>
        <v>0.26085808979284125</v>
      </c>
      <c r="BL802" s="18">
        <f t="shared" si="1011"/>
        <v>0.32529430167787754</v>
      </c>
      <c r="BM802" s="18">
        <f t="shared" si="1012"/>
        <v>0.4961794051478563</v>
      </c>
      <c r="BN802" s="18">
        <f t="shared" si="1013"/>
        <v>0.50288052787200965</v>
      </c>
    </row>
    <row r="803" spans="1:66" x14ac:dyDescent="0.25">
      <c r="A803" t="s">
        <v>40</v>
      </c>
      <c r="B803" t="s">
        <v>316</v>
      </c>
      <c r="C803" t="s">
        <v>41</v>
      </c>
      <c r="D803" t="s">
        <v>505</v>
      </c>
      <c r="E803" s="14">
        <f>VLOOKUP(A803,home!$A$2:$E$405,3,FALSE)</f>
        <v>1.4692307689999999</v>
      </c>
      <c r="F803" s="14">
        <f>VLOOKUP(B803,home!$B$2:$E$405,3,FALSE)</f>
        <v>0.47</v>
      </c>
      <c r="G803" s="14">
        <f>VLOOKUP(C803,away!$B$2:$E$405,4,FALSE)</f>
        <v>1.3</v>
      </c>
      <c r="H803" s="14">
        <f>VLOOKUP(A803,away!$A$2:$E$405,3,FALSE)</f>
        <v>1.180769231</v>
      </c>
      <c r="I803" s="14">
        <f>VLOOKUP(C803,away!$B$2:$E$405,3,FALSE)</f>
        <v>0.34</v>
      </c>
      <c r="J803" s="14">
        <f>VLOOKUP(B803,home!$B$2:$E$405,4,FALSE)</f>
        <v>0.98</v>
      </c>
      <c r="K803" s="16">
        <f t="shared" si="1014"/>
        <v>0.89769999985899995</v>
      </c>
      <c r="L803" s="16">
        <f t="shared" si="1015"/>
        <v>0.39343230776919996</v>
      </c>
      <c r="M803" s="17">
        <f t="shared" si="960"/>
        <v>0.27495926828081979</v>
      </c>
      <c r="N803" s="17">
        <f t="shared" si="961"/>
        <v>0.24683093509692264</v>
      </c>
      <c r="O803" s="17">
        <f t="shared" si="962"/>
        <v>0.10817785946225351</v>
      </c>
      <c r="P803" s="17">
        <f t="shared" si="963"/>
        <v>9.7111264424011898E-2</v>
      </c>
      <c r="Q803" s="17">
        <f t="shared" si="964"/>
        <v>0.11079006520085213</v>
      </c>
      <c r="R803" s="17">
        <f t="shared" si="965"/>
        <v>2.1280332448883291E-2</v>
      </c>
      <c r="S803" s="17">
        <f t="shared" si="966"/>
        <v>8.574540637414297E-3</v>
      </c>
      <c r="T803" s="17">
        <f t="shared" si="967"/>
        <v>4.3588391029871394E-2</v>
      </c>
      <c r="U803" s="17">
        <f t="shared" si="968"/>
        <v>1.9103354436362002E-2</v>
      </c>
      <c r="V803" s="17">
        <f t="shared" si="969"/>
        <v>3.3648801404930802E-4</v>
      </c>
      <c r="W803" s="17">
        <f t="shared" si="970"/>
        <v>3.3152080505061188E-2</v>
      </c>
      <c r="X803" s="17">
        <f t="shared" si="971"/>
        <v>1.3043099540456527E-2</v>
      </c>
      <c r="Y803" s="17">
        <f t="shared" si="972"/>
        <v>2.5657883763326012E-3</v>
      </c>
      <c r="Z803" s="17">
        <f t="shared" si="973"/>
        <v>2.7907901018199813E-3</v>
      </c>
      <c r="AA803" s="17">
        <f t="shared" si="974"/>
        <v>2.5052922740102959E-3</v>
      </c>
      <c r="AB803" s="17">
        <f t="shared" si="975"/>
        <v>1.1245004370128982E-3</v>
      </c>
      <c r="AC803" s="17">
        <f t="shared" si="976"/>
        <v>7.4276402629024395E-6</v>
      </c>
      <c r="AD803" s="17">
        <f t="shared" si="977"/>
        <v>7.4401556661797446E-3</v>
      </c>
      <c r="AE803" s="17">
        <f t="shared" si="978"/>
        <v>2.9271976139071867E-3</v>
      </c>
      <c r="AF803" s="17">
        <f t="shared" si="979"/>
        <v>5.7582705626799992E-4</v>
      </c>
      <c r="AG803" s="17">
        <f t="shared" si="980"/>
        <v>7.5516322541154741E-5</v>
      </c>
      <c r="AH803" s="17">
        <f t="shared" si="981"/>
        <v>2.7449674756461887E-4</v>
      </c>
      <c r="AI803" s="17">
        <f t="shared" si="982"/>
        <v>2.4641573025005432E-4</v>
      </c>
      <c r="AJ803" s="17">
        <f t="shared" si="983"/>
        <v>1.1060370050536457E-4</v>
      </c>
      <c r="AK803" s="17">
        <f t="shared" si="984"/>
        <v>3.3096313976023548E-5</v>
      </c>
      <c r="AL803" s="17">
        <f t="shared" si="985"/>
        <v>1.0493300220459922E-7</v>
      </c>
      <c r="AM803" s="17">
        <f t="shared" si="986"/>
        <v>1.3358055480960991E-3</v>
      </c>
      <c r="AN803" s="17">
        <f t="shared" si="987"/>
        <v>5.2554905951834939E-4</v>
      </c>
      <c r="AO803" s="17">
        <f t="shared" si="988"/>
        <v>1.0338398966611839E-4</v>
      </c>
      <c r="AP803" s="17">
        <f t="shared" si="989"/>
        <v>1.3558200546909362E-5</v>
      </c>
      <c r="AQ803" s="17">
        <f t="shared" si="990"/>
        <v>1.3335585325920446E-6</v>
      </c>
      <c r="AR803" s="17">
        <f t="shared" si="991"/>
        <v>2.1599177773897512E-5</v>
      </c>
      <c r="AS803" s="17">
        <f t="shared" si="992"/>
        <v>1.9389581884582314E-5</v>
      </c>
      <c r="AT803" s="17">
        <f t="shared" si="993"/>
        <v>8.7030138275278047E-6</v>
      </c>
      <c r="AU803" s="17">
        <f t="shared" si="994"/>
        <v>2.6042318372481948E-6</v>
      </c>
      <c r="AV803" s="17">
        <f t="shared" si="995"/>
        <v>5.8445472998262691E-7</v>
      </c>
      <c r="AW803" s="17">
        <f t="shared" si="996"/>
        <v>1.0294632392897716E-9</v>
      </c>
      <c r="AX803" s="17">
        <f t="shared" si="997"/>
        <v>1.9985877338958655E-4</v>
      </c>
      <c r="AY803" s="17">
        <f t="shared" si="998"/>
        <v>7.8630898442586615E-5</v>
      </c>
      <c r="AZ803" s="17">
        <f t="shared" si="999"/>
        <v>1.5467967918116218E-5</v>
      </c>
      <c r="BA803" s="17">
        <f t="shared" si="1000"/>
        <v>2.0285327715081373E-6</v>
      </c>
      <c r="BB803" s="17">
        <f t="shared" si="1001"/>
        <v>1.9952258241997439E-7</v>
      </c>
      <c r="BC803" s="17">
        <f t="shared" si="1002"/>
        <v>1.5699726010712191E-8</v>
      </c>
      <c r="BD803" s="17">
        <f t="shared" si="1003"/>
        <v>1.416302392916951E-6</v>
      </c>
      <c r="BE803" s="17">
        <f t="shared" si="1004"/>
        <v>1.2714146579218481E-6</v>
      </c>
      <c r="BF803" s="17">
        <f t="shared" si="1005"/>
        <v>5.7067446911858676E-7</v>
      </c>
      <c r="BG803" s="17">
        <f t="shared" si="1006"/>
        <v>1.7076482361576339E-7</v>
      </c>
      <c r="BH803" s="17">
        <f t="shared" si="1007"/>
        <v>3.8323895533948238E-8</v>
      </c>
      <c r="BI803" s="17">
        <f t="shared" si="1008"/>
        <v>6.8806722030843326E-9</v>
      </c>
      <c r="BJ803" s="18">
        <f t="shared" si="1009"/>
        <v>0.46326488815958283</v>
      </c>
      <c r="BK803" s="18">
        <f t="shared" si="1010"/>
        <v>0.381067724828003</v>
      </c>
      <c r="BL803" s="18">
        <f t="shared" si="1011"/>
        <v>0.15291230637178257</v>
      </c>
      <c r="BM803" s="18">
        <f t="shared" si="1012"/>
        <v>0.14080735467846586</v>
      </c>
      <c r="BN803" s="18">
        <f t="shared" si="1013"/>
        <v>0.8591497249137432</v>
      </c>
    </row>
    <row r="804" spans="1:66" x14ac:dyDescent="0.25">
      <c r="A804" t="s">
        <v>40</v>
      </c>
      <c r="B804" t="s">
        <v>318</v>
      </c>
      <c r="C804" t="s">
        <v>232</v>
      </c>
      <c r="D804" t="s">
        <v>505</v>
      </c>
      <c r="E804" s="14">
        <f>VLOOKUP(A804,home!$A$2:$E$405,3,FALSE)</f>
        <v>1.4692307689999999</v>
      </c>
      <c r="F804" s="14">
        <f>VLOOKUP(B804,home!$B$2:$E$405,3,FALSE)</f>
        <v>0.94</v>
      </c>
      <c r="G804" s="14">
        <f>VLOOKUP(C804,away!$B$2:$E$405,4,FALSE)</f>
        <v>0.96</v>
      </c>
      <c r="H804" s="14">
        <f>VLOOKUP(A804,away!$A$2:$E$405,3,FALSE)</f>
        <v>1.180769231</v>
      </c>
      <c r="I804" s="14">
        <f>VLOOKUP(C804,away!$B$2:$E$405,3,FALSE)</f>
        <v>0.74</v>
      </c>
      <c r="J804" s="14">
        <f>VLOOKUP(B804,home!$B$2:$E$405,4,FALSE)</f>
        <v>0.98</v>
      </c>
      <c r="K804" s="16">
        <f t="shared" si="1014"/>
        <v>1.3258338459455998</v>
      </c>
      <c r="L804" s="16">
        <f t="shared" si="1015"/>
        <v>0.85629384632119987</v>
      </c>
      <c r="M804" s="17">
        <f t="shared" si="960"/>
        <v>0.11280126874221071</v>
      </c>
      <c r="N804" s="17">
        <f t="shared" si="961"/>
        <v>0.14955573996402838</v>
      </c>
      <c r="O804" s="17">
        <f t="shared" si="962"/>
        <v>9.6591032281178935E-2</v>
      </c>
      <c r="P804" s="17">
        <f t="shared" si="963"/>
        <v>0.12806365981321102</v>
      </c>
      <c r="Q804" s="17">
        <f t="shared" si="964"/>
        <v>9.9143030949873895E-2</v>
      </c>
      <c r="R804" s="17">
        <f t="shared" si="965"/>
        <v>4.1355153276092939E-2</v>
      </c>
      <c r="S804" s="17">
        <f t="shared" si="966"/>
        <v>3.6347775932897786E-2</v>
      </c>
      <c r="T804" s="17">
        <f t="shared" si="967"/>
        <v>8.4895567308009276E-2</v>
      </c>
      <c r="U804" s="17">
        <f t="shared" si="968"/>
        <v>5.4830061917712072E-2</v>
      </c>
      <c r="V804" s="17">
        <f t="shared" si="969"/>
        <v>4.5850835859295499E-3</v>
      </c>
      <c r="W804" s="17">
        <f t="shared" si="970"/>
        <v>4.3815728674324997E-2</v>
      </c>
      <c r="X804" s="17">
        <f t="shared" si="971"/>
        <v>3.751913883590384E-2</v>
      </c>
      <c r="Y804" s="17">
        <f t="shared" si="972"/>
        <v>1.6063703852227603E-2</v>
      </c>
      <c r="Z804" s="17">
        <f t="shared" si="973"/>
        <v>1.1804054421329466E-2</v>
      </c>
      <c r="AA804" s="17">
        <f t="shared" si="974"/>
        <v>1.5650214871182407E-2</v>
      </c>
      <c r="AB804" s="17">
        <f t="shared" si="975"/>
        <v>1.0374792286267396E-2</v>
      </c>
      <c r="AC804" s="17">
        <f t="shared" si="976"/>
        <v>3.2534130107255896E-4</v>
      </c>
      <c r="AD804" s="17">
        <f t="shared" si="977"/>
        <v>1.4523094015297295E-2</v>
      </c>
      <c r="AE804" s="17">
        <f t="shared" si="978"/>
        <v>1.2436036034843318E-2</v>
      </c>
      <c r="AF804" s="17">
        <f t="shared" si="979"/>
        <v>5.324450564632514E-3</v>
      </c>
      <c r="AG804" s="17">
        <f t="shared" si="980"/>
        <v>1.5197647511787534E-3</v>
      </c>
      <c r="AH804" s="17">
        <f t="shared" si="981"/>
        <v>2.5269347906562429E-3</v>
      </c>
      <c r="AI804" s="17">
        <f t="shared" si="982"/>
        <v>3.3502956719495052E-3</v>
      </c>
      <c r="AJ804" s="17">
        <f t="shared" si="983"/>
        <v>2.2209676978978553E-3</v>
      </c>
      <c r="AK804" s="17">
        <f t="shared" si="984"/>
        <v>9.8154471487495328E-4</v>
      </c>
      <c r="AL804" s="17">
        <f t="shared" si="985"/>
        <v>1.4774442936084699E-5</v>
      </c>
      <c r="AM804" s="17">
        <f t="shared" si="986"/>
        <v>3.8510419186662263E-3</v>
      </c>
      <c r="AN804" s="17">
        <f t="shared" si="987"/>
        <v>3.2976234968788761E-3</v>
      </c>
      <c r="AO804" s="17">
        <f t="shared" si="988"/>
        <v>1.411867353930789E-3</v>
      </c>
      <c r="AP804" s="17">
        <f t="shared" si="989"/>
        <v>4.0299110899757676E-4</v>
      </c>
      <c r="AQ804" s="17">
        <f t="shared" si="990"/>
        <v>8.6269701689195216E-5</v>
      </c>
      <c r="AR804" s="17">
        <f t="shared" si="991"/>
        <v>4.3275974225877816E-4</v>
      </c>
      <c r="AS804" s="17">
        <f t="shared" si="992"/>
        <v>5.7376751344938228E-4</v>
      </c>
      <c r="AT804" s="17">
        <f t="shared" si="993"/>
        <v>3.8036019451761913E-4</v>
      </c>
      <c r="AU804" s="17">
        <f t="shared" si="994"/>
        <v>1.6809813984730386E-4</v>
      </c>
      <c r="AV804" s="17">
        <f t="shared" si="995"/>
        <v>5.5717550812513014E-5</v>
      </c>
      <c r="AW804" s="17">
        <f t="shared" si="996"/>
        <v>4.6592985443287078E-7</v>
      </c>
      <c r="AX804" s="17">
        <f t="shared" si="997"/>
        <v>8.5097361965382737E-4</v>
      </c>
      <c r="AY804" s="17">
        <f t="shared" si="998"/>
        <v>7.2868347389124953E-4</v>
      </c>
      <c r="AZ804" s="17">
        <f t="shared" si="999"/>
        <v>3.1198358730451584E-4</v>
      </c>
      <c r="BA804" s="17">
        <f t="shared" si="1000"/>
        <v>8.9049875320689921E-5</v>
      </c>
      <c r="BB804" s="17">
        <f t="shared" si="1001"/>
        <v>1.9063215063194213E-5</v>
      </c>
      <c r="BC804" s="17">
        <f t="shared" si="1002"/>
        <v>3.2647427499421622E-6</v>
      </c>
      <c r="BD804" s="17">
        <f t="shared" si="1003"/>
        <v>6.1761584038623365E-5</v>
      </c>
      <c r="BE804" s="17">
        <f t="shared" si="1004"/>
        <v>8.1885598497620366E-5</v>
      </c>
      <c r="BF804" s="17">
        <f t="shared" si="1005"/>
        <v>5.4283348991828629E-5</v>
      </c>
      <c r="BG804" s="17">
        <f t="shared" si="1006"/>
        <v>2.3990233788214461E-5</v>
      </c>
      <c r="BH804" s="17">
        <f t="shared" si="1007"/>
        <v>7.9517659821406095E-6</v>
      </c>
      <c r="BI804" s="17">
        <f t="shared" si="1008"/>
        <v>2.1085440948321742E-6</v>
      </c>
      <c r="BJ804" s="18">
        <f t="shared" si="1009"/>
        <v>0.47584906704446589</v>
      </c>
      <c r="BK804" s="18">
        <f t="shared" si="1010"/>
        <v>0.28286658729214897</v>
      </c>
      <c r="BL804" s="18">
        <f t="shared" si="1011"/>
        <v>0.22972368172409116</v>
      </c>
      <c r="BM804" s="18">
        <f t="shared" si="1012"/>
        <v>0.3720052879114028</v>
      </c>
      <c r="BN804" s="18">
        <f t="shared" si="1013"/>
        <v>0.62750988502659588</v>
      </c>
    </row>
    <row r="805" spans="1:66" x14ac:dyDescent="0.25">
      <c r="A805" t="s">
        <v>40</v>
      </c>
      <c r="B805" t="s">
        <v>339</v>
      </c>
      <c r="C805" t="s">
        <v>321</v>
      </c>
      <c r="D805" t="s">
        <v>505</v>
      </c>
      <c r="E805" s="14">
        <f>VLOOKUP(A805,home!$A$2:$E$405,3,FALSE)</f>
        <v>1.4692307689999999</v>
      </c>
      <c r="F805" s="14">
        <f>VLOOKUP(B805,home!$B$2:$E$405,3,FALSE)</f>
        <v>1.47</v>
      </c>
      <c r="G805" s="14">
        <f>VLOOKUP(C805,away!$B$2:$E$405,4,FALSE)</f>
        <v>0.63</v>
      </c>
      <c r="H805" s="14">
        <f>VLOOKUP(A805,away!$A$2:$E$405,3,FALSE)</f>
        <v>1.180769231</v>
      </c>
      <c r="I805" s="14">
        <f>VLOOKUP(C805,away!$B$2:$E$405,3,FALSE)</f>
        <v>1.1000000000000001</v>
      </c>
      <c r="J805" s="14">
        <f>VLOOKUP(B805,home!$B$2:$E$405,4,FALSE)</f>
        <v>0.72</v>
      </c>
      <c r="K805" s="16">
        <f t="shared" si="1014"/>
        <v>1.3606546151708998</v>
      </c>
      <c r="L805" s="16">
        <f t="shared" si="1015"/>
        <v>0.935169230952</v>
      </c>
      <c r="M805" s="17">
        <f t="shared" si="960"/>
        <v>0.10067841557024231</v>
      </c>
      <c r="N805" s="17">
        <f t="shared" si="961"/>
        <v>0.13698855079374397</v>
      </c>
      <c r="O805" s="17">
        <f t="shared" si="962"/>
        <v>9.4151356462289351E-2</v>
      </c>
      <c r="P805" s="17">
        <f t="shared" si="963"/>
        <v>0.12810747769501452</v>
      </c>
      <c r="Q805" s="17">
        <f t="shared" si="964"/>
        <v>9.31970519315405E-2</v>
      </c>
      <c r="R805" s="17">
        <f t="shared" si="965"/>
        <v>4.4023725807963363E-2</v>
      </c>
      <c r="S805" s="17">
        <f t="shared" si="966"/>
        <v>4.0752344354109571E-2</v>
      </c>
      <c r="T805" s="17">
        <f t="shared" si="967"/>
        <v>8.7155015381812334E-2</v>
      </c>
      <c r="U805" s="17">
        <f t="shared" si="968"/>
        <v>5.9901085697623598E-2</v>
      </c>
      <c r="V805" s="17">
        <f t="shared" si="969"/>
        <v>5.7616675561530627E-3</v>
      </c>
      <c r="W805" s="17">
        <f t="shared" si="970"/>
        <v>4.2269666276990858E-2</v>
      </c>
      <c r="X805" s="17">
        <f t="shared" si="971"/>
        <v>3.9529291304851229E-2</v>
      </c>
      <c r="Y805" s="17">
        <f t="shared" si="972"/>
        <v>1.8483288474817648E-2</v>
      </c>
      <c r="Z805" s="17">
        <f t="shared" si="973"/>
        <v>1.3723211269158275E-2</v>
      </c>
      <c r="AA805" s="17">
        <f t="shared" si="974"/>
        <v>1.867255074834551E-2</v>
      </c>
      <c r="AB805" s="17">
        <f t="shared" si="975"/>
        <v>1.270344617637458E-2</v>
      </c>
      <c r="AC805" s="17">
        <f t="shared" si="976"/>
        <v>4.5821185563664442E-4</v>
      </c>
      <c r="AD805" s="17">
        <f t="shared" si="977"/>
        <v>1.4378604125380341E-2</v>
      </c>
      <c r="AE805" s="17">
        <f t="shared" si="978"/>
        <v>1.3446428162095188E-2</v>
      </c>
      <c r="AF805" s="17">
        <f t="shared" si="979"/>
        <v>6.2873429416989346E-3</v>
      </c>
      <c r="AG805" s="17">
        <f t="shared" si="980"/>
        <v>1.9599098878400265E-3</v>
      </c>
      <c r="AH805" s="17">
        <f t="shared" si="981"/>
        <v>3.2083812321926403E-3</v>
      </c>
      <c r="AI805" s="17">
        <f t="shared" si="982"/>
        <v>4.3654987308106141E-3</v>
      </c>
      <c r="AJ805" s="17">
        <f t="shared" si="983"/>
        <v>2.9699679978000843E-3</v>
      </c>
      <c r="AK805" s="17">
        <f t="shared" si="984"/>
        <v>1.3470335543721869E-3</v>
      </c>
      <c r="AL805" s="17">
        <f t="shared" si="985"/>
        <v>2.332192644990842E-5</v>
      </c>
      <c r="AM805" s="17">
        <f t="shared" si="986"/>
        <v>3.9128628125828183E-3</v>
      </c>
      <c r="AN805" s="17">
        <f t="shared" si="987"/>
        <v>3.659188907263754E-3</v>
      </c>
      <c r="AO805" s="17">
        <f t="shared" si="988"/>
        <v>1.7109804381569666E-3</v>
      </c>
      <c r="AP805" s="17">
        <f t="shared" si="989"/>
        <v>5.3335208684172236E-4</v>
      </c>
      <c r="AQ805" s="17">
        <f t="shared" si="990"/>
        <v>1.2469361521960439E-4</v>
      </c>
      <c r="AR805" s="17">
        <f t="shared" si="991"/>
        <v>6.000758819020845E-4</v>
      </c>
      <c r="AS805" s="17">
        <f t="shared" si="992"/>
        <v>8.1649601816281912E-4</v>
      </c>
      <c r="AT805" s="17">
        <f t="shared" si="993"/>
        <v>5.5548453769095152E-4</v>
      </c>
      <c r="AU805" s="17">
        <f t="shared" si="994"/>
        <v>2.5194086662175551E-4</v>
      </c>
      <c r="AV805" s="17">
        <f t="shared" si="995"/>
        <v>8.5701125729761954E-5</v>
      </c>
      <c r="AW805" s="17">
        <f t="shared" si="996"/>
        <v>8.2432795648402138E-7</v>
      </c>
      <c r="AX805" s="17">
        <f t="shared" si="997"/>
        <v>8.8734247407856607E-4</v>
      </c>
      <c r="AY805" s="17">
        <f t="shared" si="998"/>
        <v>8.2981537907509762E-4</v>
      </c>
      <c r="AZ805" s="17">
        <f t="shared" si="999"/>
        <v>3.8800890494090055E-4</v>
      </c>
      <c r="BA805" s="17">
        <f t="shared" si="1000"/>
        <v>1.2095132974536993E-4</v>
      </c>
      <c r="BB805" s="17">
        <f t="shared" si="1001"/>
        <v>2.827749050514983E-5</v>
      </c>
      <c r="BC805" s="17">
        <f t="shared" si="1002"/>
        <v>5.2888478097906919E-6</v>
      </c>
      <c r="BD805" s="17">
        <f t="shared" si="1003"/>
        <v>9.3528750165202543E-5</v>
      </c>
      <c r="BE805" s="17">
        <f t="shared" si="1004"/>
        <v>1.2726032556344889E-4</v>
      </c>
      <c r="BF805" s="17">
        <f t="shared" si="1005"/>
        <v>8.6578674653029009E-5</v>
      </c>
      <c r="BG805" s="17">
        <f t="shared" si="1006"/>
        <v>3.9267891080674568E-5</v>
      </c>
      <c r="BH805" s="17">
        <f t="shared" si="1007"/>
        <v>1.3357509306737019E-5</v>
      </c>
      <c r="BI805" s="17">
        <f t="shared" si="1008"/>
        <v>3.6349913370799923E-6</v>
      </c>
      <c r="BJ805" s="18">
        <f t="shared" si="1009"/>
        <v>0.46589591156699078</v>
      </c>
      <c r="BK805" s="18">
        <f t="shared" si="1010"/>
        <v>0.2766112543366811</v>
      </c>
      <c r="BL805" s="18">
        <f t="shared" si="1011"/>
        <v>0.24401637297998541</v>
      </c>
      <c r="BM805" s="18">
        <f t="shared" si="1012"/>
        <v>0.40227118084090302</v>
      </c>
      <c r="BN805" s="18">
        <f t="shared" si="1013"/>
        <v>0.59714657826079398</v>
      </c>
    </row>
    <row r="806" spans="1:66" x14ac:dyDescent="0.25">
      <c r="A806" t="s">
        <v>10</v>
      </c>
      <c r="B806" t="s">
        <v>12</v>
      </c>
      <c r="C806" t="s">
        <v>44</v>
      </c>
      <c r="D806" t="s">
        <v>506</v>
      </c>
      <c r="E806" s="14">
        <f>VLOOKUP(A806,home!$A$2:$E$405,3,FALSE)</f>
        <v>1.498007968</v>
      </c>
      <c r="F806" s="14">
        <f>VLOOKUP(B806,home!$B$2:$E$405,3,FALSE)</f>
        <v>0.86</v>
      </c>
      <c r="G806" s="14">
        <f>VLOOKUP(C806,away!$B$2:$E$405,4,FALSE)</f>
        <v>0.62</v>
      </c>
      <c r="H806" s="14">
        <f>VLOOKUP(A806,away!$A$2:$E$405,3,FALSE)</f>
        <v>1.398406375</v>
      </c>
      <c r="I806" s="14">
        <f>VLOOKUP(C806,away!$B$2:$E$405,3,FALSE)</f>
        <v>0.67</v>
      </c>
      <c r="J806" s="14">
        <f>VLOOKUP(B806,home!$B$2:$E$405,4,FALSE)</f>
        <v>0.41</v>
      </c>
      <c r="K806" s="16">
        <f t="shared" si="1014"/>
        <v>0.79873784853759999</v>
      </c>
      <c r="L806" s="16">
        <f t="shared" si="1015"/>
        <v>0.38414223121249996</v>
      </c>
      <c r="M806" s="17">
        <f t="shared" si="960"/>
        <v>0.30639502452281769</v>
      </c>
      <c r="N806" s="17">
        <f t="shared" si="961"/>
        <v>0.24472930268998058</v>
      </c>
      <c r="O806" s="17">
        <f t="shared" si="962"/>
        <v>0.11769926835260384</v>
      </c>
      <c r="P806" s="17">
        <f t="shared" si="963"/>
        <v>9.4010860378408431E-2</v>
      </c>
      <c r="Q806" s="17">
        <f t="shared" si="964"/>
        <v>9.7737278352351062E-2</v>
      </c>
      <c r="R806" s="17">
        <f t="shared" si="965"/>
        <v>2.2606629778524005E-2</v>
      </c>
      <c r="S806" s="17">
        <f t="shared" si="966"/>
        <v>7.2113131429378157E-3</v>
      </c>
      <c r="T806" s="17">
        <f t="shared" si="967"/>
        <v>3.7545016178909318E-2</v>
      </c>
      <c r="U806" s="17">
        <f t="shared" si="968"/>
        <v>1.8056770831984304E-2</v>
      </c>
      <c r="V806" s="17">
        <f t="shared" si="969"/>
        <v>2.4584884028262441E-4</v>
      </c>
      <c r="W806" s="17">
        <f t="shared" si="970"/>
        <v>2.6022154477692485E-2</v>
      </c>
      <c r="X806" s="17">
        <f t="shared" si="971"/>
        <v>9.9962084820171392E-3</v>
      </c>
      <c r="Y806" s="17">
        <f t="shared" si="972"/>
        <v>1.9199829149736901E-3</v>
      </c>
      <c r="Z806" s="17">
        <f t="shared" si="973"/>
        <v>2.8947204011057198E-3</v>
      </c>
      <c r="AA806" s="17">
        <f t="shared" si="974"/>
        <v>2.3121227452970812E-3</v>
      </c>
      <c r="AB806" s="17">
        <f t="shared" si="975"/>
        <v>9.233899735667198E-4</v>
      </c>
      <c r="AC806" s="17">
        <f t="shared" si="976"/>
        <v>4.7145961806166271E-6</v>
      </c>
      <c r="AD806" s="17">
        <f t="shared" si="977"/>
        <v>5.1962199204562912E-3</v>
      </c>
      <c r="AE806" s="17">
        <f t="shared" si="978"/>
        <v>1.9960875141149192E-3</v>
      </c>
      <c r="AF806" s="17">
        <f t="shared" si="979"/>
        <v>3.8339075568375868E-4</v>
      </c>
      <c r="AG806" s="17">
        <f t="shared" si="980"/>
        <v>4.9092193438201855E-5</v>
      </c>
      <c r="AH806" s="17">
        <f t="shared" si="981"/>
        <v>2.7799608840427346E-4</v>
      </c>
      <c r="AI806" s="17">
        <f t="shared" si="982"/>
        <v>2.2204599755389784E-4</v>
      </c>
      <c r="AJ806" s="17">
        <f t="shared" si="983"/>
        <v>8.8678271181292761E-5</v>
      </c>
      <c r="AK806" s="17">
        <f t="shared" si="984"/>
        <v>2.3610230511793216E-5</v>
      </c>
      <c r="AL806" s="17">
        <f t="shared" si="985"/>
        <v>5.7862981811379912E-8</v>
      </c>
      <c r="AM806" s="17">
        <f t="shared" si="986"/>
        <v>8.3008350395869575E-4</v>
      </c>
      <c r="AN806" s="17">
        <f t="shared" si="987"/>
        <v>3.188701293033835E-4</v>
      </c>
      <c r="AO806" s="17">
        <f t="shared" si="988"/>
        <v>6.124574146881003E-5</v>
      </c>
      <c r="AP806" s="17">
        <f t="shared" si="989"/>
        <v>7.8423585933642095E-6</v>
      </c>
      <c r="AQ806" s="17">
        <f t="shared" si="990"/>
        <v>7.531452820058625E-7</v>
      </c>
      <c r="AR806" s="17">
        <f t="shared" si="991"/>
        <v>2.1358007533593003E-5</v>
      </c>
      <c r="AS806" s="17">
        <f t="shared" si="992"/>
        <v>1.705944898643193E-5</v>
      </c>
      <c r="AT806" s="17">
        <f t="shared" si="993"/>
        <v>6.813013790329789E-6</v>
      </c>
      <c r="AU806" s="17">
        <f t="shared" si="994"/>
        <v>1.8139373256483386E-6</v>
      </c>
      <c r="AV806" s="17">
        <f t="shared" si="995"/>
        <v>3.6221509921760041E-7</v>
      </c>
      <c r="AW806" s="17">
        <f t="shared" si="996"/>
        <v>4.9316770370572836E-10</v>
      </c>
      <c r="AX806" s="17">
        <f t="shared" si="997"/>
        <v>1.1050318534308678E-4</v>
      </c>
      <c r="AY806" s="17">
        <f t="shared" si="998"/>
        <v>4.2448940173781788E-5</v>
      </c>
      <c r="AZ806" s="17">
        <f t="shared" si="999"/>
        <v>8.1532152954812276E-6</v>
      </c>
      <c r="BA806" s="17">
        <f t="shared" si="1000"/>
        <v>1.0439981050540141E-6</v>
      </c>
      <c r="BB806" s="17">
        <f t="shared" si="1001"/>
        <v>1.0026094036426772E-7</v>
      </c>
      <c r="BC806" s="17">
        <f t="shared" si="1002"/>
        <v>7.7028922669986418E-9</v>
      </c>
      <c r="BD806" s="17">
        <f t="shared" si="1003"/>
        <v>1.3674187780346334E-6</v>
      </c>
      <c r="BE806" s="17">
        <f t="shared" si="1004"/>
        <v>1.0922091328172972E-6</v>
      </c>
      <c r="BF806" s="17">
        <f t="shared" si="1005"/>
        <v>4.3619438644980278E-7</v>
      </c>
      <c r="BG806" s="17">
        <f t="shared" si="1006"/>
        <v>1.1613498859236465E-7</v>
      </c>
      <c r="BH806" s="17">
        <f t="shared" si="1007"/>
        <v>2.3190352732051012E-8</v>
      </c>
      <c r="BI806" s="17">
        <f t="shared" si="1008"/>
        <v>3.7046024896052975E-9</v>
      </c>
      <c r="BJ806" s="18">
        <f t="shared" si="1009"/>
        <v>0.42695578566097375</v>
      </c>
      <c r="BK806" s="18">
        <f t="shared" si="1010"/>
        <v>0.4079102682837828</v>
      </c>
      <c r="BL806" s="18">
        <f t="shared" si="1011"/>
        <v>0.16226095774460356</v>
      </c>
      <c r="BM806" s="18">
        <f t="shared" si="1012"/>
        <v>0.11680091956877413</v>
      </c>
      <c r="BN806" s="18">
        <f t="shared" si="1013"/>
        <v>0.88317836407468553</v>
      </c>
    </row>
    <row r="807" spans="1:66" x14ac:dyDescent="0.25">
      <c r="A807" t="s">
        <v>10</v>
      </c>
      <c r="B807" t="s">
        <v>48</v>
      </c>
      <c r="C807" t="s">
        <v>243</v>
      </c>
      <c r="D807" t="s">
        <v>506</v>
      </c>
      <c r="E807" s="14">
        <f>VLOOKUP(A807,home!$A$2:$E$405,3,FALSE)</f>
        <v>1.498007968</v>
      </c>
      <c r="F807" s="14">
        <f>VLOOKUP(B807,home!$B$2:$E$405,3,FALSE)</f>
        <v>0.85</v>
      </c>
      <c r="G807" s="14">
        <f>VLOOKUP(C807,away!$B$2:$E$405,4,FALSE)</f>
        <v>0.86</v>
      </c>
      <c r="H807" s="14">
        <f>VLOOKUP(A807,away!$A$2:$E$405,3,FALSE)</f>
        <v>1.398406375</v>
      </c>
      <c r="I807" s="14">
        <f>VLOOKUP(C807,away!$B$2:$E$405,3,FALSE)</f>
        <v>0.95</v>
      </c>
      <c r="J807" s="14">
        <f>VLOOKUP(B807,home!$B$2:$E$405,4,FALSE)</f>
        <v>1.43</v>
      </c>
      <c r="K807" s="16">
        <f t="shared" si="1014"/>
        <v>1.0950438246080001</v>
      </c>
      <c r="L807" s="16">
        <f t="shared" si="1015"/>
        <v>1.8997350604374996</v>
      </c>
      <c r="M807" s="17">
        <f t="shared" si="960"/>
        <v>5.0047692156389011E-2</v>
      </c>
      <c r="N807" s="17">
        <f t="shared" si="961"/>
        <v>5.4804416231736035E-2</v>
      </c>
      <c r="O807" s="17">
        <f t="shared" si="962"/>
        <v>9.507735548347504E-2</v>
      </c>
      <c r="P807" s="17">
        <f t="shared" si="963"/>
        <v>0.10411387098223893</v>
      </c>
      <c r="Q807" s="17">
        <f t="shared" si="964"/>
        <v>3.0006618777904486E-2</v>
      </c>
      <c r="R807" s="17">
        <f t="shared" si="965"/>
        <v>9.0310892832818568E-2</v>
      </c>
      <c r="S807" s="17">
        <f t="shared" si="966"/>
        <v>5.4146843060387327E-2</v>
      </c>
      <c r="T807" s="17">
        <f t="shared" si="967"/>
        <v>5.7004625737567385E-2</v>
      </c>
      <c r="U807" s="17">
        <f t="shared" si="968"/>
        <v>9.889438549141287E-2</v>
      </c>
      <c r="V807" s="17">
        <f t="shared" si="969"/>
        <v>1.2515700723730219E-2</v>
      </c>
      <c r="W807" s="17">
        <f t="shared" si="970"/>
        <v>1.0952854196703587E-2</v>
      </c>
      <c r="X807" s="17">
        <f t="shared" si="971"/>
        <v>2.080752112933781E-2</v>
      </c>
      <c r="Y807" s="17">
        <f t="shared" si="972"/>
        <v>1.976438870509856E-2</v>
      </c>
      <c r="Z807" s="17">
        <f t="shared" si="973"/>
        <v>5.7188923151306387E-2</v>
      </c>
      <c r="AA807" s="17">
        <f t="shared" si="974"/>
        <v>6.2624377132819556E-2</v>
      </c>
      <c r="AB807" s="17">
        <f t="shared" si="975"/>
        <v>3.4288218724608244E-2</v>
      </c>
      <c r="AC807" s="17">
        <f t="shared" si="976"/>
        <v>1.6272704023131662E-3</v>
      </c>
      <c r="AD807" s="17">
        <f t="shared" si="977"/>
        <v>2.9984638374830203E-3</v>
      </c>
      <c r="AE807" s="17">
        <f t="shared" si="978"/>
        <v>5.6962868795204617E-3</v>
      </c>
      <c r="AF807" s="17">
        <f t="shared" si="979"/>
        <v>5.4107179496675718E-3</v>
      </c>
      <c r="AG807" s="17">
        <f t="shared" si="980"/>
        <v>3.4263101970406634E-3</v>
      </c>
      <c r="AH807" s="17">
        <f t="shared" si="981"/>
        <v>2.7160950594800636E-2</v>
      </c>
      <c r="AI807" s="17">
        <f t="shared" si="982"/>
        <v>2.9742431219319427E-2</v>
      </c>
      <c r="AJ807" s="17">
        <f t="shared" si="983"/>
        <v>1.6284632817771962E-2</v>
      </c>
      <c r="AK807" s="17">
        <f t="shared" si="984"/>
        <v>5.9441288677033206E-3</v>
      </c>
      <c r="AL807" s="17">
        <f t="shared" si="985"/>
        <v>1.3540797860587942E-4</v>
      </c>
      <c r="AM807" s="17">
        <f t="shared" si="986"/>
        <v>6.5668986170923762E-4</v>
      </c>
      <c r="AN807" s="17">
        <f t="shared" si="987"/>
        <v>1.2475367541228916E-3</v>
      </c>
      <c r="AO807" s="17">
        <f t="shared" si="988"/>
        <v>1.1849946554958271E-3</v>
      </c>
      <c r="AP807" s="17">
        <f t="shared" si="989"/>
        <v>7.5039196449215985E-4</v>
      </c>
      <c r="AQ807" s="17">
        <f t="shared" si="990"/>
        <v>3.5638648100408182E-4</v>
      </c>
      <c r="AR807" s="17">
        <f t="shared" si="991"/>
        <v>1.0319722023950704E-2</v>
      </c>
      <c r="AS807" s="17">
        <f t="shared" si="992"/>
        <v>1.1300547873998392E-2</v>
      </c>
      <c r="AT807" s="17">
        <f t="shared" si="993"/>
        <v>6.1872975820545005E-3</v>
      </c>
      <c r="AU807" s="17">
        <f t="shared" si="994"/>
        <v>2.2584540027469303E-3</v>
      </c>
      <c r="AV807" s="17">
        <f t="shared" si="995"/>
        <v>6.1827652721731133E-4</v>
      </c>
      <c r="AW807" s="17">
        <f t="shared" si="996"/>
        <v>7.8246747180920901E-6</v>
      </c>
      <c r="AX807" s="17">
        <f t="shared" si="997"/>
        <v>1.1985069629123035E-4</v>
      </c>
      <c r="AY807" s="17">
        <f t="shared" si="998"/>
        <v>2.2768456976229686E-4</v>
      </c>
      <c r="AZ807" s="17">
        <f t="shared" si="999"/>
        <v>2.1627017994903163E-4</v>
      </c>
      <c r="BA807" s="17">
        <f t="shared" si="1000"/>
        <v>1.3695201445876752E-4</v>
      </c>
      <c r="BB807" s="17">
        <f t="shared" si="1001"/>
        <v>6.5043135866216004E-5</v>
      </c>
      <c r="BC807" s="17">
        <f t="shared" si="1002"/>
        <v>2.4712945129170066E-5</v>
      </c>
      <c r="BD807" s="17">
        <f t="shared" si="1003"/>
        <v>3.2674562904780333E-3</v>
      </c>
      <c r="BE807" s="17">
        <f t="shared" si="1004"/>
        <v>3.5780078330645347E-3</v>
      </c>
      <c r="BF807" s="17">
        <f t="shared" si="1005"/>
        <v>1.9590376909981852E-3</v>
      </c>
      <c r="BG807" s="17">
        <f t="shared" si="1006"/>
        <v>7.150773752339593E-4</v>
      </c>
      <c r="BH807" s="17">
        <f t="shared" si="1007"/>
        <v>1.957602659667112E-4</v>
      </c>
      <c r="BI807" s="17">
        <f t="shared" si="1008"/>
        <v>4.2873214070093358E-5</v>
      </c>
      <c r="BJ807" s="18">
        <f t="shared" si="1009"/>
        <v>0.21585871690034047</v>
      </c>
      <c r="BK807" s="18">
        <f t="shared" si="1010"/>
        <v>0.22281446987342685</v>
      </c>
      <c r="BL807" s="18">
        <f t="shared" si="1011"/>
        <v>0.50076988384450882</v>
      </c>
      <c r="BM807" s="18">
        <f t="shared" si="1012"/>
        <v>0.57205128740997613</v>
      </c>
      <c r="BN807" s="18">
        <f t="shared" si="1013"/>
        <v>0.42436084646456212</v>
      </c>
    </row>
    <row r="808" spans="1:66" x14ac:dyDescent="0.25">
      <c r="A808" t="s">
        <v>10</v>
      </c>
      <c r="B808" t="s">
        <v>46</v>
      </c>
      <c r="C808" t="s">
        <v>244</v>
      </c>
      <c r="D808" t="s">
        <v>506</v>
      </c>
      <c r="E808" s="14">
        <f>VLOOKUP(A808,home!$A$2:$E$405,3,FALSE)</f>
        <v>1.498007968</v>
      </c>
      <c r="F808" s="14">
        <f>VLOOKUP(B808,home!$B$2:$E$405,3,FALSE)</f>
        <v>1.43</v>
      </c>
      <c r="G808" s="14">
        <f>VLOOKUP(C808,away!$B$2:$E$405,4,FALSE)</f>
        <v>1.38</v>
      </c>
      <c r="H808" s="14">
        <f>VLOOKUP(A808,away!$A$2:$E$405,3,FALSE)</f>
        <v>1.398406375</v>
      </c>
      <c r="I808" s="14">
        <f>VLOOKUP(C808,away!$B$2:$E$405,3,FALSE)</f>
        <v>1.1000000000000001</v>
      </c>
      <c r="J808" s="14">
        <f>VLOOKUP(B808,home!$B$2:$E$405,4,FALSE)</f>
        <v>0.92</v>
      </c>
      <c r="K808" s="16">
        <f t="shared" si="1014"/>
        <v>2.9561689240511995</v>
      </c>
      <c r="L808" s="16">
        <f t="shared" si="1015"/>
        <v>1.4151872515000001</v>
      </c>
      <c r="M808" s="17">
        <f t="shared" si="960"/>
        <v>1.2634094893754624E-2</v>
      </c>
      <c r="N808" s="17">
        <f t="shared" si="961"/>
        <v>3.7348518708431359E-2</v>
      </c>
      <c r="O808" s="17">
        <f t="shared" si="962"/>
        <v>1.7879610027882794E-2</v>
      </c>
      <c r="P808" s="17">
        <f t="shared" si="963"/>
        <v>5.285514753858131E-2</v>
      </c>
      <c r="Q808" s="17">
        <f t="shared" si="964"/>
        <v>5.5204265182604836E-2</v>
      </c>
      <c r="R808" s="17">
        <f t="shared" si="965"/>
        <v>1.2651498086625646E-2</v>
      </c>
      <c r="S808" s="17">
        <f t="shared" si="966"/>
        <v>5.5280307865706008E-2</v>
      </c>
      <c r="T808" s="17">
        <f t="shared" si="967"/>
        <v>7.8124372314847687E-2</v>
      </c>
      <c r="U808" s="17">
        <f t="shared" si="968"/>
        <v>3.7399965486375947E-2</v>
      </c>
      <c r="V808" s="17">
        <f t="shared" si="969"/>
        <v>2.5696329854441348E-2</v>
      </c>
      <c r="W808" s="17">
        <f t="shared" si="970"/>
        <v>5.4397711069299338E-2</v>
      </c>
      <c r="X808" s="17">
        <f t="shared" si="971"/>
        <v>7.6982947216052866E-2</v>
      </c>
      <c r="Y808" s="17">
        <f t="shared" si="972"/>
        <v>5.4472642741527723E-2</v>
      </c>
      <c r="Z808" s="17">
        <f t="shared" si="973"/>
        <v>5.9680796015230859E-3</v>
      </c>
      <c r="AA808" s="17">
        <f t="shared" si="974"/>
        <v>1.7642651454286409E-2</v>
      </c>
      <c r="AB808" s="17">
        <f t="shared" si="975"/>
        <v>2.6077328983514104E-2</v>
      </c>
      <c r="AC808" s="17">
        <f t="shared" si="976"/>
        <v>6.7188395621039718E-3</v>
      </c>
      <c r="AD808" s="17">
        <f t="shared" si="977"/>
        <v>4.0202205750644648E-2</v>
      </c>
      <c r="AE808" s="17">
        <f t="shared" si="978"/>
        <v>5.6893649060492303E-2</v>
      </c>
      <c r="AF808" s="17">
        <f t="shared" si="979"/>
        <v>4.0257583420861838E-2</v>
      </c>
      <c r="AG808" s="17">
        <f t="shared" si="980"/>
        <v>1.8990672944467143E-2</v>
      </c>
      <c r="AH808" s="17">
        <f t="shared" si="981"/>
        <v>2.1114875420031693E-3</v>
      </c>
      <c r="AI808" s="17">
        <f t="shared" si="982"/>
        <v>6.2419138551910204E-3</v>
      </c>
      <c r="AJ808" s="17">
        <f t="shared" si="983"/>
        <v>9.2260758826601605E-3</v>
      </c>
      <c r="AK808" s="17">
        <f t="shared" si="984"/>
        <v>9.091279605086067E-3</v>
      </c>
      <c r="AL808" s="17">
        <f t="shared" si="985"/>
        <v>1.1243393668623155E-3</v>
      </c>
      <c r="AM808" s="17">
        <f t="shared" si="986"/>
        <v>2.3768902263673633E-2</v>
      </c>
      <c r="AN808" s="17">
        <f t="shared" si="987"/>
        <v>3.3637447465700417E-2</v>
      </c>
      <c r="AO808" s="17">
        <f t="shared" si="988"/>
        <v>2.3801643413230114E-2</v>
      </c>
      <c r="AP808" s="17">
        <f t="shared" si="989"/>
        <v>1.1227927441050735E-2</v>
      </c>
      <c r="AQ808" s="17">
        <f t="shared" si="990"/>
        <v>3.9724049438355068E-3</v>
      </c>
      <c r="AR808" s="17">
        <f t="shared" si="991"/>
        <v>5.9763005022879056E-4</v>
      </c>
      <c r="AS808" s="17">
        <f t="shared" si="992"/>
        <v>1.7666953825655081E-3</v>
      </c>
      <c r="AT808" s="17">
        <f t="shared" si="993"/>
        <v>2.6113249941024509E-3</v>
      </c>
      <c r="AU808" s="17">
        <f t="shared" si="994"/>
        <v>2.5731725993879489E-3</v>
      </c>
      <c r="AV808" s="17">
        <f t="shared" si="995"/>
        <v>1.9016832186326748E-3</v>
      </c>
      <c r="AW808" s="17">
        <f t="shared" si="996"/>
        <v>1.3065862128253033E-4</v>
      </c>
      <c r="AX808" s="17">
        <f t="shared" si="997"/>
        <v>1.1710815038447037E-2</v>
      </c>
      <c r="AY808" s="17">
        <f t="shared" si="998"/>
        <v>1.6572996147084729E-2</v>
      </c>
      <c r="AZ808" s="17">
        <f t="shared" si="999"/>
        <v>1.1726946433256466E-2</v>
      </c>
      <c r="BA808" s="17">
        <f t="shared" si="1000"/>
        <v>5.531941697122649E-3</v>
      </c>
      <c r="BB808" s="17">
        <f t="shared" si="1001"/>
        <v>1.957183341452313E-3</v>
      </c>
      <c r="BC808" s="17">
        <f t="shared" si="1002"/>
        <v>5.5395618273429642E-4</v>
      </c>
      <c r="BD808" s="17">
        <f t="shared" si="1003"/>
        <v>1.4095973803284839E-4</v>
      </c>
      <c r="BE808" s="17">
        <f t="shared" si="1004"/>
        <v>4.1670079711510438E-4</v>
      </c>
      <c r="BF808" s="17">
        <f t="shared" si="1005"/>
        <v>6.1591897352951787E-4</v>
      </c>
      <c r="BG808" s="17">
        <f t="shared" si="1006"/>
        <v>6.0692017642715798E-4</v>
      </c>
      <c r="BH808" s="17">
        <f t="shared" si="1007"/>
        <v>4.4853964123340884E-4</v>
      </c>
      <c r="BI808" s="17">
        <f t="shared" si="1008"/>
        <v>2.651917897238555E-4</v>
      </c>
      <c r="BJ808" s="18">
        <f t="shared" si="1009"/>
        <v>0.65733673277681781</v>
      </c>
      <c r="BK808" s="18">
        <f t="shared" si="1010"/>
        <v>0.17088205522853434</v>
      </c>
      <c r="BL808" s="18">
        <f t="shared" si="1011"/>
        <v>0.15026654828460459</v>
      </c>
      <c r="BM808" s="18">
        <f t="shared" si="1012"/>
        <v>0.77943794392779675</v>
      </c>
      <c r="BN808" s="18">
        <f t="shared" si="1013"/>
        <v>0.18857313443788054</v>
      </c>
    </row>
    <row r="809" spans="1:66" x14ac:dyDescent="0.25">
      <c r="A809" t="s">
        <v>10</v>
      </c>
      <c r="B809" t="s">
        <v>241</v>
      </c>
      <c r="C809" t="s">
        <v>246</v>
      </c>
      <c r="D809" t="s">
        <v>506</v>
      </c>
      <c r="E809" s="14">
        <f>VLOOKUP(A809,home!$A$2:$E$405,3,FALSE)</f>
        <v>1.498007968</v>
      </c>
      <c r="F809" s="14">
        <f>VLOOKUP(B809,home!$B$2:$E$405,3,FALSE)</f>
        <v>1.05</v>
      </c>
      <c r="G809" s="14">
        <f>VLOOKUP(C809,away!$B$2:$E$405,4,FALSE)</f>
        <v>1.24</v>
      </c>
      <c r="H809" s="14">
        <f>VLOOKUP(A809,away!$A$2:$E$405,3,FALSE)</f>
        <v>1.398406375</v>
      </c>
      <c r="I809" s="14">
        <f>VLOOKUP(C809,away!$B$2:$E$405,3,FALSE)</f>
        <v>0.81</v>
      </c>
      <c r="J809" s="14">
        <f>VLOOKUP(B809,home!$B$2:$E$405,4,FALSE)</f>
        <v>0.87</v>
      </c>
      <c r="K809" s="16">
        <f t="shared" si="1014"/>
        <v>1.9504063743360001</v>
      </c>
      <c r="L809" s="16">
        <f t="shared" si="1015"/>
        <v>0.98545697246249997</v>
      </c>
      <c r="M809" s="17">
        <f t="shared" si="960"/>
        <v>5.3084868865247339E-2</v>
      </c>
      <c r="N809" s="17">
        <f t="shared" si="961"/>
        <v>0.10353706661556909</v>
      </c>
      <c r="O809" s="17">
        <f t="shared" si="962"/>
        <v>5.2312854155515467E-2</v>
      </c>
      <c r="P809" s="17">
        <f t="shared" si="963"/>
        <v>0.10203132420462689</v>
      </c>
      <c r="Q809" s="17">
        <f t="shared" si="964"/>
        <v>0.10096967735352853</v>
      </c>
      <c r="R809" s="17">
        <f t="shared" si="965"/>
        <v>2.5776033438483288E-2</v>
      </c>
      <c r="S809" s="17">
        <f t="shared" si="966"/>
        <v>4.9027111404267645E-2</v>
      </c>
      <c r="T809" s="17">
        <f t="shared" si="967"/>
        <v>9.9501272555323678E-2</v>
      </c>
      <c r="U809" s="17">
        <f t="shared" si="968"/>
        <v>5.0273739923515692E-2</v>
      </c>
      <c r="V809" s="17">
        <f t="shared" si="969"/>
        <v>1.0470238413475903E-2</v>
      </c>
      <c r="W809" s="17">
        <f t="shared" si="970"/>
        <v>6.5643967441657111E-2</v>
      </c>
      <c r="X809" s="17">
        <f t="shared" si="971"/>
        <v>6.4689305415482332E-2</v>
      </c>
      <c r="Y809" s="17">
        <f t="shared" si="972"/>
        <v>3.1874263532721603E-2</v>
      </c>
      <c r="Z809" s="17">
        <f t="shared" si="973"/>
        <v>8.4670572914599691E-3</v>
      </c>
      <c r="AA809" s="17">
        <f t="shared" si="974"/>
        <v>1.6514202513131633E-2</v>
      </c>
      <c r="AB809" s="17">
        <f t="shared" si="975"/>
        <v>1.6104702924343767E-2</v>
      </c>
      <c r="AC809" s="17">
        <f t="shared" si="976"/>
        <v>1.2577645863373185E-3</v>
      </c>
      <c r="AD809" s="17">
        <f t="shared" si="977"/>
        <v>3.2008103133728219E-2</v>
      </c>
      <c r="AE809" s="17">
        <f t="shared" si="978"/>
        <v>3.1542608408431268E-2</v>
      </c>
      <c r="AF809" s="17">
        <f t="shared" si="979"/>
        <v>1.5541941692871434E-2</v>
      </c>
      <c r="AG809" s="17">
        <f t="shared" si="980"/>
        <v>5.1053049356152621E-3</v>
      </c>
      <c r="AH809" s="17">
        <f t="shared" si="981"/>
        <v>2.0859801610271689E-3</v>
      </c>
      <c r="AI809" s="17">
        <f t="shared" si="982"/>
        <v>4.0685090028058264E-3</v>
      </c>
      <c r="AJ809" s="17">
        <f t="shared" si="983"/>
        <v>3.9676229465579445E-3</v>
      </c>
      <c r="AK809" s="17">
        <f t="shared" si="984"/>
        <v>2.5794923619761323E-3</v>
      </c>
      <c r="AL809" s="17">
        <f t="shared" si="985"/>
        <v>9.669903234192233E-5</v>
      </c>
      <c r="AM809" s="17">
        <f t="shared" si="986"/>
        <v>1.2485761676485531E-2</v>
      </c>
      <c r="AN809" s="17">
        <f t="shared" si="987"/>
        <v>1.2304180900597738E-2</v>
      </c>
      <c r="AO809" s="17">
        <f t="shared" si="988"/>
        <v>6.0626204294669805E-3</v>
      </c>
      <c r="AP809" s="17">
        <f t="shared" si="989"/>
        <v>1.991483857870611E-3</v>
      </c>
      <c r="AQ809" s="17">
        <f t="shared" si="990"/>
        <v>4.9063041332127785E-4</v>
      </c>
      <c r="AR809" s="17">
        <f t="shared" si="991"/>
        <v>4.1112873882053451E-4</v>
      </c>
      <c r="AS809" s="17">
        <f t="shared" si="992"/>
        <v>8.0186811286829106E-4</v>
      </c>
      <c r="AT809" s="17">
        <f t="shared" si="993"/>
        <v>7.8198433935754727E-4</v>
      </c>
      <c r="AU809" s="17">
        <f t="shared" si="994"/>
        <v>5.0839574670462871E-4</v>
      </c>
      <c r="AV809" s="17">
        <f t="shared" si="995"/>
        <v>2.4789457626450456E-4</v>
      </c>
      <c r="AW809" s="17">
        <f t="shared" si="996"/>
        <v>5.1627655289732775E-6</v>
      </c>
      <c r="AX809" s="17">
        <f t="shared" si="997"/>
        <v>4.0587181937095842E-3</v>
      </c>
      <c r="AY809" s="17">
        <f t="shared" si="998"/>
        <v>3.9996921432515131E-3</v>
      </c>
      <c r="AZ809" s="17">
        <f t="shared" si="999"/>
        <v>1.9707622551353413E-3</v>
      </c>
      <c r="BA809" s="17">
        <f t="shared" si="1000"/>
        <v>6.4736713512968092E-4</v>
      </c>
      <c r="BB809" s="17">
        <f t="shared" si="1001"/>
        <v>1.5948811426415435E-4</v>
      </c>
      <c r="BC809" s="17">
        <f t="shared" si="1002"/>
        <v>3.1433734845301365E-5</v>
      </c>
      <c r="BD809" s="17">
        <f t="shared" si="1003"/>
        <v>6.752494704173495E-5</v>
      </c>
      <c r="BE809" s="17">
        <f t="shared" si="1004"/>
        <v>1.3170108713690069E-4</v>
      </c>
      <c r="BF809" s="17">
        <f t="shared" si="1005"/>
        <v>1.2843531992939609E-4</v>
      </c>
      <c r="BG809" s="17">
        <f t="shared" si="1006"/>
        <v>8.3500355560059202E-5</v>
      </c>
      <c r="BH809" s="17">
        <f t="shared" si="1007"/>
        <v>4.0714906435915486E-5</v>
      </c>
      <c r="BI809" s="17">
        <f t="shared" si="1008"/>
        <v>1.5882122608620686E-5</v>
      </c>
      <c r="BJ809" s="18">
        <f t="shared" si="1009"/>
        <v>0.59461564993900629</v>
      </c>
      <c r="BK809" s="18">
        <f t="shared" si="1010"/>
        <v>0.21996769864954852</v>
      </c>
      <c r="BL809" s="18">
        <f t="shared" si="1011"/>
        <v>0.1769021676800851</v>
      </c>
      <c r="BM809" s="18">
        <f t="shared" si="1012"/>
        <v>0.55824621954940634</v>
      </c>
      <c r="BN809" s="18">
        <f t="shared" si="1013"/>
        <v>0.43771182463297059</v>
      </c>
    </row>
    <row r="810" spans="1:66" x14ac:dyDescent="0.25">
      <c r="A810" t="s">
        <v>13</v>
      </c>
      <c r="B810" t="s">
        <v>58</v>
      </c>
      <c r="C810" t="s">
        <v>15</v>
      </c>
      <c r="D810" t="s">
        <v>506</v>
      </c>
      <c r="E810" s="14">
        <f>VLOOKUP(A810,home!$A$2:$E$405,3,FALSE)</f>
        <v>1.578680203</v>
      </c>
      <c r="F810" s="14">
        <f>VLOOKUP(B810,home!$B$2:$E$405,3,FALSE)</f>
        <v>0.63</v>
      </c>
      <c r="G810" s="14">
        <f>VLOOKUP(C810,away!$B$2:$E$405,4,FALSE)</f>
        <v>0.52</v>
      </c>
      <c r="H810" s="14">
        <f>VLOOKUP(A810,away!$A$2:$E$405,3,FALSE)</f>
        <v>1.4568527920000001</v>
      </c>
      <c r="I810" s="14">
        <f>VLOOKUP(C810,away!$B$2:$E$405,3,FALSE)</f>
        <v>0.98</v>
      </c>
      <c r="J810" s="14">
        <f>VLOOKUP(B810,home!$B$2:$E$405,4,FALSE)</f>
        <v>1.1399999999999999</v>
      </c>
      <c r="K810" s="16">
        <f t="shared" si="1014"/>
        <v>0.51717563450280002</v>
      </c>
      <c r="L810" s="16">
        <f t="shared" si="1015"/>
        <v>1.6275959392224</v>
      </c>
      <c r="M810" s="17">
        <f t="shared" si="960"/>
        <v>0.11709478151418005</v>
      </c>
      <c r="N810" s="17">
        <f t="shared" si="961"/>
        <v>6.0558567926562813E-2</v>
      </c>
      <c r="O810" s="17">
        <f t="shared" si="962"/>
        <v>0.19058299089661357</v>
      </c>
      <c r="P810" s="17">
        <f t="shared" si="963"/>
        <v>9.8564879242397485E-2</v>
      </c>
      <c r="Q810" s="17">
        <f t="shared" si="964"/>
        <v>1.5659707896000519E-2</v>
      </c>
      <c r="R810" s="17">
        <f t="shared" si="965"/>
        <v>0.15509605103409399</v>
      </c>
      <c r="S810" s="17">
        <f t="shared" si="966"/>
        <v>2.0741819777194605E-2</v>
      </c>
      <c r="T810" s="17">
        <f t="shared" si="967"/>
        <v>2.5487676980939393E-2</v>
      </c>
      <c r="U810" s="17">
        <f t="shared" si="968"/>
        <v>8.0211898602436216E-2</v>
      </c>
      <c r="V810" s="17">
        <f t="shared" si="969"/>
        <v>1.9399431385317373E-3</v>
      </c>
      <c r="W810" s="17">
        <f t="shared" si="970"/>
        <v>2.6996064557475254E-3</v>
      </c>
      <c r="X810" s="17">
        <f t="shared" si="971"/>
        <v>4.3938685048732469E-3</v>
      </c>
      <c r="Y810" s="17">
        <f t="shared" si="972"/>
        <v>3.5757212680044485E-3</v>
      </c>
      <c r="Z810" s="17">
        <f t="shared" si="973"/>
        <v>8.4144567617507174E-2</v>
      </c>
      <c r="AA810" s="17">
        <f t="shared" si="974"/>
        <v>4.3517520147548033E-2</v>
      </c>
      <c r="AB810" s="17">
        <f t="shared" si="975"/>
        <v>1.1253100547148268E-2</v>
      </c>
      <c r="AC810" s="17">
        <f t="shared" si="976"/>
        <v>1.0205955525617456E-4</v>
      </c>
      <c r="AD810" s="17">
        <f t="shared" si="977"/>
        <v>3.4904267041477034E-4</v>
      </c>
      <c r="AE810" s="17">
        <f t="shared" si="978"/>
        <v>5.6810043298242258E-4</v>
      </c>
      <c r="AF810" s="17">
        <f t="shared" si="979"/>
        <v>4.6231897889633929E-4</v>
      </c>
      <c r="AG810" s="17">
        <f t="shared" si="980"/>
        <v>2.5082283089237611E-4</v>
      </c>
      <c r="AH810" s="17">
        <f t="shared" si="981"/>
        <v>3.4238339140469844E-2</v>
      </c>
      <c r="AI810" s="17">
        <f t="shared" si="982"/>
        <v>1.7707234769294544E-2</v>
      </c>
      <c r="AJ810" s="17">
        <f t="shared" si="983"/>
        <v>4.5788751885499739E-3</v>
      </c>
      <c r="AK810" s="17">
        <f t="shared" si="984"/>
        <v>7.8936089364915361E-4</v>
      </c>
      <c r="AL810" s="17">
        <f t="shared" si="985"/>
        <v>3.4363573198655132E-6</v>
      </c>
      <c r="AM810" s="17">
        <f t="shared" si="986"/>
        <v>3.6103272908062132E-5</v>
      </c>
      <c r="AN810" s="17">
        <f t="shared" si="987"/>
        <v>5.8761540377799997E-5</v>
      </c>
      <c r="AO810" s="17">
        <f t="shared" si="988"/>
        <v>4.78200222506802E-5</v>
      </c>
      <c r="AP810" s="17">
        <f t="shared" si="989"/>
        <v>2.5943891342910639E-5</v>
      </c>
      <c r="AQ810" s="17">
        <f t="shared" si="990"/>
        <v>1.0556543049337135E-5</v>
      </c>
      <c r="AR810" s="17">
        <f t="shared" si="991"/>
        <v>1.1145236350149608E-2</v>
      </c>
      <c r="AS810" s="17">
        <f t="shared" si="992"/>
        <v>5.7640446810722952E-3</v>
      </c>
      <c r="AT810" s="17">
        <f t="shared" si="993"/>
        <v>1.4905117326180267E-3</v>
      </c>
      <c r="AU810" s="17">
        <f t="shared" si="994"/>
        <v>2.5695211701686529E-4</v>
      </c>
      <c r="AV810" s="17">
        <f t="shared" si="995"/>
        <v>3.3222343538758748E-5</v>
      </c>
      <c r="AW810" s="17">
        <f t="shared" si="996"/>
        <v>8.0348998735708472E-8</v>
      </c>
      <c r="AX810" s="17">
        <f t="shared" si="997"/>
        <v>3.1119555123091285E-6</v>
      </c>
      <c r="AY810" s="17">
        <f t="shared" si="998"/>
        <v>5.0650061548750993E-6</v>
      </c>
      <c r="AZ810" s="17">
        <f t="shared" si="999"/>
        <v>4.1218917249055887E-6</v>
      </c>
      <c r="BA810" s="17">
        <f t="shared" si="1000"/>
        <v>2.2362580777902503E-6</v>
      </c>
      <c r="BB810" s="17">
        <f t="shared" si="1001"/>
        <v>9.0993114161617555E-7</v>
      </c>
      <c r="BC810" s="17">
        <f t="shared" si="1002"/>
        <v>2.962000462132978E-7</v>
      </c>
      <c r="BD810" s="17">
        <f t="shared" si="1003"/>
        <v>3.0233235708628983E-3</v>
      </c>
      <c r="BE810" s="17">
        <f t="shared" si="1004"/>
        <v>1.5635892860682906E-3</v>
      </c>
      <c r="BF810" s="17">
        <f t="shared" si="1005"/>
        <v>4.0432514056207411E-4</v>
      </c>
      <c r="BG810" s="17">
        <f t="shared" si="1006"/>
        <v>6.970237037187483E-5</v>
      </c>
      <c r="BH810" s="17">
        <f t="shared" si="1007"/>
        <v>9.0120919058558822E-6</v>
      </c>
      <c r="BI810" s="17">
        <f t="shared" si="1008"/>
        <v>9.3216686992171345E-7</v>
      </c>
      <c r="BJ810" s="18">
        <f t="shared" si="1009"/>
        <v>0.11420036045790037</v>
      </c>
      <c r="BK810" s="18">
        <f t="shared" si="1010"/>
        <v>0.23845198459103481</v>
      </c>
      <c r="BL810" s="18">
        <f t="shared" si="1011"/>
        <v>0.56173622307083992</v>
      </c>
      <c r="BM810" s="18">
        <f t="shared" si="1012"/>
        <v>0.36097117257027783</v>
      </c>
      <c r="BN810" s="18">
        <f t="shared" si="1013"/>
        <v>0.63755697850984838</v>
      </c>
    </row>
    <row r="811" spans="1:66" x14ac:dyDescent="0.25">
      <c r="A811" t="s">
        <v>13</v>
      </c>
      <c r="B811" t="s">
        <v>54</v>
      </c>
      <c r="C811" t="s">
        <v>60</v>
      </c>
      <c r="D811" t="s">
        <v>506</v>
      </c>
      <c r="E811" s="14">
        <f>VLOOKUP(A811,home!$A$2:$E$405,3,FALSE)</f>
        <v>1.578680203</v>
      </c>
      <c r="F811" s="14">
        <f>VLOOKUP(B811,home!$B$2:$E$405,3,FALSE)</f>
        <v>0.63</v>
      </c>
      <c r="G811" s="14">
        <f>VLOOKUP(C811,away!$B$2:$E$405,4,FALSE)</f>
        <v>0.63</v>
      </c>
      <c r="H811" s="14">
        <f>VLOOKUP(A811,away!$A$2:$E$405,3,FALSE)</f>
        <v>1.4568527920000001</v>
      </c>
      <c r="I811" s="14">
        <f>VLOOKUP(C811,away!$B$2:$E$405,3,FALSE)</f>
        <v>1.0900000000000001</v>
      </c>
      <c r="J811" s="14">
        <f>VLOOKUP(B811,home!$B$2:$E$405,4,FALSE)</f>
        <v>1.44</v>
      </c>
      <c r="K811" s="16">
        <f t="shared" si="1014"/>
        <v>0.62657817257070003</v>
      </c>
      <c r="L811" s="16">
        <f t="shared" si="1015"/>
        <v>2.2866761423232003</v>
      </c>
      <c r="M811" s="17">
        <f t="shared" si="960"/>
        <v>5.4298736841847633E-2</v>
      </c>
      <c r="N811" s="17">
        <f t="shared" si="961"/>
        <v>3.4022403303262234E-2</v>
      </c>
      <c r="O811" s="17">
        <f t="shared" si="962"/>
        <v>0.12416362609453878</v>
      </c>
      <c r="P811" s="17">
        <f t="shared" si="963"/>
        <v>7.7798217938067793E-2</v>
      </c>
      <c r="Q811" s="17">
        <f t="shared" si="964"/>
        <v>1.0658847644110696E-2</v>
      </c>
      <c r="R811" s="17">
        <f t="shared" si="965"/>
        <v>0.1419610007673601</v>
      </c>
      <c r="S811" s="17">
        <f t="shared" si="966"/>
        <v>2.7866959096893885E-2</v>
      </c>
      <c r="T811" s="17">
        <f t="shared" si="967"/>
        <v>2.4373332612445779E-2</v>
      </c>
      <c r="U811" s="17">
        <f t="shared" si="968"/>
        <v>8.8949664437120227E-2</v>
      </c>
      <c r="V811" s="17">
        <f t="shared" si="969"/>
        <v>4.4363621680677855E-3</v>
      </c>
      <c r="W811" s="17">
        <f t="shared" si="970"/>
        <v>2.2262004261854643E-3</v>
      </c>
      <c r="X811" s="17">
        <f t="shared" si="971"/>
        <v>5.0905994025880422E-3</v>
      </c>
      <c r="Y811" s="17">
        <f t="shared" si="972"/>
        <v>5.8202761020114064E-3</v>
      </c>
      <c r="Z811" s="17">
        <f t="shared" si="973"/>
        <v>0.10820627786501597</v>
      </c>
      <c r="AA811" s="17">
        <f t="shared" si="974"/>
        <v>6.7799691845339086E-2</v>
      </c>
      <c r="AB811" s="17">
        <f t="shared" si="975"/>
        <v>2.1240903508654575E-2</v>
      </c>
      <c r="AC811" s="17">
        <f t="shared" si="976"/>
        <v>3.9727106337759553E-4</v>
      </c>
      <c r="AD811" s="17">
        <f t="shared" si="977"/>
        <v>3.4872214870385038E-4</v>
      </c>
      <c r="AE811" s="17">
        <f t="shared" si="978"/>
        <v>7.97414617740778E-4</v>
      </c>
      <c r="AF811" s="17">
        <f t="shared" si="979"/>
        <v>9.1171449096380584E-4</v>
      </c>
      <c r="AG811" s="17">
        <f t="shared" si="980"/>
        <v>6.9493192503242531E-4</v>
      </c>
      <c r="AH811" s="17">
        <f t="shared" si="981"/>
        <v>6.1858178510881767E-2</v>
      </c>
      <c r="AI811" s="17">
        <f t="shared" si="982"/>
        <v>3.875898444990044E-2</v>
      </c>
      <c r="AJ811" s="17">
        <f t="shared" si="983"/>
        <v>1.2142766823657397E-2</v>
      </c>
      <c r="AK811" s="17">
        <f t="shared" si="984"/>
        <v>2.5361308821064592E-3</v>
      </c>
      <c r="AL811" s="17">
        <f t="shared" si="985"/>
        <v>2.2768102955439922E-5</v>
      </c>
      <c r="AM811" s="17">
        <f t="shared" si="986"/>
        <v>4.3700337333957322E-5</v>
      </c>
      <c r="AN811" s="17">
        <f t="shared" si="987"/>
        <v>9.9928518793036047E-5</v>
      </c>
      <c r="AO811" s="17">
        <f t="shared" si="988"/>
        <v>1.1425207993086556E-4</v>
      </c>
      <c r="AP811" s="17">
        <f t="shared" si="989"/>
        <v>8.7085835129571207E-5</v>
      </c>
      <c r="AQ811" s="17">
        <f t="shared" si="990"/>
        <v>4.9784275381270545E-5</v>
      </c>
      <c r="AR811" s="17">
        <f t="shared" si="991"/>
        <v>2.8289924201680604E-2</v>
      </c>
      <c r="AS811" s="17">
        <f t="shared" si="992"/>
        <v>1.7725849008452654E-2</v>
      </c>
      <c r="AT811" s="17">
        <f t="shared" si="993"/>
        <v>5.5533150394902085E-3</v>
      </c>
      <c r="AU811" s="17">
        <f t="shared" si="994"/>
        <v>1.1598619963843868E-3</v>
      </c>
      <c r="AV811" s="17">
        <f t="shared" si="995"/>
        <v>1.8168605253218319E-4</v>
      </c>
      <c r="AW811" s="17">
        <f t="shared" si="996"/>
        <v>9.0615870787139809E-7</v>
      </c>
      <c r="AX811" s="17">
        <f t="shared" si="997"/>
        <v>4.5636129179056823E-6</v>
      </c>
      <c r="AY811" s="17">
        <f t="shared" si="998"/>
        <v>1.043550478217289E-5</v>
      </c>
      <c r="AZ811" s="17">
        <f t="shared" si="999"/>
        <v>1.1931309909247207E-5</v>
      </c>
      <c r="BA811" s="17">
        <f t="shared" si="1000"/>
        <v>9.0943472387133262E-6</v>
      </c>
      <c r="BB811" s="17">
        <f t="shared" si="1001"/>
        <v>5.1989567151921608E-6</v>
      </c>
      <c r="BC811" s="17">
        <f t="shared" si="1002"/>
        <v>2.3776660571201818E-6</v>
      </c>
      <c r="BD811" s="17">
        <f t="shared" si="1003"/>
        <v>1.0781649123352452E-2</v>
      </c>
      <c r="BE811" s="17">
        <f t="shared" si="1004"/>
        <v>6.75554600500867E-3</v>
      </c>
      <c r="BF811" s="17">
        <f t="shared" si="1005"/>
        <v>2.1164388352678124E-3</v>
      </c>
      <c r="BG811" s="17">
        <f t="shared" si="1006"/>
        <v>4.4203812591992234E-4</v>
      </c>
      <c r="BH811" s="17">
        <f t="shared" si="1007"/>
        <v>6.924286028637046E-5</v>
      </c>
      <c r="BI811" s="17">
        <f t="shared" si="1008"/>
        <v>8.6772129723604656E-6</v>
      </c>
      <c r="BJ811" s="18">
        <f t="shared" si="1009"/>
        <v>8.538279511723354E-2</v>
      </c>
      <c r="BK811" s="18">
        <f t="shared" si="1010"/>
        <v>0.16483075071599226</v>
      </c>
      <c r="BL811" s="18">
        <f t="shared" si="1011"/>
        <v>0.63249517578090664</v>
      </c>
      <c r="BM811" s="18">
        <f t="shared" si="1012"/>
        <v>0.54800263754388712</v>
      </c>
      <c r="BN811" s="18">
        <f t="shared" si="1013"/>
        <v>0.44290283258918717</v>
      </c>
    </row>
    <row r="812" spans="1:66" x14ac:dyDescent="0.25">
      <c r="A812" t="s">
        <v>13</v>
      </c>
      <c r="B812" t="s">
        <v>55</v>
      </c>
      <c r="C812" t="s">
        <v>57</v>
      </c>
      <c r="D812" t="s">
        <v>506</v>
      </c>
      <c r="E812" s="14">
        <f>VLOOKUP(A812,home!$A$2:$E$405,3,FALSE)</f>
        <v>1.578680203</v>
      </c>
      <c r="F812" s="14">
        <f>VLOOKUP(B812,home!$B$2:$E$405,3,FALSE)</f>
        <v>1.1499999999999999</v>
      </c>
      <c r="G812" s="14">
        <f>VLOOKUP(C812,away!$B$2:$E$405,4,FALSE)</f>
        <v>1.04</v>
      </c>
      <c r="H812" s="14">
        <f>VLOOKUP(A812,away!$A$2:$E$405,3,FALSE)</f>
        <v>1.4568527920000001</v>
      </c>
      <c r="I812" s="14">
        <f>VLOOKUP(C812,away!$B$2:$E$405,3,FALSE)</f>
        <v>0.86</v>
      </c>
      <c r="J812" s="14">
        <f>VLOOKUP(B812,home!$B$2:$E$405,4,FALSE)</f>
        <v>1</v>
      </c>
      <c r="K812" s="16">
        <f t="shared" si="1014"/>
        <v>1.8881015227879998</v>
      </c>
      <c r="L812" s="16">
        <f t="shared" si="1015"/>
        <v>1.2528934011200001</v>
      </c>
      <c r="M812" s="17">
        <f t="shared" si="960"/>
        <v>4.3239756226674482E-2</v>
      </c>
      <c r="N812" s="17">
        <f t="shared" si="961"/>
        <v>8.1641049576565983E-2</v>
      </c>
      <c r="O812" s="17">
        <f t="shared" si="962"/>
        <v>5.4174805242437889E-2</v>
      </c>
      <c r="P812" s="17">
        <f t="shared" si="963"/>
        <v>0.10228753227499028</v>
      </c>
      <c r="Q812" s="17">
        <f t="shared" si="964"/>
        <v>7.7073295013762422E-2</v>
      </c>
      <c r="R812" s="17">
        <f t="shared" si="965"/>
        <v>3.3937627997605822E-2</v>
      </c>
      <c r="S812" s="17">
        <f t="shared" si="966"/>
        <v>6.0492589297096645E-2</v>
      </c>
      <c r="T812" s="17">
        <f t="shared" si="967"/>
        <v>9.6564622725317947E-2</v>
      </c>
      <c r="U812" s="17">
        <f t="shared" si="968"/>
        <v>6.4077687102092204E-2</v>
      </c>
      <c r="V812" s="17">
        <f t="shared" si="969"/>
        <v>1.59000733997544E-2</v>
      </c>
      <c r="W812" s="17">
        <f t="shared" si="970"/>
        <v>4.8507401893924523E-2</v>
      </c>
      <c r="X812" s="17">
        <f t="shared" si="971"/>
        <v>6.0774603738373831E-2</v>
      </c>
      <c r="Y812" s="17">
        <f t="shared" si="972"/>
        <v>3.807204998974574E-2</v>
      </c>
      <c r="Z812" s="17">
        <f t="shared" si="973"/>
        <v>1.4173410055955229E-2</v>
      </c>
      <c r="AA812" s="17">
        <f t="shared" si="974"/>
        <v>2.6760837109747814E-2</v>
      </c>
      <c r="AB812" s="17">
        <f t="shared" si="975"/>
        <v>2.5263588648998241E-2</v>
      </c>
      <c r="AC812" s="17">
        <f t="shared" si="976"/>
        <v>2.3508158535373302E-3</v>
      </c>
      <c r="AD812" s="17">
        <f t="shared" si="977"/>
        <v>2.2896724845602109E-2</v>
      </c>
      <c r="AE812" s="17">
        <f t="shared" si="978"/>
        <v>2.8687155466315235E-2</v>
      </c>
      <c r="AF812" s="17">
        <f t="shared" si="979"/>
        <v>1.7970973890324954E-2</v>
      </c>
      <c r="AG812" s="17">
        <f t="shared" si="980"/>
        <v>7.5052381996293157E-3</v>
      </c>
      <c r="AH812" s="17">
        <f t="shared" si="981"/>
        <v>4.4394429826185395E-3</v>
      </c>
      <c r="AI812" s="17">
        <f t="shared" si="982"/>
        <v>8.3821190558125633E-3</v>
      </c>
      <c r="AJ812" s="17">
        <f t="shared" si="983"/>
        <v>7.9131458767350091E-3</v>
      </c>
      <c r="AK812" s="17">
        <f t="shared" si="984"/>
        <v>4.9802742599689837E-3</v>
      </c>
      <c r="AL812" s="17">
        <f t="shared" si="985"/>
        <v>2.2244265322006598E-4</v>
      </c>
      <c r="AM812" s="17">
        <f t="shared" si="986"/>
        <v>8.6462682095678322E-3</v>
      </c>
      <c r="AN812" s="17">
        <f t="shared" si="987"/>
        <v>1.0832852384081174E-2</v>
      </c>
      <c r="AO812" s="17">
        <f t="shared" si="988"/>
        <v>6.786204633661184E-3</v>
      </c>
      <c r="AP812" s="17">
        <f t="shared" si="989"/>
        <v>2.8341303347213546E-3</v>
      </c>
      <c r="AQ812" s="17">
        <f t="shared" si="990"/>
        <v>8.8771579857160052E-4</v>
      </c>
      <c r="AR812" s="17">
        <f t="shared" si="991"/>
        <v>1.1124297635142521E-3</v>
      </c>
      <c r="AS812" s="17">
        <f t="shared" si="992"/>
        <v>2.1003803304859539E-3</v>
      </c>
      <c r="AT812" s="17">
        <f t="shared" si="993"/>
        <v>1.9828656502122463E-3</v>
      </c>
      <c r="AU812" s="17">
        <f t="shared" si="994"/>
        <v>1.2479505512165865E-3</v>
      </c>
      <c r="AV812" s="17">
        <f t="shared" si="995"/>
        <v>5.8906433402904047E-4</v>
      </c>
      <c r="AW812" s="17">
        <f t="shared" si="996"/>
        <v>1.4616891732244439E-5</v>
      </c>
      <c r="AX812" s="17">
        <f t="shared" si="997"/>
        <v>2.7208386954864147E-3</v>
      </c>
      <c r="AY812" s="17">
        <f t="shared" si="998"/>
        <v>3.4089208470868783E-3</v>
      </c>
      <c r="AZ812" s="17">
        <f t="shared" si="999"/>
        <v>2.1355072171277759E-3</v>
      </c>
      <c r="BA812" s="17">
        <f t="shared" si="1000"/>
        <v>8.9185430012784183E-4</v>
      </c>
      <c r="BB812" s="17">
        <f t="shared" si="1001"/>
        <v>2.7934959184766725E-4</v>
      </c>
      <c r="BC812" s="17">
        <f t="shared" si="1002"/>
        <v>6.9999052046301559E-5</v>
      </c>
      <c r="BD812" s="17">
        <f t="shared" si="1003"/>
        <v>2.3229265165274806E-4</v>
      </c>
      <c r="BE812" s="17">
        <f t="shared" si="1004"/>
        <v>4.3859210931801598E-4</v>
      </c>
      <c r="BF812" s="17">
        <f t="shared" si="1005"/>
        <v>4.1405321474307353E-4</v>
      </c>
      <c r="BG812" s="17">
        <f t="shared" si="1006"/>
        <v>2.6059150175722123E-4</v>
      </c>
      <c r="BH812" s="17">
        <f t="shared" si="1007"/>
        <v>1.2300580282335535E-4</v>
      </c>
      <c r="BI812" s="17">
        <f t="shared" si="1008"/>
        <v>4.6449488724507521E-5</v>
      </c>
      <c r="BJ812" s="18">
        <f t="shared" si="1009"/>
        <v>0.51918675640388823</v>
      </c>
      <c r="BK812" s="18">
        <f t="shared" si="1010"/>
        <v>0.22790213055236011</v>
      </c>
      <c r="BL812" s="18">
        <f t="shared" si="1011"/>
        <v>0.23847720367449404</v>
      </c>
      <c r="BM812" s="18">
        <f t="shared" si="1012"/>
        <v>0.60399113039930585</v>
      </c>
      <c r="BN812" s="18">
        <f t="shared" si="1013"/>
        <v>0.39235406633203684</v>
      </c>
    </row>
    <row r="813" spans="1:66" x14ac:dyDescent="0.25">
      <c r="A813" t="s">
        <v>16</v>
      </c>
      <c r="B813" t="s">
        <v>66</v>
      </c>
      <c r="C813" t="s">
        <v>67</v>
      </c>
      <c r="D813" t="s">
        <v>506</v>
      </c>
      <c r="E813" s="14">
        <f>VLOOKUP(A813,home!$A$2:$E$405,3,FALSE)</f>
        <v>1.6040609139999999</v>
      </c>
      <c r="F813" s="14">
        <f>VLOOKUP(B813,home!$B$2:$E$405,3,FALSE)</f>
        <v>1.08</v>
      </c>
      <c r="G813" s="14">
        <f>VLOOKUP(C813,away!$B$2:$E$405,4,FALSE)</f>
        <v>0.94</v>
      </c>
      <c r="H813" s="14">
        <f>VLOOKUP(A813,away!$A$2:$E$405,3,FALSE)</f>
        <v>1.294416244</v>
      </c>
      <c r="I813" s="14">
        <f>VLOOKUP(C813,away!$B$2:$E$405,3,FALSE)</f>
        <v>0.78</v>
      </c>
      <c r="J813" s="14">
        <f>VLOOKUP(B813,home!$B$2:$E$405,4,FALSE)</f>
        <v>0.84</v>
      </c>
      <c r="K813" s="16">
        <f t="shared" si="1014"/>
        <v>1.6284426398928</v>
      </c>
      <c r="L813" s="16">
        <f t="shared" si="1015"/>
        <v>0.84810152306879993</v>
      </c>
      <c r="M813" s="17">
        <f t="shared" si="960"/>
        <v>8.4033129174158727E-2</v>
      </c>
      <c r="N813" s="17">
        <f t="shared" si="961"/>
        <v>0.13684313071081972</v>
      </c>
      <c r="O813" s="17">
        <f t="shared" si="962"/>
        <v>7.1268624840841219E-2</v>
      </c>
      <c r="P813" s="17">
        <f t="shared" si="963"/>
        <v>0.11605686757734907</v>
      </c>
      <c r="Q813" s="17">
        <f t="shared" si="964"/>
        <v>0.11142059451296139</v>
      </c>
      <c r="R813" s="17">
        <f t="shared" si="965"/>
        <v>3.022151463726817E-2</v>
      </c>
      <c r="S813" s="17">
        <f t="shared" si="966"/>
        <v>4.0071090545585351E-2</v>
      </c>
      <c r="T813" s="17">
        <f t="shared" si="967"/>
        <v>9.4495975907673724E-2</v>
      </c>
      <c r="U813" s="17">
        <f t="shared" si="968"/>
        <v>4.9214003077471875E-2</v>
      </c>
      <c r="V813" s="17">
        <f t="shared" si="969"/>
        <v>6.1490632653948066E-3</v>
      </c>
      <c r="W813" s="17">
        <f t="shared" si="970"/>
        <v>6.0480682355704037E-2</v>
      </c>
      <c r="X813" s="17">
        <f t="shared" si="971"/>
        <v>5.1293758822112887E-2</v>
      </c>
      <c r="Y813" s="17">
        <f t="shared" si="972"/>
        <v>2.175115749047881E-2</v>
      </c>
      <c r="Z813" s="17">
        <f t="shared" si="973"/>
        <v>8.5436375311043911E-3</v>
      </c>
      <c r="AA813" s="17">
        <f t="shared" si="974"/>
        <v>1.3912823655438838E-2</v>
      </c>
      <c r="AB813" s="17">
        <f t="shared" si="975"/>
        <v>1.132811764091291E-2</v>
      </c>
      <c r="AC813" s="17">
        <f t="shared" si="976"/>
        <v>5.3077356821204188E-4</v>
      </c>
      <c r="AD813" s="17">
        <f t="shared" si="977"/>
        <v>2.4622330509460142E-2</v>
      </c>
      <c r="AE813" s="17">
        <f t="shared" si="978"/>
        <v>2.0882236006576526E-2</v>
      </c>
      <c r="AF813" s="17">
        <f t="shared" si="979"/>
        <v>8.8551280811298427E-3</v>
      </c>
      <c r="AG813" s="17">
        <f t="shared" si="980"/>
        <v>2.5033492041918403E-3</v>
      </c>
      <c r="AH813" s="17">
        <f t="shared" si="981"/>
        <v>1.8114680006693484E-3</v>
      </c>
      <c r="AI813" s="17">
        <f t="shared" si="982"/>
        <v>2.9498717330913261E-3</v>
      </c>
      <c r="AJ813" s="17">
        <f t="shared" si="983"/>
        <v>2.4018484561901944E-3</v>
      </c>
      <c r="AK813" s="17">
        <f t="shared" si="984"/>
        <v>1.3037574802069356E-3</v>
      </c>
      <c r="AL813" s="17">
        <f t="shared" si="985"/>
        <v>2.9321729810573217E-5</v>
      </c>
      <c r="AM813" s="17">
        <f t="shared" si="986"/>
        <v>8.019210579027658E-3</v>
      </c>
      <c r="AN813" s="17">
        <f t="shared" si="987"/>
        <v>6.8011047058827902E-3</v>
      </c>
      <c r="AO813" s="17">
        <f t="shared" si="988"/>
        <v>2.8840136298047881E-3</v>
      </c>
      <c r="AP813" s="17">
        <f t="shared" si="989"/>
        <v>8.1531211732953986E-4</v>
      </c>
      <c r="AQ813" s="17">
        <f t="shared" si="990"/>
        <v>1.7286686212090766E-4</v>
      </c>
      <c r="AR813" s="17">
        <f t="shared" si="991"/>
        <v>3.0726175407161377E-4</v>
      </c>
      <c r="AS813" s="17">
        <f t="shared" si="992"/>
        <v>5.0035814193847097E-4</v>
      </c>
      <c r="AT813" s="17">
        <f t="shared" si="993"/>
        <v>4.0740226677507009E-4</v>
      </c>
      <c r="AU813" s="17">
        <f t="shared" si="994"/>
        <v>2.2114374093516867E-4</v>
      </c>
      <c r="AV813" s="17">
        <f t="shared" si="995"/>
        <v>9.0029974321058893E-5</v>
      </c>
      <c r="AW813" s="17">
        <f t="shared" si="996"/>
        <v>1.1248831090017047E-6</v>
      </c>
      <c r="AX813" s="17">
        <f t="shared" si="997"/>
        <v>2.1764707408613452E-3</v>
      </c>
      <c r="AY813" s="17">
        <f t="shared" si="998"/>
        <v>1.845868150239186E-3</v>
      </c>
      <c r="AZ813" s="17">
        <f t="shared" si="999"/>
        <v>7.8274179480102089E-4</v>
      </c>
      <c r="BA813" s="17">
        <f t="shared" si="1000"/>
        <v>2.2128150278011736E-4</v>
      </c>
      <c r="BB813" s="17">
        <f t="shared" si="1001"/>
        <v>4.691729488369259E-5</v>
      </c>
      <c r="BC813" s="17">
        <f t="shared" si="1002"/>
        <v>7.958125849825543E-6</v>
      </c>
      <c r="BD813" s="17">
        <f t="shared" si="1003"/>
        <v>4.3431526934821092E-5</v>
      </c>
      <c r="BE813" s="17">
        <f t="shared" si="1004"/>
        <v>7.0725750376315308E-5</v>
      </c>
      <c r="BF813" s="17">
        <f t="shared" si="1005"/>
        <v>5.7586413825603051E-5</v>
      </c>
      <c r="BG813" s="17">
        <f t="shared" si="1006"/>
        <v>3.125872391737476E-5</v>
      </c>
      <c r="BH813" s="17">
        <f t="shared" si="1007"/>
        <v>1.2725759723922492E-5</v>
      </c>
      <c r="BI813" s="17">
        <f t="shared" si="1008"/>
        <v>4.1446339518931608E-6</v>
      </c>
      <c r="BJ813" s="18">
        <f t="shared" si="1009"/>
        <v>0.55692208910468999</v>
      </c>
      <c r="BK813" s="18">
        <f t="shared" si="1010"/>
        <v>0.24871611401074975</v>
      </c>
      <c r="BL813" s="18">
        <f t="shared" si="1011"/>
        <v>0.18615809820886212</v>
      </c>
      <c r="BM813" s="18">
        <f t="shared" si="1012"/>
        <v>0.4486513341348774</v>
      </c>
      <c r="BN813" s="18">
        <f t="shared" si="1013"/>
        <v>0.54984386145339836</v>
      </c>
    </row>
    <row r="814" spans="1:66" x14ac:dyDescent="0.25">
      <c r="A814" t="s">
        <v>16</v>
      </c>
      <c r="B814" t="s">
        <v>255</v>
      </c>
      <c r="C814" t="s">
        <v>64</v>
      </c>
      <c r="D814" t="s">
        <v>506</v>
      </c>
      <c r="E814" s="14">
        <f>VLOOKUP(A814,home!$A$2:$E$405,3,FALSE)</f>
        <v>1.6040609139999999</v>
      </c>
      <c r="F814" s="14">
        <f>VLOOKUP(B814,home!$B$2:$E$405,3,FALSE)</f>
        <v>0.79</v>
      </c>
      <c r="G814" s="14">
        <f>VLOOKUP(C814,away!$B$2:$E$405,4,FALSE)</f>
        <v>0.91</v>
      </c>
      <c r="H814" s="14">
        <f>VLOOKUP(A814,away!$A$2:$E$405,3,FALSE)</f>
        <v>1.294416244</v>
      </c>
      <c r="I814" s="14">
        <f>VLOOKUP(C814,away!$B$2:$E$405,3,FALSE)</f>
        <v>0.85</v>
      </c>
      <c r="J814" s="14">
        <f>VLOOKUP(B814,home!$B$2:$E$405,4,FALSE)</f>
        <v>0.91</v>
      </c>
      <c r="K814" s="16">
        <f t="shared" si="1014"/>
        <v>1.1531593910746001</v>
      </c>
      <c r="L814" s="16">
        <f t="shared" si="1015"/>
        <v>1.0012309647339999</v>
      </c>
      <c r="M814" s="17">
        <f t="shared" si="960"/>
        <v>0.11597387186281823</v>
      </c>
      <c r="N814" s="17">
        <f t="shared" si="961"/>
        <v>0.13373635945789117</v>
      </c>
      <c r="O814" s="17">
        <f t="shared" si="962"/>
        <v>0.11611663160914677</v>
      </c>
      <c r="P814" s="17">
        <f t="shared" si="963"/>
        <v>0.13390098420003735</v>
      </c>
      <c r="Q814" s="17">
        <f t="shared" si="964"/>
        <v>7.7109669418497812E-2</v>
      </c>
      <c r="R814" s="17">
        <f t="shared" si="965"/>
        <v>5.8129783543844231E-2</v>
      </c>
      <c r="S814" s="17">
        <f t="shared" si="966"/>
        <v>3.8649812414098865E-2</v>
      </c>
      <c r="T814" s="17">
        <f t="shared" si="967"/>
        <v>7.720458870220237E-2</v>
      </c>
      <c r="U814" s="17">
        <f t="shared" si="968"/>
        <v>6.7032905794717726E-2</v>
      </c>
      <c r="V814" s="17">
        <f t="shared" si="969"/>
        <v>4.958250833444716E-3</v>
      </c>
      <c r="W814" s="17">
        <f t="shared" si="970"/>
        <v>2.9639913144199559E-2</v>
      </c>
      <c r="X814" s="17">
        <f t="shared" si="971"/>
        <v>2.9676398831998886E-2</v>
      </c>
      <c r="Y814" s="17">
        <f t="shared" si="972"/>
        <v>1.4856464716196593E-2</v>
      </c>
      <c r="Z814" s="17">
        <f t="shared" si="973"/>
        <v>1.9400446419127255E-2</v>
      </c>
      <c r="AA814" s="17">
        <f t="shared" si="974"/>
        <v>2.2371806979256191E-2</v>
      </c>
      <c r="AB814" s="17">
        <f t="shared" si="975"/>
        <v>1.2899129656718779E-2</v>
      </c>
      <c r="AC814" s="17">
        <f t="shared" si="976"/>
        <v>3.5779323385778787E-4</v>
      </c>
      <c r="AD814" s="17">
        <f t="shared" si="977"/>
        <v>8.5448860482173049E-3</v>
      </c>
      <c r="AE814" s="17">
        <f t="shared" si="978"/>
        <v>8.5554045015987078E-3</v>
      </c>
      <c r="AF814" s="17">
        <f t="shared" si="979"/>
        <v>4.2829679514126383E-3</v>
      </c>
      <c r="AG814" s="17">
        <f t="shared" si="980"/>
        <v>1.42941337797256E-3</v>
      </c>
      <c r="AH814" s="17">
        <f t="shared" si="981"/>
        <v>4.8560819211232627E-3</v>
      </c>
      <c r="AI814" s="17">
        <f t="shared" si="982"/>
        <v>5.5998364711708753E-3</v>
      </c>
      <c r="AJ814" s="17">
        <f t="shared" si="983"/>
        <v>3.2287520076063722E-3</v>
      </c>
      <c r="AK814" s="17">
        <f t="shared" si="984"/>
        <v>1.2410885663407527E-3</v>
      </c>
      <c r="AL814" s="17">
        <f t="shared" si="985"/>
        <v>1.6524020586409933E-5</v>
      </c>
      <c r="AM814" s="17">
        <f t="shared" si="986"/>
        <v>1.9707231184328206E-3</v>
      </c>
      <c r="AN814" s="17">
        <f t="shared" si="987"/>
        <v>1.9731490090920895E-3</v>
      </c>
      <c r="AO814" s="17">
        <f t="shared" si="988"/>
        <v>9.877889429686041E-4</v>
      </c>
      <c r="AP814" s="17">
        <f t="shared" si="989"/>
        <v>3.2966829210734458E-4</v>
      </c>
      <c r="AQ814" s="17">
        <f t="shared" si="990"/>
        <v>8.2518525537211647E-5</v>
      </c>
      <c r="AR814" s="17">
        <f t="shared" si="991"/>
        <v>9.7241191734271629E-4</v>
      </c>
      <c r="AS814" s="17">
        <f t="shared" si="992"/>
        <v>1.121345934476611E-3</v>
      </c>
      <c r="AT814" s="17">
        <f t="shared" si="993"/>
        <v>6.4654529749251369E-4</v>
      </c>
      <c r="AU814" s="17">
        <f t="shared" si="994"/>
        <v>2.4852326051953781E-4</v>
      </c>
      <c r="AV814" s="17">
        <f t="shared" si="995"/>
        <v>7.1646732942146155E-5</v>
      </c>
      <c r="AW814" s="17">
        <f t="shared" si="996"/>
        <v>5.2995237057436386E-7</v>
      </c>
      <c r="AX814" s="17">
        <f t="shared" si="997"/>
        <v>3.7875964520477177E-4</v>
      </c>
      <c r="AY814" s="17">
        <f t="shared" si="998"/>
        <v>3.7922588497068112E-4</v>
      </c>
      <c r="AZ814" s="17">
        <f t="shared" si="999"/>
        <v>1.8984634933064991E-4</v>
      </c>
      <c r="BA814" s="17">
        <f t="shared" si="1000"/>
        <v>6.3360014497184869E-5</v>
      </c>
      <c r="BB814" s="17">
        <f t="shared" si="1001"/>
        <v>1.5859502110144151E-5</v>
      </c>
      <c r="BC814" s="17">
        <f t="shared" si="1002"/>
        <v>3.1758049195881088E-6</v>
      </c>
      <c r="BD814" s="17">
        <f t="shared" si="1003"/>
        <v>1.6226815368664764E-4</v>
      </c>
      <c r="BE814" s="17">
        <f t="shared" si="1004"/>
        <v>1.8712104529609424E-4</v>
      </c>
      <c r="BF814" s="17">
        <f t="shared" si="1005"/>
        <v>1.0789019532544335E-4</v>
      </c>
      <c r="BG814" s="17">
        <f t="shared" si="1006"/>
        <v>4.1471530648135984E-5</v>
      </c>
      <c r="BH814" s="17">
        <f t="shared" si="1007"/>
        <v>1.1955821257284034E-5</v>
      </c>
      <c r="BI814" s="17">
        <f t="shared" si="1008"/>
        <v>2.7573935121692802E-6</v>
      </c>
      <c r="BJ814" s="18">
        <f t="shared" si="1009"/>
        <v>0.39141014123935869</v>
      </c>
      <c r="BK814" s="18">
        <f t="shared" si="1010"/>
        <v>0.294236462449814</v>
      </c>
      <c r="BL814" s="18">
        <f t="shared" si="1011"/>
        <v>0.29504995383242422</v>
      </c>
      <c r="BM814" s="18">
        <f t="shared" si="1012"/>
        <v>0.36475100791588849</v>
      </c>
      <c r="BN814" s="18">
        <f t="shared" si="1013"/>
        <v>0.63496730009223556</v>
      </c>
    </row>
    <row r="815" spans="1:66" x14ac:dyDescent="0.25">
      <c r="A815" t="s">
        <v>16</v>
      </c>
      <c r="B815" t="s">
        <v>19</v>
      </c>
      <c r="C815" t="s">
        <v>322</v>
      </c>
      <c r="D815" t="s">
        <v>506</v>
      </c>
      <c r="E815" s="14">
        <f>VLOOKUP(A815,home!$A$2:$E$405,3,FALSE)</f>
        <v>1.6040609139999999</v>
      </c>
      <c r="F815" s="14">
        <f>VLOOKUP(B815,home!$B$2:$E$405,3,FALSE)</f>
        <v>0.91</v>
      </c>
      <c r="G815" s="14">
        <f>VLOOKUP(C815,away!$B$2:$E$405,4,FALSE)</f>
        <v>1.02</v>
      </c>
      <c r="H815" s="14">
        <f>VLOOKUP(A815,away!$A$2:$E$405,3,FALSE)</f>
        <v>1.294416244</v>
      </c>
      <c r="I815" s="14">
        <f>VLOOKUP(C815,away!$B$2:$E$405,3,FALSE)</f>
        <v>1.25</v>
      </c>
      <c r="J815" s="14">
        <f>VLOOKUP(B815,home!$B$2:$E$405,4,FALSE)</f>
        <v>1.55</v>
      </c>
      <c r="K815" s="16">
        <f t="shared" si="1014"/>
        <v>1.4888893403748</v>
      </c>
      <c r="L815" s="16">
        <f t="shared" si="1015"/>
        <v>2.5079314727500002</v>
      </c>
      <c r="M815" s="17">
        <f t="shared" si="960"/>
        <v>1.8373960385846839E-2</v>
      </c>
      <c r="N815" s="17">
        <f t="shared" si="961"/>
        <v>2.7356793758956204E-2</v>
      </c>
      <c r="O815" s="17">
        <f t="shared" si="962"/>
        <v>4.6080633530727014E-2</v>
      </c>
      <c r="P815" s="17">
        <f t="shared" si="963"/>
        <v>6.8608964061617039E-2</v>
      </c>
      <c r="Q815" s="17">
        <f t="shared" si="964"/>
        <v>2.036561930727088E-2</v>
      </c>
      <c r="R815" s="17">
        <f t="shared" si="965"/>
        <v>5.7783535557984635E-2</v>
      </c>
      <c r="S815" s="17">
        <f t="shared" si="966"/>
        <v>6.4047024304489802E-2</v>
      </c>
      <c r="T815" s="17">
        <f t="shared" si="967"/>
        <v>5.1075577622749689E-2</v>
      </c>
      <c r="U815" s="17">
        <f t="shared" si="968"/>
        <v>8.6033290141451543E-2</v>
      </c>
      <c r="V815" s="17">
        <f t="shared" si="969"/>
        <v>2.6572629577000201E-2</v>
      </c>
      <c r="W815" s="17">
        <f t="shared" si="970"/>
        <v>1.0107384498908941E-2</v>
      </c>
      <c r="X815" s="17">
        <f t="shared" si="971"/>
        <v>2.534862769199922E-2</v>
      </c>
      <c r="Y815" s="17">
        <f t="shared" si="972"/>
        <v>3.1786310589893528E-2</v>
      </c>
      <c r="Z815" s="17">
        <f t="shared" si="973"/>
        <v>4.8305715810879467E-2</v>
      </c>
      <c r="AA815" s="17">
        <f t="shared" si="974"/>
        <v>7.1921865349992883E-2</v>
      </c>
      <c r="AB815" s="17">
        <f t="shared" si="975"/>
        <v>5.3541849329738059E-2</v>
      </c>
      <c r="AC815" s="17">
        <f t="shared" si="976"/>
        <v>6.2014412971746645E-3</v>
      </c>
      <c r="AD815" s="17">
        <f t="shared" si="977"/>
        <v>3.7621942598737566E-3</v>
      </c>
      <c r="AE815" s="17">
        <f t="shared" si="978"/>
        <v>9.435325390936786E-3</v>
      </c>
      <c r="AF815" s="17">
        <f t="shared" si="979"/>
        <v>1.1831574751783785E-2</v>
      </c>
      <c r="AG815" s="17">
        <f t="shared" si="980"/>
        <v>9.8909262307309408E-3</v>
      </c>
      <c r="AH815" s="17">
        <f t="shared" si="981"/>
        <v>3.0286856248955479E-2</v>
      </c>
      <c r="AI815" s="17">
        <f t="shared" si="982"/>
        <v>4.5093777422533711E-2</v>
      </c>
      <c r="AJ815" s="17">
        <f t="shared" si="983"/>
        <v>3.3569822260822141E-2</v>
      </c>
      <c r="AK815" s="17">
        <f t="shared" si="984"/>
        <v>1.6660583507471582E-2</v>
      </c>
      <c r="AL815" s="17">
        <f t="shared" si="985"/>
        <v>9.2625531818566473E-4</v>
      </c>
      <c r="AM815" s="17">
        <f t="shared" si="986"/>
        <v>1.1202981859890584E-3</v>
      </c>
      <c r="AN815" s="17">
        <f t="shared" si="987"/>
        <v>2.8096310795066924E-3</v>
      </c>
      <c r="AO815" s="17">
        <f t="shared" si="988"/>
        <v>3.5231811055556964E-3</v>
      </c>
      <c r="AP815" s="17">
        <f t="shared" si="989"/>
        <v>2.9452989262737572E-3</v>
      </c>
      <c r="AQ815" s="17">
        <f t="shared" si="990"/>
        <v>1.8466519684646845E-3</v>
      </c>
      <c r="AR815" s="17">
        <f t="shared" si="991"/>
        <v>1.5191471999482094E-2</v>
      </c>
      <c r="AS815" s="17">
        <f t="shared" si="992"/>
        <v>2.261842072463114E-2</v>
      </c>
      <c r="AT815" s="17">
        <f t="shared" si="993"/>
        <v>1.6838162756507884E-2</v>
      </c>
      <c r="AU815" s="17">
        <f t="shared" si="994"/>
        <v>8.3567203465535148E-3</v>
      </c>
      <c r="AV815" s="17">
        <f t="shared" si="995"/>
        <v>3.1105579611191859E-3</v>
      </c>
      <c r="AW815" s="17">
        <f t="shared" si="996"/>
        <v>9.607409450773168E-5</v>
      </c>
      <c r="AX815" s="17">
        <f t="shared" si="997"/>
        <v>2.7800000452672262E-4</v>
      </c>
      <c r="AY815" s="17">
        <f t="shared" si="998"/>
        <v>6.9720496077721006E-4</v>
      </c>
      <c r="AZ815" s="17">
        <f t="shared" si="999"/>
        <v>8.7427113204529747E-4</v>
      </c>
      <c r="BA815" s="17">
        <f t="shared" si="1000"/>
        <v>7.3087069592439092E-4</v>
      </c>
      <c r="BB815" s="17">
        <f t="shared" si="1001"/>
        <v>4.5824340520486879E-4</v>
      </c>
      <c r="BC815" s="17">
        <f t="shared" si="1002"/>
        <v>2.2984861161868438E-4</v>
      </c>
      <c r="BD815" s="17">
        <f t="shared" si="1003"/>
        <v>6.3498617908169215E-3</v>
      </c>
      <c r="BE815" s="17">
        <f t="shared" si="1004"/>
        <v>9.4542415332005518E-3</v>
      </c>
      <c r="BF815" s="17">
        <f t="shared" si="1005"/>
        <v>7.0381597200555061E-3</v>
      </c>
      <c r="BG815" s="17">
        <f t="shared" si="1006"/>
        <v>3.4930136610153086E-3</v>
      </c>
      <c r="BH815" s="17">
        <f t="shared" si="1007"/>
        <v>1.3001777014173134E-3</v>
      </c>
      <c r="BI815" s="17">
        <f t="shared" si="1008"/>
        <v>3.8716414404664913E-4</v>
      </c>
      <c r="BJ815" s="18">
        <f t="shared" si="1009"/>
        <v>0.21647383417899074</v>
      </c>
      <c r="BK815" s="18">
        <f t="shared" si="1010"/>
        <v>0.18542747990509145</v>
      </c>
      <c r="BL815" s="18">
        <f t="shared" si="1011"/>
        <v>0.53511016568852299</v>
      </c>
      <c r="BM815" s="18">
        <f t="shared" si="1012"/>
        <v>0.74614655811481245</v>
      </c>
      <c r="BN815" s="18">
        <f t="shared" si="1013"/>
        <v>0.23856950660240259</v>
      </c>
    </row>
    <row r="816" spans="1:66" x14ac:dyDescent="0.25">
      <c r="A816" t="s">
        <v>69</v>
      </c>
      <c r="B816" t="s">
        <v>74</v>
      </c>
      <c r="C816" t="s">
        <v>259</v>
      </c>
      <c r="D816" t="s">
        <v>506</v>
      </c>
      <c r="E816" s="14">
        <f>VLOOKUP(A816,home!$A$2:$E$405,3,FALSE)</f>
        <v>1.3441295550000001</v>
      </c>
      <c r="F816" s="14">
        <f>VLOOKUP(B816,home!$B$2:$E$405,3,FALSE)</f>
        <v>1.2</v>
      </c>
      <c r="G816" s="14">
        <f>VLOOKUP(C816,away!$B$2:$E$405,4,FALSE)</f>
        <v>0.87</v>
      </c>
      <c r="H816" s="14">
        <f>VLOOKUP(A816,away!$A$2:$E$405,3,FALSE)</f>
        <v>1.348178138</v>
      </c>
      <c r="I816" s="14">
        <f>VLOOKUP(C816,away!$B$2:$E$405,3,FALSE)</f>
        <v>1.24</v>
      </c>
      <c r="J816" s="14">
        <f>VLOOKUP(B816,home!$B$2:$E$405,4,FALSE)</f>
        <v>0.86</v>
      </c>
      <c r="K816" s="16">
        <f t="shared" si="1014"/>
        <v>1.40327125542</v>
      </c>
      <c r="L816" s="16">
        <f t="shared" si="1015"/>
        <v>1.4376971663631999</v>
      </c>
      <c r="M816" s="17">
        <f t="shared" si="960"/>
        <v>5.8369112665026229E-2</v>
      </c>
      <c r="N816" s="17">
        <f t="shared" si="961"/>
        <v>8.1907698007202781E-2</v>
      </c>
      <c r="O816" s="17">
        <f t="shared" si="962"/>
        <v>8.3917107881642583E-2</v>
      </c>
      <c r="P816" s="17">
        <f t="shared" si="963"/>
        <v>0.11775846532828815</v>
      </c>
      <c r="Q816" s="17">
        <f t="shared" si="964"/>
        <v>5.7469359105564846E-2</v>
      </c>
      <c r="R816" s="17">
        <f t="shared" si="965"/>
        <v>6.0323694105416249E-2</v>
      </c>
      <c r="S816" s="17">
        <f t="shared" si="966"/>
        <v>5.9393810884427536E-2</v>
      </c>
      <c r="T816" s="17">
        <f t="shared" si="967"/>
        <v>8.2623534738779744E-2</v>
      </c>
      <c r="U816" s="17">
        <f t="shared" si="968"/>
        <v>8.4650505958879518E-2</v>
      </c>
      <c r="V816" s="17">
        <f t="shared" si="969"/>
        <v>1.3313974730831147E-2</v>
      </c>
      <c r="W816" s="17">
        <f t="shared" si="970"/>
        <v>2.6881699900082927E-2</v>
      </c>
      <c r="X816" s="17">
        <f t="shared" si="971"/>
        <v>3.864774377337514E-2</v>
      </c>
      <c r="Y816" s="17">
        <f t="shared" si="972"/>
        <v>2.7781875854656225E-2</v>
      </c>
      <c r="Z816" s="17">
        <f t="shared" si="973"/>
        <v>2.8909068026639125E-2</v>
      </c>
      <c r="AA816" s="17">
        <f t="shared" si="974"/>
        <v>4.0567264182764066E-2</v>
      </c>
      <c r="AB816" s="17">
        <f t="shared" si="975"/>
        <v>2.8463437869351071E-2</v>
      </c>
      <c r="AC816" s="17">
        <f t="shared" si="976"/>
        <v>1.6787916161239934E-3</v>
      </c>
      <c r="AD816" s="17">
        <f t="shared" si="977"/>
        <v>9.4305791916532624E-3</v>
      </c>
      <c r="AE816" s="17">
        <f t="shared" si="978"/>
        <v>1.3558316981003654E-2</v>
      </c>
      <c r="AF816" s="17">
        <f t="shared" si="979"/>
        <v>9.7463769521215042E-3</v>
      </c>
      <c r="AG816" s="17">
        <f t="shared" si="980"/>
        <v>4.6707795087908947E-3</v>
      </c>
      <c r="AH816" s="17">
        <f t="shared" si="981"/>
        <v>1.0390621296025021E-2</v>
      </c>
      <c r="AI816" s="17">
        <f t="shared" si="982"/>
        <v>1.458086019066682E-2</v>
      </c>
      <c r="AJ816" s="17">
        <f t="shared" si="983"/>
        <v>1.0230450992430267E-2</v>
      </c>
      <c r="AK816" s="17">
        <f t="shared" si="984"/>
        <v>4.785365935886801E-3</v>
      </c>
      <c r="AL816" s="17">
        <f t="shared" si="985"/>
        <v>1.3547708045883098E-4</v>
      </c>
      <c r="AM816" s="17">
        <f t="shared" si="986"/>
        <v>2.6467321403218012E-3</v>
      </c>
      <c r="AN816" s="17">
        <f t="shared" si="987"/>
        <v>3.8051992982630614E-3</v>
      </c>
      <c r="AO816" s="17">
        <f t="shared" si="988"/>
        <v>2.7353621242800202E-3</v>
      </c>
      <c r="AP816" s="17">
        <f t="shared" si="989"/>
        <v>1.3108741250182022E-3</v>
      </c>
      <c r="AQ816" s="17">
        <f t="shared" si="990"/>
        <v>4.7116000374937753E-4</v>
      </c>
      <c r="AR816" s="17">
        <f t="shared" si="991"/>
        <v>2.9877133588096598E-3</v>
      </c>
      <c r="AS816" s="17">
        <f t="shared" si="992"/>
        <v>4.1925722758519362E-3</v>
      </c>
      <c r="AT816" s="17">
        <f t="shared" si="993"/>
        <v>2.9416580804869168E-3</v>
      </c>
      <c r="AU816" s="17">
        <f t="shared" si="994"/>
        <v>1.3759814092070876E-3</v>
      </c>
      <c r="AV816" s="17">
        <f t="shared" si="995"/>
        <v>4.8271878988315257E-4</v>
      </c>
      <c r="AW816" s="17">
        <f t="shared" si="996"/>
        <v>7.5922827605113956E-6</v>
      </c>
      <c r="AX816" s="17">
        <f t="shared" si="997"/>
        <v>6.1901385555163981E-4</v>
      </c>
      <c r="AY816" s="17">
        <f t="shared" si="998"/>
        <v>8.8995446606615169E-4</v>
      </c>
      <c r="AZ816" s="17">
        <f t="shared" si="999"/>
        <v>6.3974250702779052E-4</v>
      </c>
      <c r="BA816" s="17">
        <f t="shared" si="1000"/>
        <v>3.0658532985198118E-4</v>
      </c>
      <c r="BB816" s="17">
        <f t="shared" si="1001"/>
        <v>1.1019421499418017E-4</v>
      </c>
      <c r="BC816" s="17">
        <f t="shared" si="1002"/>
        <v>3.1685182129350026E-5</v>
      </c>
      <c r="BD816" s="17">
        <f t="shared" si="1003"/>
        <v>7.1590450497768679E-4</v>
      </c>
      <c r="BE816" s="17">
        <f t="shared" si="1004"/>
        <v>1.0046082134608722E-3</v>
      </c>
      <c r="BF816" s="17">
        <f t="shared" si="1005"/>
        <v>7.0486891445424083E-4</v>
      </c>
      <c r="BG816" s="17">
        <f t="shared" si="1006"/>
        <v>3.2970742883091164E-4</v>
      </c>
      <c r="BH816" s="17">
        <f t="shared" si="1007"/>
        <v>1.1566723939421341E-4</v>
      </c>
      <c r="BI816" s="17">
        <f t="shared" si="1008"/>
        <v>3.2462502447136714E-5</v>
      </c>
      <c r="BJ816" s="18">
        <f t="shared" si="1009"/>
        <v>0.36628446726048458</v>
      </c>
      <c r="BK816" s="18">
        <f t="shared" si="1010"/>
        <v>0.25153958677122207</v>
      </c>
      <c r="BL816" s="18">
        <f t="shared" si="1011"/>
        <v>0.35279317113086622</v>
      </c>
      <c r="BM816" s="18">
        <f t="shared" si="1012"/>
        <v>0.53889849391276545</v>
      </c>
      <c r="BN816" s="18">
        <f t="shared" si="1013"/>
        <v>0.45974543709314086</v>
      </c>
    </row>
    <row r="817" spans="1:66" x14ac:dyDescent="0.25">
      <c r="A817" t="s">
        <v>69</v>
      </c>
      <c r="B817" t="s">
        <v>351</v>
      </c>
      <c r="C817" t="s">
        <v>78</v>
      </c>
      <c r="D817" t="s">
        <v>506</v>
      </c>
      <c r="E817" s="14">
        <f>VLOOKUP(A817,home!$A$2:$E$405,3,FALSE)</f>
        <v>1.3441295550000001</v>
      </c>
      <c r="F817" s="14">
        <f>VLOOKUP(B817,home!$B$2:$E$405,3,FALSE)</f>
        <v>1.35</v>
      </c>
      <c r="G817" s="14">
        <f>VLOOKUP(C817,away!$B$2:$E$405,4,FALSE)</f>
        <v>0.63</v>
      </c>
      <c r="H817" s="14">
        <f>VLOOKUP(A817,away!$A$2:$E$405,3,FALSE)</f>
        <v>1.348178138</v>
      </c>
      <c r="I817" s="14">
        <f>VLOOKUP(C817,away!$B$2:$E$405,3,FALSE)</f>
        <v>1.43</v>
      </c>
      <c r="J817" s="14">
        <f>VLOOKUP(B817,home!$B$2:$E$405,4,FALSE)</f>
        <v>1.08</v>
      </c>
      <c r="K817" s="16">
        <f t="shared" si="1014"/>
        <v>1.1431821865275</v>
      </c>
      <c r="L817" s="16">
        <f t="shared" si="1015"/>
        <v>2.0821263163272001</v>
      </c>
      <c r="M817" s="17">
        <f t="shared" ref="M817:M872" si="1016">_xlfn.POISSON.DIST(0,K817,FALSE) * _xlfn.POISSON.DIST(0,L817,FALSE)</f>
        <v>3.9743518695778274E-2</v>
      </c>
      <c r="N817" s="17">
        <f t="shared" ref="N817:N872" si="1017">_xlfn.POISSON.DIST(1,K817,FALSE) * _xlfn.POISSON.DIST(0,L817,FALSE)</f>
        <v>4.5434082602936375E-2</v>
      </c>
      <c r="O817" s="17">
        <f t="shared" ref="O817:O872" si="1018">_xlfn.POISSON.DIST(0,K817,FALSE) * _xlfn.POISSON.DIST(1,L817,FALSE)</f>
        <v>8.2751026179922027E-2</v>
      </c>
      <c r="P817" s="17">
        <f t="shared" ref="P817:P872" si="1019">_xlfn.POISSON.DIST(1,K817,FALSE) * _xlfn.POISSON.DIST(1,L817,FALSE)</f>
        <v>9.4599499045757651E-2</v>
      </c>
      <c r="Q817" s="17">
        <f t="shared" ref="Q817:Q872" si="1020">_xlfn.POISSON.DIST(2,K817,FALSE) * _xlfn.POISSON.DIST(0,L817,FALSE)</f>
        <v>2.5969716946447938E-2</v>
      </c>
      <c r="R817" s="17">
        <f t="shared" ref="R817:R872" si="1021">_xlfn.POISSON.DIST(0,K817,FALSE) * _xlfn.POISSON.DIST(2,L817,FALSE)</f>
        <v>8.614904465614838E-2</v>
      </c>
      <c r="S817" s="17">
        <f t="shared" ref="S817:S872" si="1022">_xlfn.POISSON.DIST(2,K817,FALSE) * _xlfn.POISSON.DIST(2,L817,FALSE)</f>
        <v>5.629260765893708E-2</v>
      </c>
      <c r="T817" s="17">
        <f t="shared" ref="T817:T872" si="1023">_xlfn.POISSON.DIST(2,K817,FALSE) * _xlfn.POISSON.DIST(1,L817,FALSE)</f>
        <v>5.4072231081767709E-2</v>
      </c>
      <c r="U817" s="17">
        <f t="shared" ref="U817:U872" si="1024">_xlfn.POISSON.DIST(1,K817,FALSE) * _xlfn.POISSON.DIST(2,L817,FALSE)</f>
        <v>9.8484053237270941E-2</v>
      </c>
      <c r="V817" s="17">
        <f t="shared" ref="V817:V872" si="1025">_xlfn.POISSON.DIST(3,K817,FALSE) * _xlfn.POISSON.DIST(3,L817,FALSE)</f>
        <v>1.4887829259176793E-2</v>
      </c>
      <c r="W817" s="17">
        <f t="shared" ref="W817:W872" si="1026">_xlfn.POISSON.DIST(3,K817,FALSE) * _xlfn.POISSON.DIST(0,L817,FALSE)</f>
        <v>9.8960392674468725E-3</v>
      </c>
      <c r="X817" s="17">
        <f t="shared" ref="X817:X872" si="1027">_xlfn.POISSON.DIST(3,K817,FALSE) * _xlfn.POISSON.DIST(1,L817,FALSE)</f>
        <v>2.0604803786158483E-2</v>
      </c>
      <c r="Y817" s="17">
        <f t="shared" ref="Y817:Y872" si="1028">_xlfn.POISSON.DIST(3,K817,FALSE) * _xlfn.POISSON.DIST(2,L817,FALSE)</f>
        <v>2.1450902102959458E-2</v>
      </c>
      <c r="Z817" s="17">
        <f t="shared" ref="Z817:Z872" si="1029">_xlfn.POISSON.DIST(0,K817,FALSE) * _xlfn.POISSON.DIST(3,L817,FALSE)</f>
        <v>5.9791064335004585E-2</v>
      </c>
      <c r="AA817" s="17">
        <f t="shared" ref="AA817:AA872" si="1030">_xlfn.POISSON.DIST(1,K817,FALSE) * _xlfn.POISSON.DIST(3,L817,FALSE)</f>
        <v>6.8352079661296958E-2</v>
      </c>
      <c r="AB817" s="17">
        <f t="shared" ref="AB817:AB872" si="1031">_xlfn.POISSON.DIST(2,K817,FALSE) * _xlfn.POISSON.DIST(3,L817,FALSE)</f>
        <v>3.9069439940451672E-2</v>
      </c>
      <c r="AC817" s="17">
        <f t="shared" ref="AC817:AC872" si="1032">_xlfn.POISSON.DIST(4,K817,FALSE) * _xlfn.POISSON.DIST(4,L817,FALSE)</f>
        <v>2.2147969593758281E-3</v>
      </c>
      <c r="AD817" s="17">
        <f t="shared" ref="AD817:AD872" si="1033">_xlfn.POISSON.DIST(4,K817,FALSE) * _xlfn.POISSON.DIST(0,L817,FALSE)</f>
        <v>2.8282439519304787E-3</v>
      </c>
      <c r="AE817" s="17">
        <f t="shared" ref="AE817:AE872" si="1034">_xlfn.POISSON.DIST(4,K817,FALSE) * _xlfn.POISSON.DIST(1,L817,FALSE)</f>
        <v>5.8887611613076905E-3</v>
      </c>
      <c r="AF817" s="17">
        <f t="shared" ref="AF817:AF872" si="1035">_xlfn.POISSON.DIST(4,K817,FALSE) * _xlfn.POISSON.DIST(2,L817,FALSE)</f>
        <v>6.1305722922621346E-3</v>
      </c>
      <c r="AG817" s="17">
        <f t="shared" ref="AG817:AG872" si="1036">_xlfn.POISSON.DIST(4,K817,FALSE) * _xlfn.POISSON.DIST(3,L817,FALSE)</f>
        <v>4.2548753012884534E-3</v>
      </c>
      <c r="AH817" s="17">
        <f t="shared" ref="AH817:AH872" si="1037">_xlfn.POISSON.DIST(0,K817,FALSE) * _xlfn.POISSON.DIST(4,L817,FALSE)</f>
        <v>3.112313713328143E-2</v>
      </c>
      <c r="AI817" s="17">
        <f t="shared" ref="AI817:AI872" si="1038">_xlfn.POISSON.DIST(1,K817,FALSE) * _xlfn.POISSON.DIST(4,L817,FALSE)</f>
        <v>3.5579415959619894E-2</v>
      </c>
      <c r="AJ817" s="17">
        <f t="shared" ref="AJ817:AJ872" si="1039">_xlfn.POISSON.DIST(2,K817,FALSE) * _xlfn.POISSON.DIST(4,L817,FALSE)</f>
        <v>2.0336877266044856E-2</v>
      </c>
      <c r="AK817" s="17">
        <f t="shared" ref="AK817:AK872" si="1040">_xlfn.POISSON.DIST(3,K817,FALSE) * _xlfn.POISSON.DIST(4,L817,FALSE)</f>
        <v>7.7495852733795202E-3</v>
      </c>
      <c r="AL817" s="17">
        <f t="shared" ref="AL817:AL872" si="1041">_xlfn.POISSON.DIST(5,K817,FALSE) * _xlfn.POISSON.DIST(5,L817,FALSE)</f>
        <v>2.1087079324687622E-4</v>
      </c>
      <c r="AM817" s="17">
        <f t="shared" ref="AM817:AM872" si="1042">_xlfn.POISSON.DIST(5,K817,FALSE) * _xlfn.POISSON.DIST(0,L817,FALSE)</f>
        <v>6.4663962100021215E-4</v>
      </c>
      <c r="AN817" s="17">
        <f t="shared" ref="AN817:AN872" si="1043">_xlfn.POISSON.DIST(5,K817,FALSE) * _xlfn.POISSON.DIST(1,L817,FALSE)</f>
        <v>1.3463853720643887E-3</v>
      </c>
      <c r="AO817" s="17">
        <f t="shared" ref="AO817:AO872" si="1044">_xlfn.POISSON.DIST(5,K817,FALSE) * _xlfn.POISSON.DIST(2,L817,FALSE)</f>
        <v>1.4016722075466264E-3</v>
      </c>
      <c r="AP817" s="17">
        <f t="shared" ref="AP817:AP872" si="1045">_xlfn.POISSON.DIST(5,K817,FALSE) * _xlfn.POISSON.DIST(3,L817,FALSE)</f>
        <v>9.7281953006575755E-4</v>
      </c>
      <c r="AQ817" s="17">
        <f t="shared" ref="AQ817:AQ872" si="1046">_xlfn.POISSON.DIST(5,K817,FALSE) * _xlfn.POISSON.DIST(4,L817,FALSE)</f>
        <v>5.0638328614674335E-4</v>
      </c>
      <c r="AR817" s="17">
        <f t="shared" ref="AR817:AR872" si="1047">_xlfn.POISSON.DIST(0,K817,FALSE) * _xlfn.POISSON.DIST(5,L817,FALSE)</f>
        <v>1.296046057437311E-2</v>
      </c>
      <c r="AS817" s="17">
        <f t="shared" ref="AS817:AS872" si="1048">_xlfn.POISSON.DIST(1,K817,FALSE) * _xlfn.POISSON.DIST(5,L817,FALSE)</f>
        <v>1.4816167657815309E-2</v>
      </c>
      <c r="AT817" s="17">
        <f t="shared" ref="AT817:AT872" si="1049">_xlfn.POISSON.DIST(2,K817,FALSE) * _xlfn.POISSON.DIST(5,L817,FALSE)</f>
        <v>8.4687894695096699E-3</v>
      </c>
      <c r="AU817" s="17">
        <f t="shared" ref="AU817:AU872" si="1050">_xlfn.POISSON.DIST(3,K817,FALSE) * _xlfn.POISSON.DIST(5,L817,FALSE)</f>
        <v>3.2271230876650429E-3</v>
      </c>
      <c r="AV817" s="17">
        <f t="shared" ref="AV817:AV872" si="1051">_xlfn.POISSON.DIST(4,K817,FALSE) * _xlfn.POISSON.DIST(5,L817,FALSE)</f>
        <v>9.2229740688757516E-4</v>
      </c>
      <c r="AW817" s="17">
        <f t="shared" ref="AW817:AW872" si="1052">_xlfn.POISSON.DIST(6,K817,FALSE) * _xlfn.POISSON.DIST(6,L817,FALSE)</f>
        <v>1.3942365153110145E-5</v>
      </c>
      <c r="AX817" s="17">
        <f t="shared" ref="AX817:AX872" si="1053">_xlfn.POISSON.DIST(6,K817,FALSE) * _xlfn.POISSON.DIST(0,L817,FALSE)</f>
        <v>1.2320448263838943E-4</v>
      </c>
      <c r="AY817" s="17">
        <f t="shared" ref="AY817:AY872" si="1054">_xlfn.POISSON.DIST(6,K817,FALSE) * _xlfn.POISSON.DIST(1,L817,FALSE)</f>
        <v>2.5652729559086823E-4</v>
      </c>
      <c r="AZ817" s="17">
        <f t="shared" ref="AZ817:AZ872" si="1055">_xlfn.POISSON.DIST(6,K817,FALSE) * _xlfn.POISSON.DIST(2,L817,FALSE)</f>
        <v>2.6706111650299667E-4</v>
      </c>
      <c r="BA817" s="17">
        <f t="shared" ref="BA817:BA872" si="1056">_xlfn.POISSON.DIST(6,K817,FALSE) * _xlfn.POISSON.DIST(3,L817,FALSE)</f>
        <v>1.8535165957953798E-4</v>
      </c>
      <c r="BB817" s="17">
        <f t="shared" ref="BB817:BB872" si="1057">_xlfn.POISSON.DIST(6,K817,FALSE) * _xlfn.POISSON.DIST(4,L817,FALSE)</f>
        <v>9.6481392046369137E-5</v>
      </c>
      <c r="BC817" s="17">
        <f t="shared" ref="BC817:BC872" si="1058">_xlfn.POISSON.DIST(6,K817,FALSE) * _xlfn.POISSON.DIST(5,L817,FALSE)</f>
        <v>4.017728908312539E-5</v>
      </c>
      <c r="BD817" s="17">
        <f t="shared" ref="BD817:BD872" si="1059">_xlfn.POISSON.DIST(0,K817,FALSE) * _xlfn.POISSON.DIST(6,L817,FALSE)</f>
        <v>4.4975526722705631E-3</v>
      </c>
      <c r="BE817" s="17">
        <f t="shared" ref="BE817:BE872" si="1060">_xlfn.POISSON.DIST(1,K817,FALSE) * _xlfn.POISSON.DIST(6,L817,FALSE)</f>
        <v>5.1415220979088624E-3</v>
      </c>
      <c r="BF817" s="17">
        <f t="shared" ref="BF817:BF872" si="1061">_xlfn.POISSON.DIST(2,K817,FALSE) * _xlfn.POISSON.DIST(6,L817,FALSE)</f>
        <v>2.9388482369834571E-3</v>
      </c>
      <c r="BG817" s="17">
        <f t="shared" ref="BG817:BG872" si="1062">_xlfn.POISSON.DIST(3,K817,FALSE) * _xlfn.POISSON.DIST(6,L817,FALSE)</f>
        <v>1.1198796511424122E-3</v>
      </c>
      <c r="BH817" s="17">
        <f t="shared" ref="BH817:BH872" si="1063">_xlfn.POISSON.DIST(4,K817,FALSE) * _xlfn.POISSON.DIST(6,L817,FALSE)</f>
        <v>3.2005661706015914E-4</v>
      </c>
      <c r="BI817" s="17">
        <f t="shared" ref="BI817:BI872" si="1064">_xlfn.POISSON.DIST(5,K817,FALSE) * _xlfn.POISSON.DIST(6,L817,FALSE)</f>
        <v>7.3176604660685459E-5</v>
      </c>
      <c r="BJ817" s="18">
        <f t="shared" ref="BJ817:BJ872" si="1065">SUM(N817,Q817,T817,W817,X817,Y817,AD817,AE817,AF817,AG817,AM817,AN817,AO817,AP817,AQ817,AX817,AY817,AZ817,BA817,BB817,BC817)</f>
        <v>0.20237293174677057</v>
      </c>
      <c r="BK817" s="18">
        <f t="shared" ref="BK817:BK872" si="1066">SUM(M817,P817,S817,V817,AC817,AL817,AY817)</f>
        <v>0.20820564970786337</v>
      </c>
      <c r="BL817" s="18">
        <f t="shared" ref="BL817:BL872" si="1067">SUM(O817,R817,U817,AA817,AB817,AH817,AI817,AJ817,AK817,AR817,AS817,AT817,AU817,AV817,BD817,BE817,BF817,BG817,BH817,BI817)</f>
        <v>0.52408053338369243</v>
      </c>
      <c r="BM817" s="18">
        <f t="shared" ref="BM817:BM872" si="1068">SUM(S817:BI817)</f>
        <v>0.61956070611590264</v>
      </c>
      <c r="BN817" s="18">
        <f t="shared" ref="BN817:BN872" si="1069">SUM(M817:R817)</f>
        <v>0.37464688812699065</v>
      </c>
    </row>
    <row r="818" spans="1:66" x14ac:dyDescent="0.25">
      <c r="A818" t="s">
        <v>69</v>
      </c>
      <c r="B818" t="s">
        <v>324</v>
      </c>
      <c r="C818" t="s">
        <v>262</v>
      </c>
      <c r="D818" t="s">
        <v>506</v>
      </c>
      <c r="E818" s="14">
        <f>VLOOKUP(A818,home!$A$2:$E$405,3,FALSE)</f>
        <v>1.3441295550000001</v>
      </c>
      <c r="F818" s="14">
        <f>VLOOKUP(B818,home!$B$2:$E$405,3,FALSE)</f>
        <v>0.92</v>
      </c>
      <c r="G818" s="14">
        <f>VLOOKUP(C818,away!$B$2:$E$405,4,FALSE)</f>
        <v>0.46</v>
      </c>
      <c r="H818" s="14">
        <f>VLOOKUP(A818,away!$A$2:$E$405,3,FALSE)</f>
        <v>1.348178138</v>
      </c>
      <c r="I818" s="14">
        <f>VLOOKUP(C818,away!$B$2:$E$405,3,FALSE)</f>
        <v>1.43</v>
      </c>
      <c r="J818" s="14">
        <f>VLOOKUP(B818,home!$B$2:$E$405,4,FALSE)</f>
        <v>0.8</v>
      </c>
      <c r="K818" s="16">
        <f t="shared" ref="K818:K872" si="1070">E818*F818*G818</f>
        <v>0.56883562767600016</v>
      </c>
      <c r="L818" s="16">
        <f t="shared" ref="L818:L872" si="1071">H818*I818*J818</f>
        <v>1.5423157898720001</v>
      </c>
      <c r="M818" s="17">
        <f t="shared" si="1016"/>
        <v>0.12109845124687704</v>
      </c>
      <c r="N818" s="17">
        <f t="shared" si="1017"/>
        <v>6.8885113525608804E-2</v>
      </c>
      <c r="O818" s="17">
        <f t="shared" si="1018"/>
        <v>0.18677205348710307</v>
      </c>
      <c r="P818" s="17">
        <f t="shared" si="1019"/>
        <v>0.10624259827767174</v>
      </c>
      <c r="Q818" s="17">
        <f t="shared" si="1020"/>
        <v>1.9592153394936106E-2</v>
      </c>
      <c r="R818" s="17">
        <f t="shared" si="1021"/>
        <v>0.14403074359998844</v>
      </c>
      <c r="S818" s="17">
        <f t="shared" si="1022"/>
        <v>2.3302299848945898E-2</v>
      </c>
      <c r="T818" s="17">
        <f t="shared" si="1023"/>
        <v>3.0217287538604268E-2</v>
      </c>
      <c r="U818" s="17">
        <f t="shared" si="1024"/>
        <v>8.1929818440340446E-2</v>
      </c>
      <c r="V818" s="17">
        <f t="shared" si="1025"/>
        <v>2.271518987059855E-3</v>
      </c>
      <c r="W818" s="17">
        <f t="shared" si="1026"/>
        <v>3.7149049579776527E-3</v>
      </c>
      <c r="X818" s="17">
        <f t="shared" si="1027"/>
        <v>5.7295565745627127E-3</v>
      </c>
      <c r="Y818" s="17">
        <f t="shared" si="1028"/>
        <v>4.4183927869565019E-3</v>
      </c>
      <c r="Z818" s="17">
        <f t="shared" si="1029"/>
        <v>7.404696336042256E-2</v>
      </c>
      <c r="AA818" s="17">
        <f t="shared" si="1030"/>
        <v>4.2120550880627751E-2</v>
      </c>
      <c r="AB818" s="17">
        <f t="shared" si="1031"/>
        <v>1.1979834999120394E-2</v>
      </c>
      <c r="AC818" s="17">
        <f t="shared" si="1032"/>
        <v>1.245536569302985E-4</v>
      </c>
      <c r="AD818" s="17">
        <f t="shared" si="1033"/>
        <v>5.2829257338197577E-4</v>
      </c>
      <c r="AE818" s="17">
        <f t="shared" si="1034"/>
        <v>8.1479397759913355E-4</v>
      </c>
      <c r="AF818" s="17">
        <f t="shared" si="1035"/>
        <v>6.2833480857187821E-4</v>
      </c>
      <c r="AG818" s="17">
        <f t="shared" si="1036"/>
        <v>3.2303023219553616E-4</v>
      </c>
      <c r="AH818" s="17">
        <f t="shared" si="1037"/>
        <v>2.8550950195713302E-2</v>
      </c>
      <c r="AI818" s="17">
        <f t="shared" si="1038"/>
        <v>1.6240797675324794E-2</v>
      </c>
      <c r="AJ818" s="17">
        <f t="shared" si="1039"/>
        <v>4.6191721698011518E-3</v>
      </c>
      <c r="AK818" s="17">
        <f t="shared" si="1040"/>
        <v>8.7584990018411664E-4</v>
      </c>
      <c r="AL818" s="17">
        <f t="shared" si="1041"/>
        <v>4.3709573494985233E-6</v>
      </c>
      <c r="AM818" s="17">
        <f t="shared" si="1042"/>
        <v>6.0102327515261109E-5</v>
      </c>
      <c r="AN818" s="17">
        <f t="shared" si="1043"/>
        <v>9.2696768734845591E-5</v>
      </c>
      <c r="AO818" s="17">
        <f t="shared" si="1044"/>
        <v>7.1483845044932758E-5</v>
      </c>
      <c r="AP818" s="17">
        <f t="shared" si="1045"/>
        <v>3.6750220977854374E-5</v>
      </c>
      <c r="AQ818" s="17">
        <f t="shared" si="1046"/>
        <v>1.417011152385751E-5</v>
      </c>
      <c r="AR818" s="17">
        <f t="shared" si="1047"/>
        <v>8.8069162605395358E-3</v>
      </c>
      <c r="AS818" s="17">
        <f t="shared" si="1048"/>
        <v>5.0096877389539784E-3</v>
      </c>
      <c r="AT818" s="17">
        <f t="shared" si="1049"/>
        <v>1.4248444347243242E-3</v>
      </c>
      <c r="AU818" s="17">
        <f t="shared" si="1050"/>
        <v>2.7016742612235559E-4</v>
      </c>
      <c r="AV818" s="17">
        <f t="shared" si="1051"/>
        <v>3.842021435397988E-5</v>
      </c>
      <c r="AW818" s="17">
        <f t="shared" si="1052"/>
        <v>1.065207369591873E-7</v>
      </c>
      <c r="AX818" s="17">
        <f t="shared" si="1053"/>
        <v>5.6980575328220135E-6</v>
      </c>
      <c r="AY818" s="17">
        <f t="shared" si="1054"/>
        <v>8.7882041044704849E-6</v>
      </c>
      <c r="AZ818" s="17">
        <f t="shared" si="1055"/>
        <v>6.7770929774713748E-6</v>
      </c>
      <c r="BA818" s="17">
        <f t="shared" si="1056"/>
        <v>3.4841391695282499E-6</v>
      </c>
      <c r="BB818" s="17">
        <f t="shared" si="1057"/>
        <v>1.3434107138187346E-6</v>
      </c>
      <c r="BC818" s="17">
        <f t="shared" si="1058"/>
        <v>4.1439271124116969E-7</v>
      </c>
      <c r="BD818" s="17">
        <f t="shared" si="1059"/>
        <v>2.2638410014517644E-3</v>
      </c>
      <c r="BE818" s="17">
        <f t="shared" si="1060"/>
        <v>1.287753417019479E-3</v>
      </c>
      <c r="BF818" s="17">
        <f t="shared" si="1061"/>
        <v>3.6626001163109467E-4</v>
      </c>
      <c r="BG818" s="17">
        <f t="shared" si="1062"/>
        <v>6.9447247869597624E-5</v>
      </c>
      <c r="BH818" s="17">
        <f t="shared" si="1063"/>
        <v>9.8760172080683324E-6</v>
      </c>
      <c r="BI818" s="17">
        <f t="shared" si="1064"/>
        <v>1.1235660894981056E-6</v>
      </c>
      <c r="BJ818" s="18">
        <f t="shared" si="1065"/>
        <v>0.13515356894140063</v>
      </c>
      <c r="BK818" s="18">
        <f t="shared" si="1066"/>
        <v>0.25305258117893886</v>
      </c>
      <c r="BL818" s="18">
        <f t="shared" si="1067"/>
        <v>0.53666810868416703</v>
      </c>
      <c r="BM818" s="18">
        <f t="shared" si="1068"/>
        <v>0.35229142694937665</v>
      </c>
      <c r="BN818" s="18">
        <f t="shared" si="1069"/>
        <v>0.64662111353218521</v>
      </c>
    </row>
    <row r="819" spans="1:66" x14ac:dyDescent="0.25">
      <c r="A819" t="s">
        <v>69</v>
      </c>
      <c r="B819" t="s">
        <v>261</v>
      </c>
      <c r="C819" t="s">
        <v>325</v>
      </c>
      <c r="D819" t="s">
        <v>506</v>
      </c>
      <c r="E819" s="14">
        <f>VLOOKUP(A819,home!$A$2:$E$405,3,FALSE)</f>
        <v>1.3441295550000001</v>
      </c>
      <c r="F819" s="14">
        <f>VLOOKUP(B819,home!$B$2:$E$405,3,FALSE)</f>
        <v>1.6</v>
      </c>
      <c r="G819" s="14">
        <f>VLOOKUP(C819,away!$B$2:$E$405,4,FALSE)</f>
        <v>1.26</v>
      </c>
      <c r="H819" s="14">
        <f>VLOOKUP(A819,away!$A$2:$E$405,3,FALSE)</f>
        <v>1.348178138</v>
      </c>
      <c r="I819" s="14">
        <f>VLOOKUP(C819,away!$B$2:$E$405,3,FALSE)</f>
        <v>0.63</v>
      </c>
      <c r="J819" s="14">
        <f>VLOOKUP(B819,home!$B$2:$E$405,4,FALSE)</f>
        <v>1.08</v>
      </c>
      <c r="K819" s="16">
        <f t="shared" si="1070"/>
        <v>2.7097651828800005</v>
      </c>
      <c r="L819" s="16">
        <f t="shared" si="1071"/>
        <v>0.91730040509520006</v>
      </c>
      <c r="M819" s="17">
        <f t="shared" si="1016"/>
        <v>2.659410809345868E-2</v>
      </c>
      <c r="N819" s="17">
        <f t="shared" si="1017"/>
        <v>7.2063788181401564E-2</v>
      </c>
      <c r="O819" s="17">
        <f t="shared" si="1018"/>
        <v>2.4394786127275185E-2</v>
      </c>
      <c r="P819" s="17">
        <f t="shared" si="1019"/>
        <v>6.6104142091494345E-2</v>
      </c>
      <c r="Q819" s="17">
        <f t="shared" si="1020"/>
        <v>9.7637972080200627E-2</v>
      </c>
      <c r="R819" s="17">
        <f t="shared" si="1021"/>
        <v>1.1188673598380144E-2</v>
      </c>
      <c r="S819" s="17">
        <f t="shared" si="1022"/>
        <v>4.1078249233777626E-2</v>
      </c>
      <c r="T819" s="17">
        <f t="shared" si="1023"/>
        <v>8.956335134184186E-2</v>
      </c>
      <c r="U819" s="17">
        <f t="shared" si="1024"/>
        <v>3.0318678159499204E-2</v>
      </c>
      <c r="V819" s="17">
        <f t="shared" si="1025"/>
        <v>1.1345213152212668E-2</v>
      </c>
      <c r="W819" s="17">
        <f t="shared" si="1026"/>
        <v>8.8191992423312396E-2</v>
      </c>
      <c r="X819" s="17">
        <f t="shared" si="1027"/>
        <v>8.0898550376057268E-2</v>
      </c>
      <c r="Y819" s="17">
        <f t="shared" si="1028"/>
        <v>3.7104136515785882E-2</v>
      </c>
      <c r="Z819" s="17">
        <f t="shared" si="1029"/>
        <v>3.4211249414240258E-3</v>
      </c>
      <c r="AA819" s="17">
        <f t="shared" si="1030"/>
        <v>9.2704452525532062E-3</v>
      </c>
      <c r="AB819" s="17">
        <f t="shared" si="1031"/>
        <v>1.2560364887581938E-2</v>
      </c>
      <c r="AC819" s="17">
        <f t="shared" si="1032"/>
        <v>1.7625275766830115E-3</v>
      </c>
      <c r="AD819" s="17">
        <f t="shared" si="1033"/>
        <v>5.9744897619377201E-2</v>
      </c>
      <c r="AE819" s="17">
        <f t="shared" si="1034"/>
        <v>5.4804018788625952E-2</v>
      </c>
      <c r="AF819" s="17">
        <f t="shared" si="1035"/>
        <v>2.5135874317825765E-2</v>
      </c>
      <c r="AG819" s="17">
        <f t="shared" si="1036"/>
        <v>7.6857158980545379E-3</v>
      </c>
      <c r="AH819" s="17">
        <f t="shared" si="1037"/>
        <v>7.8454982366238781E-4</v>
      </c>
      <c r="AI819" s="17">
        <f t="shared" si="1038"/>
        <v>2.1259457963949823E-3</v>
      </c>
      <c r="AJ819" s="17">
        <f t="shared" si="1039"/>
        <v>2.8804069498806094E-3</v>
      </c>
      <c r="AK819" s="17">
        <f t="shared" si="1040"/>
        <v>2.6017421551040175E-3</v>
      </c>
      <c r="AL819" s="17">
        <f t="shared" si="1041"/>
        <v>1.7524238520770537E-4</v>
      </c>
      <c r="AM819" s="17">
        <f t="shared" si="1042"/>
        <v>3.2378928684743714E-2</v>
      </c>
      <c r="AN819" s="17">
        <f t="shared" si="1043"/>
        <v>2.9701204399063999E-2</v>
      </c>
      <c r="AO819" s="17">
        <f t="shared" si="1044"/>
        <v>1.362246341353837E-2</v>
      </c>
      <c r="AP819" s="17">
        <f t="shared" si="1045"/>
        <v>4.165297069211097E-3</v>
      </c>
      <c r="AQ819" s="17">
        <f t="shared" si="1046"/>
        <v>9.5520717223229702E-4</v>
      </c>
      <c r="AR819" s="17">
        <f t="shared" si="1047"/>
        <v>1.4393357421257525E-4</v>
      </c>
      <c r="AS819" s="17">
        <f t="shared" si="1048"/>
        <v>3.9002618804871112E-4</v>
      </c>
      <c r="AT819" s="17">
        <f t="shared" si="1049"/>
        <v>5.2843969239290268E-4</v>
      </c>
      <c r="AU819" s="17">
        <f t="shared" si="1050"/>
        <v>4.7731582656603498E-4</v>
      </c>
      <c r="AV819" s="17">
        <f t="shared" si="1051"/>
        <v>3.2335345201655761E-4</v>
      </c>
      <c r="AW819" s="17">
        <f t="shared" si="1052"/>
        <v>1.2099847550518053E-5</v>
      </c>
      <c r="AX819" s="17">
        <f t="shared" si="1053"/>
        <v>1.4623215601478846E-2</v>
      </c>
      <c r="AY819" s="17">
        <f t="shared" si="1054"/>
        <v>1.3413881595030994E-2</v>
      </c>
      <c r="AZ819" s="17">
        <f t="shared" si="1055"/>
        <v>6.1522795105104881E-3</v>
      </c>
      <c r="BA819" s="17">
        <f t="shared" si="1056"/>
        <v>1.8811628290833903E-3</v>
      </c>
      <c r="BB819" s="17">
        <f t="shared" si="1057"/>
        <v>4.3139785629205655E-4</v>
      </c>
      <c r="BC819" s="17">
        <f t="shared" si="1058"/>
        <v>7.9144285666780893E-5</v>
      </c>
      <c r="BD819" s="17">
        <f t="shared" si="1059"/>
        <v>2.200505432199921E-5</v>
      </c>
      <c r="BE819" s="17">
        <f t="shared" si="1060"/>
        <v>5.9628530049136539E-5</v>
      </c>
      <c r="BF819" s="17">
        <f t="shared" si="1061"/>
        <v>8.0789657316732052E-5</v>
      </c>
      <c r="BG819" s="17">
        <f t="shared" si="1062"/>
        <v>7.2973666844562324E-5</v>
      </c>
      <c r="BH819" s="17">
        <f t="shared" si="1063"/>
        <v>4.9435375420619922E-5</v>
      </c>
      <c r="BI819" s="17">
        <f t="shared" si="1064"/>
        <v>2.6791651823479528E-5</v>
      </c>
      <c r="BJ819" s="18">
        <f t="shared" si="1065"/>
        <v>0.73023447995933488</v>
      </c>
      <c r="BK819" s="18">
        <f t="shared" si="1066"/>
        <v>0.16047336412786506</v>
      </c>
      <c r="BL819" s="18">
        <f t="shared" si="1067"/>
        <v>9.8300285419344977E-2</v>
      </c>
      <c r="BM819" s="18">
        <f t="shared" si="1068"/>
        <v>0.68104400252827813</v>
      </c>
      <c r="BN819" s="18">
        <f t="shared" si="1069"/>
        <v>0.29798347017221055</v>
      </c>
    </row>
    <row r="820" spans="1:66" x14ac:dyDescent="0.25">
      <c r="A820" t="s">
        <v>122</v>
      </c>
      <c r="B820" t="s">
        <v>139</v>
      </c>
      <c r="C820" t="s">
        <v>131</v>
      </c>
      <c r="D820" t="s">
        <v>506</v>
      </c>
      <c r="E820" s="14">
        <f>VLOOKUP(A820,home!$A$2:$E$405,3,FALSE)</f>
        <v>1.3392857140000001</v>
      </c>
      <c r="F820" s="14">
        <f>VLOOKUP(B820,home!$B$2:$E$405,3,FALSE)</f>
        <v>0.91</v>
      </c>
      <c r="G820" s="14">
        <f>VLOOKUP(C820,away!$B$2:$E$405,4,FALSE)</f>
        <v>0.65</v>
      </c>
      <c r="H820" s="14">
        <f>VLOOKUP(A820,away!$A$2:$E$405,3,FALSE)</f>
        <v>1.1726190480000001</v>
      </c>
      <c r="I820" s="14">
        <f>VLOOKUP(C820,away!$B$2:$E$405,3,FALSE)</f>
        <v>1.05</v>
      </c>
      <c r="J820" s="14">
        <f>VLOOKUP(B820,home!$B$2:$E$405,4,FALSE)</f>
        <v>0.85</v>
      </c>
      <c r="K820" s="16">
        <f t="shared" si="1070"/>
        <v>0.79218749983100012</v>
      </c>
      <c r="L820" s="16">
        <f t="shared" si="1071"/>
        <v>1.0465625003400001</v>
      </c>
      <c r="M820" s="17">
        <f t="shared" si="1016"/>
        <v>0.15901607199019124</v>
      </c>
      <c r="N820" s="17">
        <f t="shared" si="1017"/>
        <v>0.12597054450285594</v>
      </c>
      <c r="O820" s="17">
        <f t="shared" si="1018"/>
        <v>0.16642025789629999</v>
      </c>
      <c r="P820" s="17">
        <f t="shared" si="1019"/>
        <v>0.13183604802410015</v>
      </c>
      <c r="Q820" s="17">
        <f t="shared" si="1020"/>
        <v>4.989614535103358E-2</v>
      </c>
      <c r="R820" s="17">
        <f t="shared" si="1021"/>
        <v>8.7084600605589688E-2</v>
      </c>
      <c r="S820" s="17">
        <f t="shared" si="1022"/>
        <v>2.7325451039447377E-2</v>
      </c>
      <c r="T820" s="17">
        <f t="shared" si="1023"/>
        <v>5.2219434635905768E-2</v>
      </c>
      <c r="U820" s="17">
        <f t="shared" si="1024"/>
        <v>6.8987332027523288E-2</v>
      </c>
      <c r="V820" s="17">
        <f t="shared" si="1025"/>
        <v>2.5172015147269708E-3</v>
      </c>
      <c r="W820" s="17">
        <f t="shared" si="1026"/>
        <v>1.3175700878946492E-2</v>
      </c>
      <c r="X820" s="17">
        <f t="shared" si="1027"/>
        <v>1.3789194455602177E-2</v>
      </c>
      <c r="Y820" s="17">
        <f t="shared" si="1028"/>
        <v>7.2156269135647405E-3</v>
      </c>
      <c r="Z820" s="17">
        <f t="shared" si="1029"/>
        <v>3.0379825783632075E-2</v>
      </c>
      <c r="AA820" s="17">
        <f t="shared" si="1030"/>
        <v>2.4066518232836849E-2</v>
      </c>
      <c r="AB820" s="17">
        <f t="shared" si="1031"/>
        <v>9.5325974542540999E-3</v>
      </c>
      <c r="AC820" s="17">
        <f t="shared" si="1032"/>
        <v>1.3043410314931596E-4</v>
      </c>
      <c r="AD820" s="17">
        <f t="shared" si="1033"/>
        <v>2.6094063844534329E-3</v>
      </c>
      <c r="AE820" s="17">
        <f t="shared" si="1034"/>
        <v>2.7309068701167438E-3</v>
      </c>
      <c r="AF820" s="17">
        <f t="shared" si="1035"/>
        <v>1.4290323610925317E-3</v>
      </c>
      <c r="AG820" s="17">
        <f t="shared" si="1036"/>
        <v>4.9852389363059125E-4</v>
      </c>
      <c r="AH820" s="17">
        <f t="shared" si="1037"/>
        <v>7.9485966080028968E-3</v>
      </c>
      <c r="AI820" s="17">
        <f t="shared" si="1038"/>
        <v>6.2967788740589817E-3</v>
      </c>
      <c r="AJ820" s="17">
        <f t="shared" si="1039"/>
        <v>2.4941147566147222E-3</v>
      </c>
      <c r="AK820" s="17">
        <f t="shared" si="1040"/>
        <v>6.5860217777807351E-4</v>
      </c>
      <c r="AL820" s="17">
        <f t="shared" si="1041"/>
        <v>4.3255795396164419E-6</v>
      </c>
      <c r="AM820" s="17">
        <f t="shared" si="1042"/>
        <v>4.1342782394864299E-4</v>
      </c>
      <c r="AN820" s="17">
        <f t="shared" si="1043"/>
        <v>4.3267805714181714E-4</v>
      </c>
      <c r="AO820" s="17">
        <f t="shared" si="1044"/>
        <v>2.2641231466229679E-4</v>
      </c>
      <c r="AP820" s="17">
        <f t="shared" si="1045"/>
        <v>7.8984879380246723E-5</v>
      </c>
      <c r="AQ820" s="17">
        <f t="shared" si="1046"/>
        <v>2.0665653213311081E-5</v>
      </c>
      <c r="AR820" s="17">
        <f t="shared" si="1047"/>
        <v>1.6637406280531116E-3</v>
      </c>
      <c r="AS820" s="17">
        <f t="shared" si="1048"/>
        <v>1.3179945285046522E-3</v>
      </c>
      <c r="AT820" s="17">
        <f t="shared" si="1049"/>
        <v>5.2204939516351911E-4</v>
      </c>
      <c r="AU820" s="17">
        <f t="shared" si="1050"/>
        <v>1.3785366838095801E-4</v>
      </c>
      <c r="AV820" s="17">
        <f t="shared" si="1051"/>
        <v>2.7301488224310726E-5</v>
      </c>
      <c r="AW820" s="17">
        <f t="shared" si="1052"/>
        <v>9.9617343493030758E-8</v>
      </c>
      <c r="AX820" s="17">
        <f t="shared" si="1053"/>
        <v>5.4585392369074379E-5</v>
      </c>
      <c r="AY820" s="17">
        <f t="shared" si="1054"/>
        <v>5.712702471981844E-5</v>
      </c>
      <c r="AZ820" s="17">
        <f t="shared" si="1055"/>
        <v>2.9893500913879091E-5</v>
      </c>
      <c r="BA820" s="17">
        <f t="shared" si="1056"/>
        <v>1.042847235344846E-5</v>
      </c>
      <c r="BB820" s="17">
        <f t="shared" si="1057"/>
        <v>2.7285120252378961E-6</v>
      </c>
      <c r="BC820" s="17">
        <f t="shared" si="1058"/>
        <v>5.7111167346814623E-7</v>
      </c>
      <c r="BD820" s="17">
        <f t="shared" si="1059"/>
        <v>2.9020142526875101E-4</v>
      </c>
      <c r="BE820" s="17">
        <f t="shared" si="1060"/>
        <v>2.2989394153104465E-4</v>
      </c>
      <c r="BF820" s="17">
        <f t="shared" si="1061"/>
        <v>9.1059553383886183E-5</v>
      </c>
      <c r="BG820" s="17">
        <f t="shared" si="1062"/>
        <v>2.4045413310302766E-5</v>
      </c>
      <c r="BH820" s="17">
        <f t="shared" si="1063"/>
        <v>4.7621189631729489E-6</v>
      </c>
      <c r="BI820" s="17">
        <f t="shared" si="1064"/>
        <v>7.5449822306675472E-7</v>
      </c>
      <c r="BJ820" s="18">
        <f t="shared" si="1065"/>
        <v>0.27086201898960327</v>
      </c>
      <c r="BK820" s="18">
        <f t="shared" si="1066"/>
        <v>0.32088665927587451</v>
      </c>
      <c r="BL820" s="18">
        <f t="shared" si="1067"/>
        <v>0.3777990552919655</v>
      </c>
      <c r="BM820" s="18">
        <f t="shared" si="1068"/>
        <v>0.27964686356362833</v>
      </c>
      <c r="BN820" s="18">
        <f t="shared" si="1069"/>
        <v>0.72022366837007057</v>
      </c>
    </row>
    <row r="821" spans="1:66" x14ac:dyDescent="0.25">
      <c r="A821" t="s">
        <v>21</v>
      </c>
      <c r="B821" t="s">
        <v>22</v>
      </c>
      <c r="C821" t="s">
        <v>265</v>
      </c>
      <c r="D821" t="s">
        <v>506</v>
      </c>
      <c r="E821" s="14">
        <f>VLOOKUP(A821,home!$A$2:$E$405,3,FALSE)</f>
        <v>1.3914728679999999</v>
      </c>
      <c r="F821" s="14">
        <f>VLOOKUP(B821,home!$B$2:$E$405,3,FALSE)</f>
        <v>1.33</v>
      </c>
      <c r="G821" s="14">
        <f>VLOOKUP(C821,away!$B$2:$E$405,4,FALSE)</f>
        <v>0.66</v>
      </c>
      <c r="H821" s="14">
        <f>VLOOKUP(A821,away!$A$2:$E$405,3,FALSE)</f>
        <v>1.3410852710000001</v>
      </c>
      <c r="I821" s="14">
        <f>VLOOKUP(C821,away!$B$2:$E$405,3,FALSE)</f>
        <v>1.02</v>
      </c>
      <c r="J821" s="14">
        <f>VLOOKUP(B821,home!$B$2:$E$405,4,FALSE)</f>
        <v>1.49</v>
      </c>
      <c r="K821" s="16">
        <f t="shared" si="1070"/>
        <v>1.2214348835304001</v>
      </c>
      <c r="L821" s="16">
        <f t="shared" si="1071"/>
        <v>2.0381813948657999</v>
      </c>
      <c r="M821" s="17">
        <f t="shared" si="1016"/>
        <v>3.840313130176562E-2</v>
      </c>
      <c r="N821" s="17">
        <f t="shared" si="1017"/>
        <v>4.690692420877475E-2</v>
      </c>
      <c r="O821" s="17">
        <f t="shared" si="1018"/>
        <v>7.8272547723847105E-2</v>
      </c>
      <c r="P821" s="17">
        <f t="shared" si="1019"/>
        <v>9.5604820212704875E-2</v>
      </c>
      <c r="Q821" s="17">
        <f t="shared" si="1020"/>
        <v>2.8646876753857051E-2</v>
      </c>
      <c r="R821" s="17">
        <f t="shared" si="1021"/>
        <v>7.9766825249745307E-2</v>
      </c>
      <c r="S821" s="17">
        <f t="shared" si="1022"/>
        <v>5.9502189913113894E-2</v>
      </c>
      <c r="T821" s="17">
        <f t="shared" si="1023"/>
        <v>5.8387531220725021E-2</v>
      </c>
      <c r="U821" s="17">
        <f t="shared" si="1024"/>
        <v>9.742998290851243E-2</v>
      </c>
      <c r="V821" s="17">
        <f t="shared" si="1025"/>
        <v>1.6459005572588507E-2</v>
      </c>
      <c r="W821" s="17">
        <f t="shared" si="1026"/>
        <v>1.1663431523785708E-2</v>
      </c>
      <c r="X821" s="17">
        <f t="shared" si="1027"/>
        <v>2.3772189132071294E-2</v>
      </c>
      <c r="Y821" s="17">
        <f t="shared" si="1028"/>
        <v>2.4226016802109344E-2</v>
      </c>
      <c r="Z821" s="17">
        <f t="shared" si="1029"/>
        <v>5.4193086383847462E-2</v>
      </c>
      <c r="AA821" s="17">
        <f t="shared" si="1030"/>
        <v>6.6193326155407642E-2</v>
      </c>
      <c r="AB821" s="17">
        <f t="shared" si="1031"/>
        <v>4.0425418811560067E-2</v>
      </c>
      <c r="AC821" s="17">
        <f t="shared" si="1032"/>
        <v>2.5609244209190392E-3</v>
      </c>
      <c r="AD821" s="17">
        <f t="shared" si="1033"/>
        <v>3.5615305312049956E-3</v>
      </c>
      <c r="AE821" s="17">
        <f t="shared" si="1034"/>
        <v>7.259045265948531E-3</v>
      </c>
      <c r="AF821" s="17">
        <f t="shared" si="1035"/>
        <v>7.3976255027724805E-3</v>
      </c>
      <c r="AG821" s="17">
        <f t="shared" si="1036"/>
        <v>5.0259008886452093E-3</v>
      </c>
      <c r="AH821" s="17">
        <f t="shared" si="1037"/>
        <v>2.7613835099478255E-2</v>
      </c>
      <c r="AI821" s="17">
        <f t="shared" si="1038"/>
        <v>3.3728501458558893E-2</v>
      </c>
      <c r="AJ821" s="17">
        <f t="shared" si="1039"/>
        <v>2.0598584125344911E-2</v>
      </c>
      <c r="AK821" s="17">
        <f t="shared" si="1040"/>
        <v>8.3866097340106055E-3</v>
      </c>
      <c r="AL821" s="17">
        <f t="shared" si="1041"/>
        <v>2.5501745356794228E-4</v>
      </c>
      <c r="AM821" s="17">
        <f t="shared" si="1042"/>
        <v>8.7003552591446737E-4</v>
      </c>
      <c r="AN821" s="17">
        <f t="shared" si="1043"/>
        <v>1.7732902217911489E-3</v>
      </c>
      <c r="AO821" s="17">
        <f t="shared" si="1044"/>
        <v>1.807143568876084E-3</v>
      </c>
      <c r="AP821" s="17">
        <f t="shared" si="1045"/>
        <v>1.2277621333115388E-3</v>
      </c>
      <c r="AQ821" s="17">
        <f t="shared" si="1046"/>
        <v>6.2560048435908065E-4</v>
      </c>
      <c r="AR821" s="17">
        <f t="shared" si="1047"/>
        <v>1.1256400988129758E-2</v>
      </c>
      <c r="AS821" s="17">
        <f t="shared" si="1048"/>
        <v>1.3748960829907749E-2</v>
      </c>
      <c r="AT821" s="17">
        <f t="shared" si="1049"/>
        <v>8.3967301849712048E-3</v>
      </c>
      <c r="AU821" s="17">
        <f t="shared" si="1050"/>
        <v>3.4186863851721669E-3</v>
      </c>
      <c r="AV821" s="17">
        <f t="shared" si="1051"/>
        <v>1.0439257016749317E-3</v>
      </c>
      <c r="AW821" s="17">
        <f t="shared" si="1052"/>
        <v>1.763520676932692E-5</v>
      </c>
      <c r="AX821" s="17">
        <f t="shared" si="1053"/>
        <v>1.7711529021044125E-4</v>
      </c>
      <c r="AY821" s="17">
        <f t="shared" si="1054"/>
        <v>3.6099308925317808E-4</v>
      </c>
      <c r="AZ821" s="17">
        <f t="shared" si="1055"/>
        <v>3.6788469909547846E-4</v>
      </c>
      <c r="BA821" s="17">
        <f t="shared" si="1056"/>
        <v>2.4993858305073579E-4</v>
      </c>
      <c r="BB821" s="17">
        <f t="shared" si="1057"/>
        <v>1.2735504245828255E-4</v>
      </c>
      <c r="BC821" s="17">
        <f t="shared" si="1058"/>
        <v>5.1914535616163114E-5</v>
      </c>
      <c r="BD821" s="17">
        <f t="shared" si="1059"/>
        <v>3.8237645111925105E-3</v>
      </c>
      <c r="BE821" s="17">
        <f t="shared" si="1060"/>
        <v>4.6704793603761013E-3</v>
      </c>
      <c r="BF821" s="17">
        <f t="shared" si="1061"/>
        <v>2.8523432067860607E-3</v>
      </c>
      <c r="BG821" s="17">
        <f t="shared" si="1062"/>
        <v>1.1613171641898204E-3</v>
      </c>
      <c r="BH821" s="17">
        <f t="shared" si="1063"/>
        <v>3.5461832379601166E-4</v>
      </c>
      <c r="BI821" s="17">
        <f t="shared" si="1064"/>
        <v>8.662863820470543E-5</v>
      </c>
      <c r="BJ821" s="18">
        <f t="shared" si="1065"/>
        <v>0.22448610500383104</v>
      </c>
      <c r="BK821" s="18">
        <f t="shared" si="1066"/>
        <v>0.21314608196391302</v>
      </c>
      <c r="BL821" s="18">
        <f t="shared" si="1067"/>
        <v>0.50322948656086619</v>
      </c>
      <c r="BM821" s="18">
        <f t="shared" si="1068"/>
        <v>0.6271102765792792</v>
      </c>
      <c r="BN821" s="18">
        <f t="shared" si="1069"/>
        <v>0.36760112545069473</v>
      </c>
    </row>
    <row r="822" spans="1:66" x14ac:dyDescent="0.25">
      <c r="A822" t="s">
        <v>21</v>
      </c>
      <c r="B822" t="s">
        <v>267</v>
      </c>
      <c r="C822" t="s">
        <v>372</v>
      </c>
      <c r="D822" t="s">
        <v>506</v>
      </c>
      <c r="E822" s="14">
        <f>VLOOKUP(A822,home!$A$2:$E$405,3,FALSE)</f>
        <v>1.3914728679999999</v>
      </c>
      <c r="F822" s="14">
        <f>VLOOKUP(B822,home!$B$2:$E$405,3,FALSE)</f>
        <v>1.05</v>
      </c>
      <c r="G822" s="14">
        <f>VLOOKUP(C822,away!$B$2:$E$405,4,FALSE)</f>
        <v>1.44</v>
      </c>
      <c r="H822" s="14">
        <f>VLOOKUP(A822,away!$A$2:$E$405,3,FALSE)</f>
        <v>1.3410852710000001</v>
      </c>
      <c r="I822" s="14">
        <f>VLOOKUP(C822,away!$B$2:$E$405,3,FALSE)</f>
        <v>0.77</v>
      </c>
      <c r="J822" s="14">
        <f>VLOOKUP(B822,home!$B$2:$E$405,4,FALSE)</f>
        <v>1.03</v>
      </c>
      <c r="K822" s="16">
        <f t="shared" si="1070"/>
        <v>2.1039069764159999</v>
      </c>
      <c r="L822" s="16">
        <f t="shared" si="1071"/>
        <v>1.0636147284301001</v>
      </c>
      <c r="M822" s="17">
        <f t="shared" si="1016"/>
        <v>4.2107824315135441E-2</v>
      </c>
      <c r="N822" s="17">
        <f t="shared" si="1017"/>
        <v>8.8590945338312715E-2</v>
      </c>
      <c r="O822" s="17">
        <f t="shared" si="1018"/>
        <v>4.4786502123725147E-2</v>
      </c>
      <c r="P822" s="17">
        <f t="shared" si="1019"/>
        <v>9.422663426737532E-2</v>
      </c>
      <c r="Q822" s="17">
        <f t="shared" si="1020"/>
        <v>9.3193553972282336E-2</v>
      </c>
      <c r="R822" s="17">
        <f t="shared" si="1021"/>
        <v>2.3817791646830008E-2</v>
      </c>
      <c r="S822" s="17">
        <f t="shared" si="1022"/>
        <v>5.2713829019695527E-2</v>
      </c>
      <c r="T822" s="17">
        <f t="shared" si="1023"/>
        <v>9.9122036599664939E-2</v>
      </c>
      <c r="U822" s="17">
        <f t="shared" si="1024"/>
        <v>5.0110418008588377E-2</v>
      </c>
      <c r="V822" s="17">
        <f t="shared" si="1025"/>
        <v>1.3106687068413203E-2</v>
      </c>
      <c r="W822" s="17">
        <f t="shared" si="1026"/>
        <v>6.5356856119761927E-2</v>
      </c>
      <c r="X822" s="17">
        <f t="shared" si="1027"/>
        <v>6.9514514772865701E-2</v>
      </c>
      <c r="Y822" s="17">
        <f t="shared" si="1028"/>
        <v>3.6968330876045868E-2</v>
      </c>
      <c r="Z822" s="17">
        <f t="shared" si="1029"/>
        <v>8.4443179980826007E-3</v>
      </c>
      <c r="AA822" s="17">
        <f t="shared" si="1030"/>
        <v>1.7766059547241173E-2</v>
      </c>
      <c r="AB822" s="17">
        <f t="shared" si="1031"/>
        <v>1.8689068312431396E-2</v>
      </c>
      <c r="AC822" s="17">
        <f t="shared" si="1032"/>
        <v>1.8330901515024294E-3</v>
      </c>
      <c r="AD822" s="17">
        <f t="shared" si="1033"/>
        <v>3.4376186386745979E-2</v>
      </c>
      <c r="AE822" s="17">
        <f t="shared" si="1034"/>
        <v>3.6563018148201322E-2</v>
      </c>
      <c r="AF822" s="17">
        <f t="shared" si="1035"/>
        <v>1.9444482309141982E-2</v>
      </c>
      <c r="AG822" s="17">
        <f t="shared" si="1036"/>
        <v>6.8938125902339789E-3</v>
      </c>
      <c r="AH822" s="17">
        <f t="shared" si="1037"/>
        <v>2.2453752485770079E-3</v>
      </c>
      <c r="AI822" s="17">
        <f t="shared" si="1038"/>
        <v>4.7240606501529761E-3</v>
      </c>
      <c r="AJ822" s="17">
        <f t="shared" si="1039"/>
        <v>4.9694920794345768E-3</v>
      </c>
      <c r="AK822" s="17">
        <f t="shared" si="1040"/>
        <v>3.485116351722153E-3</v>
      </c>
      <c r="AL822" s="17">
        <f t="shared" si="1041"/>
        <v>1.6407963896881915E-4</v>
      </c>
      <c r="AM822" s="17">
        <f t="shared" si="1042"/>
        <v>1.4464859672330322E-2</v>
      </c>
      <c r="AN822" s="17">
        <f t="shared" si="1043"/>
        <v>1.5385037792165122E-2</v>
      </c>
      <c r="AO822" s="17">
        <f t="shared" si="1044"/>
        <v>8.1818763966002659E-3</v>
      </c>
      <c r="AP822" s="17">
        <f t="shared" si="1045"/>
        <v>2.9007880805395456E-3</v>
      </c>
      <c r="AQ822" s="17">
        <f t="shared" si="1046"/>
        <v>7.7133023162908503E-4</v>
      </c>
      <c r="AR822" s="17">
        <f t="shared" si="1047"/>
        <v>4.7764283704778072E-4</v>
      </c>
      <c r="AS822" s="17">
        <f t="shared" si="1048"/>
        <v>1.0049160970999563E-3</v>
      </c>
      <c r="AT822" s="17">
        <f t="shared" si="1049"/>
        <v>1.0571249937006684E-3</v>
      </c>
      <c r="AU822" s="17">
        <f t="shared" si="1050"/>
        <v>7.4136421639685204E-4</v>
      </c>
      <c r="AV822" s="17">
        <f t="shared" si="1051"/>
        <v>3.8994033673562964E-4</v>
      </c>
      <c r="AW822" s="17">
        <f t="shared" si="1052"/>
        <v>1.0199128588529483E-5</v>
      </c>
      <c r="AX822" s="17">
        <f t="shared" si="1053"/>
        <v>5.0721198629157006E-3</v>
      </c>
      <c r="AY822" s="17">
        <f t="shared" si="1054"/>
        <v>5.3947813905599997E-3</v>
      </c>
      <c r="AZ822" s="17">
        <f t="shared" si="1055"/>
        <v>2.8689844718301155E-3</v>
      </c>
      <c r="BA822" s="17">
        <f t="shared" si="1056"/>
        <v>1.0171647132919208E-3</v>
      </c>
      <c r="BB822" s="17">
        <f t="shared" si="1057"/>
        <v>2.7046784257416673E-4</v>
      </c>
      <c r="BC822" s="17">
        <f t="shared" si="1058"/>
        <v>5.7534716185719496E-5</v>
      </c>
      <c r="BD822" s="17">
        <f t="shared" si="1059"/>
        <v>8.4671326068859592E-5</v>
      </c>
      <c r="BE822" s="17">
        <f t="shared" si="1060"/>
        <v>1.7814059361866762E-4</v>
      </c>
      <c r="BF822" s="17">
        <f t="shared" si="1061"/>
        <v>1.8739561884860119E-4</v>
      </c>
      <c r="BG822" s="17">
        <f t="shared" si="1062"/>
        <v>1.3142098328178855E-4</v>
      </c>
      <c r="BH822" s="17">
        <f t="shared" si="1063"/>
        <v>6.9124380893501375E-5</v>
      </c>
      <c r="BI822" s="17">
        <f t="shared" si="1064"/>
        <v>2.9086253440454891E-5</v>
      </c>
      <c r="BJ822" s="18">
        <f t="shared" si="1065"/>
        <v>0.6064086822838789</v>
      </c>
      <c r="BK822" s="18">
        <f t="shared" si="1066"/>
        <v>0.20954692585165069</v>
      </c>
      <c r="BL822" s="18">
        <f t="shared" si="1067"/>
        <v>0.17494471160583558</v>
      </c>
      <c r="BM822" s="18">
        <f t="shared" si="1068"/>
        <v>0.60723680381381528</v>
      </c>
      <c r="BN822" s="18">
        <f t="shared" si="1069"/>
        <v>0.38672325166366101</v>
      </c>
    </row>
    <row r="823" spans="1:66" x14ac:dyDescent="0.25">
      <c r="A823" t="s">
        <v>21</v>
      </c>
      <c r="B823" t="s">
        <v>268</v>
      </c>
      <c r="C823" t="s">
        <v>275</v>
      </c>
      <c r="D823" t="s">
        <v>506</v>
      </c>
      <c r="E823" s="14">
        <f>VLOOKUP(A823,home!$A$2:$E$405,3,FALSE)</f>
        <v>1.3914728679999999</v>
      </c>
      <c r="F823" s="14">
        <f>VLOOKUP(B823,home!$B$2:$E$405,3,FALSE)</f>
        <v>0.77</v>
      </c>
      <c r="G823" s="14">
        <f>VLOOKUP(C823,away!$B$2:$E$405,4,FALSE)</f>
        <v>0.66</v>
      </c>
      <c r="H823" s="14">
        <f>VLOOKUP(A823,away!$A$2:$E$405,3,FALSE)</f>
        <v>1.3410852710000001</v>
      </c>
      <c r="I823" s="14">
        <f>VLOOKUP(C823,away!$B$2:$E$405,3,FALSE)</f>
        <v>0.83</v>
      </c>
      <c r="J823" s="14">
        <f>VLOOKUP(B823,home!$B$2:$E$405,4,FALSE)</f>
        <v>1.38</v>
      </c>
      <c r="K823" s="16">
        <f t="shared" si="1070"/>
        <v>0.70714651151759989</v>
      </c>
      <c r="L823" s="16">
        <f t="shared" si="1071"/>
        <v>1.5360790694033999</v>
      </c>
      <c r="M823" s="17">
        <f t="shared" si="1016"/>
        <v>0.10611566708062418</v>
      </c>
      <c r="N823" s="17">
        <f t="shared" si="1017"/>
        <v>7.5039323793426399E-2</v>
      </c>
      <c r="O823" s="17">
        <f t="shared" si="1018"/>
        <v>0.16300205513832622</v>
      </c>
      <c r="P823" s="17">
        <f t="shared" si="1019"/>
        <v>0.11526633466126684</v>
      </c>
      <c r="Q823" s="17">
        <f t="shared" si="1020"/>
        <v>2.6531898023580556E-2</v>
      </c>
      <c r="R823" s="17">
        <f t="shared" si="1021"/>
        <v>0.12519202258386092</v>
      </c>
      <c r="S823" s="17">
        <f t="shared" si="1022"/>
        <v>3.1301522837689291E-2</v>
      </c>
      <c r="T823" s="17">
        <f t="shared" si="1023"/>
        <v>4.0755093225567529E-2</v>
      </c>
      <c r="U823" s="17">
        <f t="shared" si="1024"/>
        <v>8.8529102040009827E-2</v>
      </c>
      <c r="V823" s="17">
        <f t="shared" si="1025"/>
        <v>3.7778606287494636E-3</v>
      </c>
      <c r="W823" s="17">
        <f t="shared" si="1026"/>
        <v>6.2539797104385645E-3</v>
      </c>
      <c r="X823" s="17">
        <f t="shared" si="1027"/>
        <v>9.6066073336782149E-3</v>
      </c>
      <c r="Y823" s="17">
        <f t="shared" si="1028"/>
        <v>7.3782542266201557E-3</v>
      </c>
      <c r="Z823" s="17">
        <f t="shared" si="1029"/>
        <v>6.4101615182448834E-2</v>
      </c>
      <c r="AA823" s="17">
        <f t="shared" si="1030"/>
        <v>4.5329233558912309E-2</v>
      </c>
      <c r="AB823" s="17">
        <f t="shared" si="1031"/>
        <v>1.602720469047568E-2</v>
      </c>
      <c r="AC823" s="17">
        <f t="shared" si="1032"/>
        <v>2.5647729472772347E-4</v>
      </c>
      <c r="AD823" s="17">
        <f t="shared" si="1033"/>
        <v>1.1056199838346201E-3</v>
      </c>
      <c r="AE823" s="17">
        <f t="shared" si="1034"/>
        <v>1.6983197158824852E-3</v>
      </c>
      <c r="AF823" s="17">
        <f t="shared" si="1035"/>
        <v>1.3043766843611076E-3</v>
      </c>
      <c r="AG823" s="17">
        <f t="shared" si="1036"/>
        <v>6.6787524115496748E-4</v>
      </c>
      <c r="AH823" s="17">
        <f t="shared" si="1037"/>
        <v>2.4616287349177722E-2</v>
      </c>
      <c r="AI823" s="17">
        <f t="shared" si="1038"/>
        <v>1.7407321725485852E-2</v>
      </c>
      <c r="AJ823" s="17">
        <f t="shared" si="1039"/>
        <v>6.1547634165209234E-3</v>
      </c>
      <c r="AK823" s="17">
        <f t="shared" si="1040"/>
        <v>1.4507731597363052E-3</v>
      </c>
      <c r="AL823" s="17">
        <f t="shared" si="1041"/>
        <v>1.1143763593227263E-5</v>
      </c>
      <c r="AM823" s="17">
        <f t="shared" si="1042"/>
        <v>1.5636706292655936E-4</v>
      </c>
      <c r="AN823" s="17">
        <f t="shared" si="1043"/>
        <v>2.4019217250557221E-4</v>
      </c>
      <c r="AO823" s="17">
        <f t="shared" si="1044"/>
        <v>1.8447708441017015E-4</v>
      </c>
      <c r="AP823" s="17">
        <f t="shared" si="1045"/>
        <v>9.4457129382342209E-5</v>
      </c>
      <c r="AQ823" s="17">
        <f t="shared" si="1046"/>
        <v>3.6273404850036202E-5</v>
      </c>
      <c r="AR823" s="17">
        <f t="shared" si="1047"/>
        <v>7.5625127526983121E-3</v>
      </c>
      <c r="AS823" s="17">
        <f t="shared" si="1048"/>
        <v>5.3478045113779732E-3</v>
      </c>
      <c r="AT823" s="17">
        <f t="shared" si="1049"/>
        <v>1.8908406522495081E-3</v>
      </c>
      <c r="AU823" s="17">
        <f t="shared" si="1050"/>
        <v>4.4570045702463427E-4</v>
      </c>
      <c r="AV823" s="17">
        <f t="shared" si="1051"/>
        <v>7.8793880841692516E-5</v>
      </c>
      <c r="AW823" s="17">
        <f t="shared" si="1052"/>
        <v>3.3624231282011347E-7</v>
      </c>
      <c r="AX823" s="17">
        <f t="shared" si="1053"/>
        <v>1.8429070510794908E-5</v>
      </c>
      <c r="AY823" s="17">
        <f t="shared" si="1054"/>
        <v>2.8308509480191482E-5</v>
      </c>
      <c r="AZ823" s="17">
        <f t="shared" si="1055"/>
        <v>2.1742054449264934E-5</v>
      </c>
      <c r="BA823" s="17">
        <f t="shared" si="1056"/>
        <v>1.1132504921781643E-5</v>
      </c>
      <c r="BB823" s="17">
        <f t="shared" si="1057"/>
        <v>4.2751019500947801E-6</v>
      </c>
      <c r="BC823" s="17">
        <f t="shared" si="1058"/>
        <v>1.3133789250212486E-6</v>
      </c>
      <c r="BD823" s="17">
        <f t="shared" si="1059"/>
        <v>1.9361029252526981E-3</v>
      </c>
      <c r="BE823" s="17">
        <f t="shared" si="1060"/>
        <v>1.3691084295314659E-3</v>
      </c>
      <c r="BF823" s="17">
        <f t="shared" si="1061"/>
        <v>4.8408012491625791E-4</v>
      </c>
      <c r="BG823" s="17">
        <f t="shared" si="1062"/>
        <v>1.1410519054317859E-4</v>
      </c>
      <c r="BH823" s="17">
        <f t="shared" si="1063"/>
        <v>2.017227185966494E-5</v>
      </c>
      <c r="BI823" s="17">
        <f t="shared" si="1064"/>
        <v>2.8529503349893426E-6</v>
      </c>
      <c r="BJ823" s="18">
        <f t="shared" si="1065"/>
        <v>0.17113831541285646</v>
      </c>
      <c r="BK823" s="18">
        <f t="shared" si="1066"/>
        <v>0.25675731477613095</v>
      </c>
      <c r="BL823" s="18">
        <f t="shared" si="1067"/>
        <v>0.50696083780913614</v>
      </c>
      <c r="BM823" s="18">
        <f t="shared" si="1068"/>
        <v>0.38778280963231987</v>
      </c>
      <c r="BN823" s="18">
        <f t="shared" si="1069"/>
        <v>0.61114730128108508</v>
      </c>
    </row>
    <row r="824" spans="1:66" x14ac:dyDescent="0.25">
      <c r="A824" t="s">
        <v>21</v>
      </c>
      <c r="B824" t="s">
        <v>151</v>
      </c>
      <c r="C824" t="s">
        <v>269</v>
      </c>
      <c r="D824" t="s">
        <v>506</v>
      </c>
      <c r="E824" s="14">
        <f>VLOOKUP(A824,home!$A$2:$E$405,3,FALSE)</f>
        <v>1.3914728679999999</v>
      </c>
      <c r="F824" s="14">
        <f>VLOOKUP(B824,home!$B$2:$E$405,3,FALSE)</f>
        <v>0.84</v>
      </c>
      <c r="G824" s="14">
        <f>VLOOKUP(C824,away!$B$2:$E$405,4,FALSE)</f>
        <v>1.05</v>
      </c>
      <c r="H824" s="14">
        <f>VLOOKUP(A824,away!$A$2:$E$405,3,FALSE)</f>
        <v>1.3410852710000001</v>
      </c>
      <c r="I824" s="14">
        <f>VLOOKUP(C824,away!$B$2:$E$405,3,FALSE)</f>
        <v>0.83</v>
      </c>
      <c r="J824" s="14">
        <f>VLOOKUP(B824,home!$B$2:$E$405,4,FALSE)</f>
        <v>1.68</v>
      </c>
      <c r="K824" s="16">
        <f t="shared" si="1070"/>
        <v>1.2272790695759999</v>
      </c>
      <c r="L824" s="16">
        <f t="shared" si="1071"/>
        <v>1.8700093018823998</v>
      </c>
      <c r="M824" s="17">
        <f t="shared" si="1016"/>
        <v>4.5171524868148835E-2</v>
      </c>
      <c r="N824" s="17">
        <f t="shared" si="1017"/>
        <v>5.5438067011510841E-2</v>
      </c>
      <c r="O824" s="17">
        <f t="shared" si="1018"/>
        <v>8.4471171683650453E-2</v>
      </c>
      <c r="P824" s="17">
        <f t="shared" si="1019"/>
        <v>0.10366970098990506</v>
      </c>
      <c r="Q824" s="17">
        <f t="shared" si="1020"/>
        <v>3.4018989650489488E-2</v>
      </c>
      <c r="R824" s="17">
        <f t="shared" si="1021"/>
        <v>7.8980938394665773E-2</v>
      </c>
      <c r="S824" s="17">
        <f t="shared" si="1022"/>
        <v>5.9481094199868925E-2</v>
      </c>
      <c r="T824" s="17">
        <f t="shared" si="1023"/>
        <v>6.3615827087056417E-2</v>
      </c>
      <c r="U824" s="17">
        <f t="shared" si="1024"/>
        <v>9.6931652587244774E-2</v>
      </c>
      <c r="V824" s="17">
        <f t="shared" si="1025"/>
        <v>1.5167832853039017E-2</v>
      </c>
      <c r="W824" s="17">
        <f t="shared" si="1026"/>
        <v>1.3916931322056104E-2</v>
      </c>
      <c r="X824" s="17">
        <f t="shared" si="1027"/>
        <v>2.6024791025903434E-2</v>
      </c>
      <c r="Y824" s="17">
        <f t="shared" si="1028"/>
        <v>2.4333300648992518E-2</v>
      </c>
      <c r="Z824" s="17">
        <f t="shared" si="1029"/>
        <v>4.9231696489808602E-2</v>
      </c>
      <c r="AA824" s="17">
        <f t="shared" si="1030"/>
        <v>6.042103066166031E-2</v>
      </c>
      <c r="AB824" s="17">
        <f t="shared" si="1031"/>
        <v>3.7076733146632727E-2</v>
      </c>
      <c r="AC824" s="17">
        <f t="shared" si="1032"/>
        <v>2.1756580903694615E-3</v>
      </c>
      <c r="AD824" s="17">
        <f t="shared" si="1033"/>
        <v>4.2699896310715258E-3</v>
      </c>
      <c r="AE824" s="17">
        <f t="shared" si="1034"/>
        <v>7.9849203290451483E-3</v>
      </c>
      <c r="AF824" s="17">
        <f t="shared" si="1035"/>
        <v>7.4659376450521512E-3</v>
      </c>
      <c r="AG824" s="17">
        <f t="shared" si="1036"/>
        <v>4.6537909478405011E-3</v>
      </c>
      <c r="AH824" s="17">
        <f t="shared" si="1037"/>
        <v>2.3015932595848287E-2</v>
      </c>
      <c r="AI824" s="17">
        <f t="shared" si="1038"/>
        <v>2.8246972341656611E-2</v>
      </c>
      <c r="AJ824" s="17">
        <f t="shared" si="1039"/>
        <v>1.7333458966903671E-2</v>
      </c>
      <c r="AK824" s="17">
        <f t="shared" si="1040"/>
        <v>7.0909971311451042E-3</v>
      </c>
      <c r="AL824" s="17">
        <f t="shared" si="1041"/>
        <v>1.9972743833043271E-4</v>
      </c>
      <c r="AM824" s="17">
        <f t="shared" si="1042"/>
        <v>1.0480937803041255E-3</v>
      </c>
      <c r="AN824" s="17">
        <f t="shared" si="1043"/>
        <v>1.9599451184138025E-3</v>
      </c>
      <c r="AO824" s="17">
        <f t="shared" si="1044"/>
        <v>1.8325578013064065E-3</v>
      </c>
      <c r="AP824" s="17">
        <f t="shared" si="1045"/>
        <v>1.1423000448933798E-3</v>
      </c>
      <c r="AQ824" s="17">
        <f t="shared" si="1046"/>
        <v>5.3402792737282563E-4</v>
      </c>
      <c r="AR824" s="17">
        <f t="shared" si="1047"/>
        <v>8.6080016091469331E-3</v>
      </c>
      <c r="AS824" s="17">
        <f t="shared" si="1048"/>
        <v>1.0564420205782557E-2</v>
      </c>
      <c r="AT824" s="17">
        <f t="shared" si="1049"/>
        <v>6.482745900381357E-3</v>
      </c>
      <c r="AU824" s="17">
        <f t="shared" si="1050"/>
        <v>2.6520461189725535E-3</v>
      </c>
      <c r="AV824" s="17">
        <f t="shared" si="1051"/>
        <v>8.1370017334131905E-4</v>
      </c>
      <c r="AW824" s="17">
        <f t="shared" si="1052"/>
        <v>1.2732753329075164E-5</v>
      </c>
      <c r="AX824" s="17">
        <f t="shared" si="1053"/>
        <v>2.1438392658667334E-4</v>
      </c>
      <c r="AY824" s="17">
        <f t="shared" si="1054"/>
        <v>4.0089993689115257E-4</v>
      </c>
      <c r="AZ824" s="17">
        <f t="shared" si="1055"/>
        <v>3.7484330555526124E-4</v>
      </c>
      <c r="BA824" s="17">
        <f t="shared" si="1056"/>
        <v>2.3365348937889511E-4</v>
      </c>
      <c r="BB824" s="17">
        <f t="shared" si="1057"/>
        <v>1.0923354963895356E-4</v>
      </c>
      <c r="BC824" s="17">
        <f t="shared" si="1058"/>
        <v>4.0853550780495244E-5</v>
      </c>
      <c r="BD824" s="17">
        <f t="shared" si="1059"/>
        <v>2.6828405132872353E-3</v>
      </c>
      <c r="BE824" s="17">
        <f t="shared" si="1060"/>
        <v>3.2925940089679555E-3</v>
      </c>
      <c r="BF824" s="17">
        <f t="shared" si="1061"/>
        <v>2.0204658559088524E-3</v>
      </c>
      <c r="BG824" s="17">
        <f t="shared" si="1062"/>
        <v>8.2655848524996437E-4</v>
      </c>
      <c r="BH824" s="17">
        <f t="shared" si="1063"/>
        <v>2.5360448218193099E-4</v>
      </c>
      <c r="BI824" s="17">
        <f t="shared" si="1064"/>
        <v>6.2248694586508675E-5</v>
      </c>
      <c r="BJ824" s="18">
        <f t="shared" si="1065"/>
        <v>0.24961333773014013</v>
      </c>
      <c r="BK824" s="18">
        <f t="shared" si="1066"/>
        <v>0.22626643837655291</v>
      </c>
      <c r="BL824" s="18">
        <f t="shared" si="1067"/>
        <v>0.47182811355721493</v>
      </c>
      <c r="BM824" s="18">
        <f t="shared" si="1068"/>
        <v>0.59480102637178389</v>
      </c>
      <c r="BN824" s="18">
        <f t="shared" si="1069"/>
        <v>0.40175039259837042</v>
      </c>
    </row>
    <row r="825" spans="1:66" x14ac:dyDescent="0.25">
      <c r="A825" t="s">
        <v>21</v>
      </c>
      <c r="B825" t="s">
        <v>270</v>
      </c>
      <c r="C825" t="s">
        <v>152</v>
      </c>
      <c r="D825" t="s">
        <v>506</v>
      </c>
      <c r="E825" s="14">
        <f>VLOOKUP(A825,home!$A$2:$E$405,3,FALSE)</f>
        <v>1.3914728679999999</v>
      </c>
      <c r="F825" s="14">
        <f>VLOOKUP(B825,home!$B$2:$E$405,3,FALSE)</f>
        <v>0.77</v>
      </c>
      <c r="G825" s="14">
        <f>VLOOKUP(C825,away!$B$2:$E$405,4,FALSE)</f>
        <v>1.18</v>
      </c>
      <c r="H825" s="14">
        <f>VLOOKUP(A825,away!$A$2:$E$405,3,FALSE)</f>
        <v>1.3410852710000001</v>
      </c>
      <c r="I825" s="14">
        <f>VLOOKUP(C825,away!$B$2:$E$405,3,FALSE)</f>
        <v>0.87</v>
      </c>
      <c r="J825" s="14">
        <f>VLOOKUP(B825,home!$B$2:$E$405,4,FALSE)</f>
        <v>0.98</v>
      </c>
      <c r="K825" s="16">
        <f t="shared" si="1070"/>
        <v>1.2642922478647998</v>
      </c>
      <c r="L825" s="16">
        <f t="shared" si="1071"/>
        <v>1.1434093020546001</v>
      </c>
      <c r="M825" s="17">
        <f t="shared" si="1016"/>
        <v>9.0021967966550473E-2</v>
      </c>
      <c r="N825" s="17">
        <f t="shared" si="1017"/>
        <v>0.11381407623764311</v>
      </c>
      <c r="O825" s="17">
        <f t="shared" si="1018"/>
        <v>0.10293195556221504</v>
      </c>
      <c r="P825" s="17">
        <f t="shared" si="1019"/>
        <v>0.13013607347487255</v>
      </c>
      <c r="Q825" s="17">
        <f t="shared" si="1020"/>
        <v>7.1947127142572773E-2</v>
      </c>
      <c r="R825" s="17">
        <f t="shared" si="1021"/>
        <v>5.884667773425372E-2</v>
      </c>
      <c r="S825" s="17">
        <f t="shared" si="1022"/>
        <v>4.7031291366986479E-2</v>
      </c>
      <c r="T825" s="17">
        <f t="shared" si="1023"/>
        <v>8.2265014430922712E-2</v>
      </c>
      <c r="U825" s="17">
        <f t="shared" si="1024"/>
        <v>7.4399398472015113E-2</v>
      </c>
      <c r="V825" s="17">
        <f t="shared" si="1025"/>
        <v>7.5542889106881032E-3</v>
      </c>
      <c r="W825" s="17">
        <f t="shared" si="1026"/>
        <v>3.0320731700832611E-2</v>
      </c>
      <c r="X825" s="17">
        <f t="shared" si="1027"/>
        <v>3.4669006671833806E-2</v>
      </c>
      <c r="Y825" s="17">
        <f t="shared" si="1028"/>
        <v>1.9820432360783888E-2</v>
      </c>
      <c r="Z825" s="17">
        <f t="shared" si="1029"/>
        <v>2.2428612905451669E-2</v>
      </c>
      <c r="AA825" s="17">
        <f t="shared" si="1030"/>
        <v>2.8356321426722956E-2</v>
      </c>
      <c r="AB825" s="17">
        <f t="shared" si="1031"/>
        <v>1.7925338678884181E-2</v>
      </c>
      <c r="AC825" s="17">
        <f t="shared" si="1032"/>
        <v>6.8253166347755274E-4</v>
      </c>
      <c r="AD825" s="17">
        <f t="shared" si="1033"/>
        <v>9.5835665097377936E-3</v>
      </c>
      <c r="AE825" s="17">
        <f t="shared" si="1034"/>
        <v>1.0957939094093131E-2</v>
      </c>
      <c r="AF825" s="17">
        <f t="shared" si="1035"/>
        <v>6.2647047457669233E-3</v>
      </c>
      <c r="AG825" s="17">
        <f t="shared" si="1036"/>
        <v>2.3877072269784991E-3</v>
      </c>
      <c r="AH825" s="17">
        <f t="shared" si="1037"/>
        <v>6.4112711570688237E-3</v>
      </c>
      <c r="AI825" s="17">
        <f t="shared" si="1038"/>
        <v>8.1057204228413005E-3</v>
      </c>
      <c r="AJ825" s="17">
        <f t="shared" si="1039"/>
        <v>5.1239997469788232E-3</v>
      </c>
      <c r="AK825" s="17">
        <f t="shared" si="1040"/>
        <v>2.1594110527221725E-3</v>
      </c>
      <c r="AL825" s="17">
        <f t="shared" si="1041"/>
        <v>3.9466806919948839E-5</v>
      </c>
      <c r="AM825" s="17">
        <f t="shared" si="1042"/>
        <v>2.4232857690316381E-3</v>
      </c>
      <c r="AN825" s="17">
        <f t="shared" si="1043"/>
        <v>2.7708074898473104E-3</v>
      </c>
      <c r="AO825" s="17">
        <f t="shared" si="1044"/>
        <v>1.5840835290469861E-3</v>
      </c>
      <c r="AP825" s="17">
        <f t="shared" si="1045"/>
        <v>6.0375194744793394E-4</v>
      </c>
      <c r="AQ825" s="17">
        <f t="shared" si="1046"/>
        <v>1.7258389821138697E-4</v>
      </c>
      <c r="AR825" s="17">
        <f t="shared" si="1047"/>
        <v>1.4661414157973709E-3</v>
      </c>
      <c r="AS825" s="17">
        <f t="shared" si="1048"/>
        <v>1.8536312262661385E-3</v>
      </c>
      <c r="AT825" s="17">
        <f t="shared" si="1049"/>
        <v>1.171765794884201E-3</v>
      </c>
      <c r="AU825" s="17">
        <f t="shared" si="1050"/>
        <v>4.9381813692840994E-4</v>
      </c>
      <c r="AV825" s="17">
        <f t="shared" si="1051"/>
        <v>1.560826105934068E-4</v>
      </c>
      <c r="AW825" s="17">
        <f t="shared" si="1052"/>
        <v>1.5848154132597312E-6</v>
      </c>
      <c r="AX825" s="17">
        <f t="shared" si="1053"/>
        <v>5.1062356869129878E-4</v>
      </c>
      <c r="AY825" s="17">
        <f t="shared" si="1054"/>
        <v>5.8385173828994711E-4</v>
      </c>
      <c r="AZ825" s="17">
        <f t="shared" si="1055"/>
        <v>3.3379075429073679E-4</v>
      </c>
      <c r="BA825" s="17">
        <f t="shared" si="1056"/>
        <v>1.2721981779861659E-4</v>
      </c>
      <c r="BB825" s="17">
        <f t="shared" si="1057"/>
        <v>3.6366080769157405E-5</v>
      </c>
      <c r="BC825" s="17">
        <f t="shared" si="1058"/>
        <v>8.3162630061446997E-6</v>
      </c>
      <c r="BD825" s="17">
        <f t="shared" si="1059"/>
        <v>2.7939995549170209E-4</v>
      </c>
      <c r="BE825" s="17">
        <f t="shared" si="1060"/>
        <v>3.5324319778192912E-4</v>
      </c>
      <c r="BF825" s="17">
        <f t="shared" si="1061"/>
        <v>2.2330131828333268E-4</v>
      </c>
      <c r="BG825" s="17">
        <f t="shared" si="1062"/>
        <v>9.410604188120255E-5</v>
      </c>
      <c r="BH825" s="17">
        <f t="shared" si="1063"/>
        <v>2.9744384806911157E-5</v>
      </c>
      <c r="BI825" s="17">
        <f t="shared" si="1064"/>
        <v>7.5211190257770491E-6</v>
      </c>
      <c r="BJ825" s="18">
        <f t="shared" si="1065"/>
        <v>0.39118498697759646</v>
      </c>
      <c r="BK825" s="18">
        <f t="shared" si="1066"/>
        <v>0.27604947192778506</v>
      </c>
      <c r="BL825" s="18">
        <f t="shared" si="1067"/>
        <v>0.31038884945544248</v>
      </c>
      <c r="BM825" s="18">
        <f t="shared" si="1068"/>
        <v>0.43177177622529123</v>
      </c>
      <c r="BN825" s="18">
        <f t="shared" si="1069"/>
        <v>0.56769787811810768</v>
      </c>
    </row>
    <row r="826" spans="1:66" x14ac:dyDescent="0.25">
      <c r="A826" t="s">
        <v>21</v>
      </c>
      <c r="B826" t="s">
        <v>397</v>
      </c>
      <c r="C826" t="s">
        <v>272</v>
      </c>
      <c r="D826" t="s">
        <v>506</v>
      </c>
      <c r="E826" s="14">
        <f>VLOOKUP(A826,home!$A$2:$E$405,3,FALSE)</f>
        <v>1.3914728679999999</v>
      </c>
      <c r="F826" s="14">
        <f>VLOOKUP(B826,home!$B$2:$E$405,3,FALSE)</f>
        <v>1.05</v>
      </c>
      <c r="G826" s="14">
        <f>VLOOKUP(C826,away!$B$2:$E$405,4,FALSE)</f>
        <v>0.5</v>
      </c>
      <c r="H826" s="14">
        <f>VLOOKUP(A826,away!$A$2:$E$405,3,FALSE)</f>
        <v>1.3410852710000001</v>
      </c>
      <c r="I826" s="14">
        <f>VLOOKUP(C826,away!$B$2:$E$405,3,FALSE)</f>
        <v>1.38</v>
      </c>
      <c r="J826" s="14">
        <f>VLOOKUP(B826,home!$B$2:$E$405,4,FALSE)</f>
        <v>1.43</v>
      </c>
      <c r="K826" s="16">
        <f t="shared" si="1070"/>
        <v>0.73052325569999998</v>
      </c>
      <c r="L826" s="16">
        <f t="shared" si="1071"/>
        <v>2.6464976737914001</v>
      </c>
      <c r="M826" s="17">
        <f t="shared" si="1016"/>
        <v>3.4149035736248771E-2</v>
      </c>
      <c r="N826" s="17">
        <f t="shared" si="1017"/>
        <v>2.4946664765060095E-2</v>
      </c>
      <c r="O826" s="17">
        <f t="shared" si="1018"/>
        <v>9.0375343638201766E-2</v>
      </c>
      <c r="P826" s="17">
        <f t="shared" si="1019"/>
        <v>6.602129026958542E-2</v>
      </c>
      <c r="Q826" s="17">
        <f t="shared" si="1020"/>
        <v>9.1120593815140864E-3</v>
      </c>
      <c r="R826" s="17">
        <f t="shared" si="1021"/>
        <v>0.11958906835329972</v>
      </c>
      <c r="S826" s="17">
        <f t="shared" si="1022"/>
        <v>3.1910203867294221E-2</v>
      </c>
      <c r="T826" s="17">
        <f t="shared" si="1023"/>
        <v>2.4115043956626132E-2</v>
      </c>
      <c r="U826" s="17">
        <f t="shared" si="1024"/>
        <v>8.736259555958234E-2</v>
      </c>
      <c r="V826" s="17">
        <f t="shared" si="1025"/>
        <v>6.854765968132082E-3</v>
      </c>
      <c r="W826" s="17">
        <f t="shared" si="1026"/>
        <v>2.2188570951718E-3</v>
      </c>
      <c r="X826" s="17">
        <f t="shared" si="1027"/>
        <v>5.8722001408477104E-3</v>
      </c>
      <c r="Y826" s="17">
        <f t="shared" si="1028"/>
        <v>7.7703820063955015E-3</v>
      </c>
      <c r="Z826" s="17">
        <f t="shared" si="1029"/>
        <v>0.10549739706929614</v>
      </c>
      <c r="AA826" s="17">
        <f t="shared" si="1030"/>
        <v>7.7068301974937845E-2</v>
      </c>
      <c r="AB826" s="17">
        <f t="shared" si="1031"/>
        <v>2.8150093435001161E-2</v>
      </c>
      <c r="AC826" s="17">
        <f t="shared" si="1032"/>
        <v>8.2828197772458765E-4</v>
      </c>
      <c r="AD826" s="17">
        <f t="shared" si="1033"/>
        <v>4.0523167727448691E-4</v>
      </c>
      <c r="AE826" s="17">
        <f t="shared" si="1034"/>
        <v>1.072444691253517E-3</v>
      </c>
      <c r="AF826" s="17">
        <f t="shared" si="1035"/>
        <v>1.4191111903361848E-3</v>
      </c>
      <c r="AG826" s="17">
        <f t="shared" si="1036"/>
        <v>1.2518914880253525E-3</v>
      </c>
      <c r="AH826" s="17">
        <f t="shared" si="1037"/>
        <v>6.9799653983734999E-2</v>
      </c>
      <c r="AI826" s="17">
        <f t="shared" si="1038"/>
        <v>5.0990270474931557E-2</v>
      </c>
      <c r="AJ826" s="17">
        <f t="shared" si="1039"/>
        <v>1.862478919818529E-2</v>
      </c>
      <c r="AK826" s="17">
        <f t="shared" si="1040"/>
        <v>4.5352805472615035E-3</v>
      </c>
      <c r="AL826" s="17">
        <f t="shared" si="1041"/>
        <v>6.4053632786327465E-5</v>
      </c>
      <c r="AM826" s="17">
        <f t="shared" si="1042"/>
        <v>5.9206232839066003E-5</v>
      </c>
      <c r="AN826" s="17">
        <f t="shared" si="1043"/>
        <v>1.5668915748254017E-4</v>
      </c>
      <c r="AO826" s="17">
        <f t="shared" si="1044"/>
        <v>2.0733874539293851E-4</v>
      </c>
      <c r="AP826" s="17">
        <f t="shared" si="1045"/>
        <v>1.8290716912307969E-4</v>
      </c>
      <c r="AQ826" s="17">
        <f t="shared" si="1046"/>
        <v>1.2101584940100018E-4</v>
      </c>
      <c r="AR826" s="17">
        <f t="shared" si="1047"/>
        <v>3.6944924379879854E-2</v>
      </c>
      <c r="AS826" s="17">
        <f t="shared" si="1048"/>
        <v>2.6989126439580131E-2</v>
      </c>
      <c r="AT826" s="17">
        <f t="shared" si="1049"/>
        <v>9.8580922575705106E-3</v>
      </c>
      <c r="AU826" s="17">
        <f t="shared" si="1050"/>
        <v>2.4005218836637911E-3</v>
      </c>
      <c r="AV826" s="17">
        <f t="shared" si="1051"/>
        <v>4.3840926545829224E-4</v>
      </c>
      <c r="AW826" s="17">
        <f t="shared" si="1052"/>
        <v>3.4399079992165637E-6</v>
      </c>
      <c r="AX826" s="17">
        <f t="shared" si="1053"/>
        <v>7.2085883285544541E-6</v>
      </c>
      <c r="AY826" s="17">
        <f t="shared" si="1054"/>
        <v>1.9077512242839197E-5</v>
      </c>
      <c r="AZ826" s="17">
        <f t="shared" si="1055"/>
        <v>2.5244295886200453E-5</v>
      </c>
      <c r="BA826" s="17">
        <f t="shared" si="1056"/>
        <v>2.2269656779777102E-5</v>
      </c>
      <c r="BB826" s="17">
        <f t="shared" si="1057"/>
        <v>1.473414871595325E-5</v>
      </c>
      <c r="BC826" s="17">
        <f t="shared" si="1058"/>
        <v>7.7987780604133633E-6</v>
      </c>
      <c r="BD826" s="17">
        <f t="shared" si="1059"/>
        <v>1.6295776071625211E-2</v>
      </c>
      <c r="BE826" s="17">
        <f t="shared" si="1060"/>
        <v>1.1904443390001804E-2</v>
      </c>
      <c r="BF826" s="17">
        <f t="shared" si="1061"/>
        <v>4.3482363712802306E-3</v>
      </c>
      <c r="BG826" s="17">
        <f t="shared" si="1062"/>
        <v>1.0588292635002627E-3</v>
      </c>
      <c r="BH826" s="17">
        <f t="shared" si="1063"/>
        <v>1.9337485020066124E-4</v>
      </c>
      <c r="BI826" s="17">
        <f t="shared" si="1064"/>
        <v>2.8252965027817382E-5</v>
      </c>
      <c r="BJ826" s="18">
        <f t="shared" si="1065"/>
        <v>7.9007376526757225E-2</v>
      </c>
      <c r="BK826" s="18">
        <f t="shared" si="1066"/>
        <v>0.13984670896401424</v>
      </c>
      <c r="BL826" s="18">
        <f t="shared" si="1067"/>
        <v>0.65695538430292488</v>
      </c>
      <c r="BM826" s="18">
        <f t="shared" si="1068"/>
        <v>0.63709776711483923</v>
      </c>
      <c r="BN826" s="18">
        <f t="shared" si="1069"/>
        <v>0.34419346214390983</v>
      </c>
    </row>
    <row r="827" spans="1:66" x14ac:dyDescent="0.25">
      <c r="A827" t="s">
        <v>21</v>
      </c>
      <c r="B827" t="s">
        <v>153</v>
      </c>
      <c r="C827" t="s">
        <v>23</v>
      </c>
      <c r="D827" t="s">
        <v>506</v>
      </c>
      <c r="E827" s="14">
        <f>VLOOKUP(A827,home!$A$2:$E$405,3,FALSE)</f>
        <v>1.3914728679999999</v>
      </c>
      <c r="F827" s="14">
        <f>VLOOKUP(B827,home!$B$2:$E$405,3,FALSE)</f>
        <v>1.75</v>
      </c>
      <c r="G827" s="14">
        <f>VLOOKUP(C827,away!$B$2:$E$405,4,FALSE)</f>
        <v>1.1100000000000001</v>
      </c>
      <c r="H827" s="14">
        <f>VLOOKUP(A827,away!$A$2:$E$405,3,FALSE)</f>
        <v>1.3410852710000001</v>
      </c>
      <c r="I827" s="14">
        <f>VLOOKUP(C827,away!$B$2:$E$405,3,FALSE)</f>
        <v>1.33</v>
      </c>
      <c r="J827" s="14">
        <f>VLOOKUP(B827,home!$B$2:$E$405,4,FALSE)</f>
        <v>0.43</v>
      </c>
      <c r="K827" s="16">
        <f t="shared" si="1070"/>
        <v>2.70293604609</v>
      </c>
      <c r="L827" s="16">
        <f t="shared" si="1071"/>
        <v>0.76696666648490008</v>
      </c>
      <c r="M827" s="17">
        <f t="shared" si="1016"/>
        <v>3.1120058104114317E-2</v>
      </c>
      <c r="N827" s="17">
        <f t="shared" si="1017"/>
        <v>8.4115526806025798E-2</v>
      </c>
      <c r="O827" s="17">
        <f t="shared" si="1018"/>
        <v>2.3868047224928957E-2</v>
      </c>
      <c r="P827" s="17">
        <f t="shared" si="1019"/>
        <v>6.4513805194038862E-2</v>
      </c>
      <c r="Q827" s="17">
        <f t="shared" si="1020"/>
        <v>0.11367944471992844</v>
      </c>
      <c r="R827" s="17">
        <f t="shared" si="1021"/>
        <v>9.1529983078039653E-3</v>
      </c>
      <c r="S827" s="17">
        <f t="shared" si="1022"/>
        <v>3.3435277070258305E-2</v>
      </c>
      <c r="T827" s="17">
        <f t="shared" si="1023"/>
        <v>8.7188344764698E-2</v>
      </c>
      <c r="U827" s="17">
        <f t="shared" si="1024"/>
        <v>2.4739969055964105E-2</v>
      </c>
      <c r="V827" s="17">
        <f t="shared" si="1025"/>
        <v>7.7014885894237306E-3</v>
      </c>
      <c r="W827" s="17">
        <f t="shared" si="1026"/>
        <v>0.10242275627766337</v>
      </c>
      <c r="X827" s="17">
        <f t="shared" si="1027"/>
        <v>7.8554839954474848E-2</v>
      </c>
      <c r="Y827" s="17">
        <f t="shared" si="1028"/>
        <v>3.0124471868069203E-2</v>
      </c>
      <c r="Z827" s="17">
        <f t="shared" si="1029"/>
        <v>2.3400148668261131E-3</v>
      </c>
      <c r="AA827" s="17">
        <f t="shared" si="1030"/>
        <v>6.3249105319307915E-3</v>
      </c>
      <c r="AB827" s="17">
        <f t="shared" si="1031"/>
        <v>8.5479143325250112E-3</v>
      </c>
      <c r="AC827" s="17">
        <f t="shared" si="1032"/>
        <v>9.9785388594861735E-4</v>
      </c>
      <c r="AD827" s="17">
        <f t="shared" si="1033"/>
        <v>6.9210539970696788E-2</v>
      </c>
      <c r="AE827" s="17">
        <f t="shared" si="1034"/>
        <v>5.3082177126945247E-2</v>
      </c>
      <c r="AF827" s="17">
        <f t="shared" si="1035"/>
        <v>2.0356130220407102E-2</v>
      </c>
      <c r="AG827" s="17">
        <f t="shared" si="1036"/>
        <v>5.2041577792260579E-3</v>
      </c>
      <c r="AH827" s="17">
        <f t="shared" si="1037"/>
        <v>4.4867835048368276E-4</v>
      </c>
      <c r="AI827" s="17">
        <f t="shared" si="1038"/>
        <v>1.2127488866225486E-3</v>
      </c>
      <c r="AJ827" s="17">
        <f t="shared" si="1039"/>
        <v>1.6389913402538015E-3</v>
      </c>
      <c r="AK827" s="17">
        <f t="shared" si="1040"/>
        <v>1.4766962576004531E-3</v>
      </c>
      <c r="AL827" s="17">
        <f t="shared" si="1041"/>
        <v>8.2744512873120661E-5</v>
      </c>
      <c r="AM827" s="17">
        <f t="shared" si="1042"/>
        <v>3.7414332651229787E-2</v>
      </c>
      <c r="AN827" s="17">
        <f t="shared" si="1043"/>
        <v>2.8695545992270862E-2</v>
      </c>
      <c r="AO827" s="17">
        <f t="shared" si="1044"/>
        <v>1.1004263626328057E-2</v>
      </c>
      <c r="AP827" s="17">
        <f t="shared" si="1045"/>
        <v>2.8133011302019567E-3</v>
      </c>
      <c r="AQ827" s="17">
        <f t="shared" si="1046"/>
        <v>5.3942704741229901E-4</v>
      </c>
      <c r="AR827" s="17">
        <f t="shared" si="1047"/>
        <v>6.8824267758882792E-5</v>
      </c>
      <c r="AS827" s="17">
        <f t="shared" si="1048"/>
        <v>1.8602759417123409E-4</v>
      </c>
      <c r="AT827" s="17">
        <f t="shared" si="1049"/>
        <v>2.5141034492641543E-4</v>
      </c>
      <c r="AU827" s="17">
        <f t="shared" si="1050"/>
        <v>2.2651536122050947E-4</v>
      </c>
      <c r="AV827" s="17">
        <f t="shared" si="1051"/>
        <v>1.53064133709003E-4</v>
      </c>
      <c r="AW827" s="17">
        <f t="shared" si="1052"/>
        <v>4.7648470236292884E-6</v>
      </c>
      <c r="AX827" s="17">
        <f t="shared" si="1053"/>
        <v>1.6854758060568506E-2</v>
      </c>
      <c r="AY827" s="17">
        <f t="shared" si="1054"/>
        <v>1.2927037604123726E-2</v>
      </c>
      <c r="AZ827" s="17">
        <f t="shared" si="1055"/>
        <v>4.9573034693798611E-3</v>
      </c>
      <c r="BA827" s="17">
        <f t="shared" si="1056"/>
        <v>1.2673621722214343E-3</v>
      </c>
      <c r="BB827" s="17">
        <f t="shared" si="1057"/>
        <v>2.4300613511443379E-4</v>
      </c>
      <c r="BC827" s="17">
        <f t="shared" si="1058"/>
        <v>3.7275521076819312E-5</v>
      </c>
      <c r="BD827" s="17">
        <f t="shared" si="1059"/>
        <v>8.7976532027157504E-6</v>
      </c>
      <c r="BE827" s="17">
        <f t="shared" si="1060"/>
        <v>2.377949396261953E-5</v>
      </c>
      <c r="BF827" s="17">
        <f t="shared" si="1061"/>
        <v>3.2137225694671943E-5</v>
      </c>
      <c r="BG827" s="17">
        <f t="shared" si="1062"/>
        <v>2.8954955250486179E-5</v>
      </c>
      <c r="BH827" s="17">
        <f t="shared" si="1063"/>
        <v>1.9565848064865501E-5</v>
      </c>
      <c r="BI827" s="17">
        <f t="shared" si="1064"/>
        <v>1.0577047201369038E-5</v>
      </c>
      <c r="BJ827" s="18">
        <f t="shared" si="1065"/>
        <v>0.76069200289806249</v>
      </c>
      <c r="BK827" s="18">
        <f t="shared" si="1066"/>
        <v>0.1507782649607807</v>
      </c>
      <c r="BL827" s="18">
        <f t="shared" si="1067"/>
        <v>7.8420608213276094E-2</v>
      </c>
      <c r="BM827" s="18">
        <f t="shared" si="1068"/>
        <v>0.65285873782500481</v>
      </c>
      <c r="BN827" s="18">
        <f t="shared" si="1069"/>
        <v>0.32644988035684036</v>
      </c>
    </row>
    <row r="828" spans="1:66" x14ac:dyDescent="0.25">
      <c r="A828" t="s">
        <v>175</v>
      </c>
      <c r="B828" t="s">
        <v>279</v>
      </c>
      <c r="C828" t="s">
        <v>281</v>
      </c>
      <c r="D828" t="s">
        <v>506</v>
      </c>
      <c r="E828" s="14">
        <f>VLOOKUP(A828,home!$A$2:$E$405,3,FALSE)</f>
        <v>1.1886792450000001</v>
      </c>
      <c r="F828" s="14">
        <f>VLOOKUP(B828,home!$B$2:$E$405,3,FALSE)</f>
        <v>1.96</v>
      </c>
      <c r="G828" s="14">
        <f>VLOOKUP(C828,away!$B$2:$E$405,4,FALSE)</f>
        <v>1.3</v>
      </c>
      <c r="H828" s="14">
        <f>VLOOKUP(A828,away!$A$2:$E$405,3,FALSE)</f>
        <v>1.094339623</v>
      </c>
      <c r="I828" s="14">
        <f>VLOOKUP(C828,away!$B$2:$E$405,3,FALSE)</f>
        <v>0.31</v>
      </c>
      <c r="J828" s="14">
        <f>VLOOKUP(B828,home!$B$2:$E$405,4,FALSE)</f>
        <v>0.69</v>
      </c>
      <c r="K828" s="16">
        <f t="shared" si="1070"/>
        <v>3.0287547162600004</v>
      </c>
      <c r="L828" s="16">
        <f t="shared" si="1071"/>
        <v>0.23407924535969998</v>
      </c>
      <c r="M828" s="17">
        <f t="shared" si="1016"/>
        <v>3.8279760780517182E-2</v>
      </c>
      <c r="N828" s="17">
        <f t="shared" si="1017"/>
        <v>0.115940006001296</v>
      </c>
      <c r="O828" s="17">
        <f t="shared" si="1018"/>
        <v>8.9604975160533003E-3</v>
      </c>
      <c r="P828" s="17">
        <f t="shared" si="1019"/>
        <v>2.7139149111782453E-2</v>
      </c>
      <c r="Q828" s="17">
        <f t="shared" si="1020"/>
        <v>0.17557691998981906</v>
      </c>
      <c r="R828" s="17">
        <f t="shared" si="1021"/>
        <v>1.0487332483026114E-3</v>
      </c>
      <c r="S828" s="17">
        <f t="shared" si="1022"/>
        <v>4.8102012623236386E-3</v>
      </c>
      <c r="T828" s="17">
        <f t="shared" si="1023"/>
        <v>4.1098912933797263E-2</v>
      </c>
      <c r="U828" s="17">
        <f t="shared" si="1024"/>
        <v>3.1763557718952045E-3</v>
      </c>
      <c r="V828" s="17">
        <f t="shared" si="1025"/>
        <v>3.7892019366573849E-4</v>
      </c>
      <c r="W828" s="17">
        <f t="shared" si="1026"/>
        <v>0.17725980816185638</v>
      </c>
      <c r="X828" s="17">
        <f t="shared" si="1027"/>
        <v>4.1492842127132529E-2</v>
      </c>
      <c r="Y828" s="17">
        <f t="shared" si="1028"/>
        <v>4.856306586474176E-3</v>
      </c>
      <c r="Z828" s="17">
        <f t="shared" si="1029"/>
        <v>8.1828895782100694E-5</v>
      </c>
      <c r="AA828" s="17">
        <f t="shared" si="1030"/>
        <v>2.4783965402638554E-4</v>
      </c>
      <c r="AB828" s="17">
        <f t="shared" si="1031"/>
        <v>3.753227605043311E-4</v>
      </c>
      <c r="AC828" s="17">
        <f t="shared" si="1032"/>
        <v>1.6790157885785883E-5</v>
      </c>
      <c r="AD828" s="17">
        <f t="shared" si="1033"/>
        <v>0.13421911999339137</v>
      </c>
      <c r="AE828" s="17">
        <f t="shared" si="1034"/>
        <v>3.1417910320896067E-2</v>
      </c>
      <c r="AF828" s="17">
        <f t="shared" si="1035"/>
        <v>3.6771403693470405E-3</v>
      </c>
      <c r="AG828" s="17">
        <f t="shared" si="1036"/>
        <v>2.8691408091281452E-4</v>
      </c>
      <c r="AH828" s="17">
        <f t="shared" si="1037"/>
        <v>4.788611543322918E-6</v>
      </c>
      <c r="AI828" s="17">
        <f t="shared" si="1038"/>
        <v>1.4503529796176366E-5</v>
      </c>
      <c r="AJ828" s="17">
        <f t="shared" si="1039"/>
        <v>2.1963817136293311E-5</v>
      </c>
      <c r="AK828" s="17">
        <f t="shared" si="1040"/>
        <v>2.2174338246206859E-5</v>
      </c>
      <c r="AL828" s="17">
        <f t="shared" si="1041"/>
        <v>4.7614780153446615E-7</v>
      </c>
      <c r="AM828" s="17">
        <f t="shared" si="1042"/>
        <v>8.1303358538450207E-2</v>
      </c>
      <c r="AN828" s="17">
        <f t="shared" si="1043"/>
        <v>1.9031428811889541E-2</v>
      </c>
      <c r="AO828" s="17">
        <f t="shared" si="1044"/>
        <v>2.2274312472019778E-3</v>
      </c>
      <c r="AP828" s="17">
        <f t="shared" si="1045"/>
        <v>1.7379847514521808E-4</v>
      </c>
      <c r="AQ828" s="17">
        <f t="shared" si="1046"/>
        <v>1.0170653976664806E-5</v>
      </c>
      <c r="AR828" s="17">
        <f t="shared" si="1047"/>
        <v>2.2418291527635548E-7</v>
      </c>
      <c r="AS828" s="17">
        <f t="shared" si="1048"/>
        <v>6.7899506194817774E-7</v>
      </c>
      <c r="AT828" s="17">
        <f t="shared" si="1049"/>
        <v>1.0282547480963976E-6</v>
      </c>
      <c r="AU828" s="17">
        <f t="shared" si="1050"/>
        <v>1.0381104726045676E-6</v>
      </c>
      <c r="AV828" s="17">
        <f t="shared" si="1051"/>
        <v>7.8604549747499538E-7</v>
      </c>
      <c r="AW828" s="17">
        <f t="shared" si="1052"/>
        <v>9.3770513608301641E-9</v>
      </c>
      <c r="AX828" s="17">
        <f t="shared" si="1053"/>
        <v>4.1041321770184803E-2</v>
      </c>
      <c r="AY828" s="17">
        <f t="shared" si="1054"/>
        <v>9.6069216285294846E-3</v>
      </c>
      <c r="AZ828" s="17">
        <f t="shared" si="1055"/>
        <v>1.1243904825179809E-3</v>
      </c>
      <c r="BA828" s="17">
        <f t="shared" si="1056"/>
        <v>8.773215854581262E-5</v>
      </c>
      <c r="BB828" s="17">
        <f t="shared" si="1057"/>
        <v>5.1340693665453433E-6</v>
      </c>
      <c r="BC828" s="17">
        <f t="shared" si="1058"/>
        <v>2.403558165890575E-7</v>
      </c>
      <c r="BD828" s="17">
        <f t="shared" si="1059"/>
        <v>8.7460946050711331E-9</v>
      </c>
      <c r="BE828" s="17">
        <f t="shared" si="1060"/>
        <v>2.6489775283965339E-8</v>
      </c>
      <c r="BF828" s="17">
        <f t="shared" si="1061"/>
        <v>4.0115515911988815E-8</v>
      </c>
      <c r="BG828" s="17">
        <f t="shared" si="1062"/>
        <v>4.0500019337879737E-8</v>
      </c>
      <c r="BH828" s="17">
        <f t="shared" si="1063"/>
        <v>3.066615614455612E-8</v>
      </c>
      <c r="BI828" s="17">
        <f t="shared" si="1064"/>
        <v>1.8576053010477987E-8</v>
      </c>
      <c r="BJ828" s="18">
        <f t="shared" si="1065"/>
        <v>0.88043780875654754</v>
      </c>
      <c r="BK828" s="18">
        <f t="shared" si="1066"/>
        <v>8.0232219282505818E-2</v>
      </c>
      <c r="BL828" s="18">
        <f t="shared" si="1067"/>
        <v>1.3876099929813526E-2</v>
      </c>
      <c r="BM828" s="18">
        <f t="shared" si="1068"/>
        <v>0.59807597796540024</v>
      </c>
      <c r="BN828" s="18">
        <f t="shared" si="1069"/>
        <v>0.3669450666477706</v>
      </c>
    </row>
    <row r="829" spans="1:66" x14ac:dyDescent="0.25">
      <c r="A829" t="s">
        <v>175</v>
      </c>
      <c r="B829" t="s">
        <v>280</v>
      </c>
      <c r="C829" t="s">
        <v>179</v>
      </c>
      <c r="D829" t="s">
        <v>506</v>
      </c>
      <c r="E829" s="14">
        <f>VLOOKUP(A829,home!$A$2:$E$405,3,FALSE)</f>
        <v>1.1886792450000001</v>
      </c>
      <c r="F829" s="14">
        <f>VLOOKUP(B829,home!$B$2:$E$405,3,FALSE)</f>
        <v>0.61</v>
      </c>
      <c r="G829" s="14">
        <f>VLOOKUP(C829,away!$B$2:$E$405,4,FALSE)</f>
        <v>0.84</v>
      </c>
      <c r="H829" s="14">
        <f>VLOOKUP(A829,away!$A$2:$E$405,3,FALSE)</f>
        <v>1.094339623</v>
      </c>
      <c r="I829" s="14">
        <f>VLOOKUP(C829,away!$B$2:$E$405,3,FALSE)</f>
        <v>0.77</v>
      </c>
      <c r="J829" s="14">
        <f>VLOOKUP(B829,home!$B$2:$E$405,4,FALSE)</f>
        <v>0.91</v>
      </c>
      <c r="K829" s="16">
        <f t="shared" si="1070"/>
        <v>0.60907924513799994</v>
      </c>
      <c r="L829" s="16">
        <f t="shared" si="1071"/>
        <v>0.76680377383609999</v>
      </c>
      <c r="M829" s="17">
        <f t="shared" si="1016"/>
        <v>0.25261643218760171</v>
      </c>
      <c r="N829" s="17">
        <f t="shared" si="1017"/>
        <v>0.15386342582627921</v>
      </c>
      <c r="O829" s="17">
        <f t="shared" si="1018"/>
        <v>0.19370723353446423</v>
      </c>
      <c r="P829" s="17">
        <f t="shared" si="1019"/>
        <v>0.11798305557894176</v>
      </c>
      <c r="Q829" s="17">
        <f t="shared" si="1020"/>
        <v>4.685750962830839E-2</v>
      </c>
      <c r="R829" s="17">
        <f t="shared" si="1021"/>
        <v>7.4267718846788941E-2</v>
      </c>
      <c r="S829" s="17">
        <f t="shared" si="1022"/>
        <v>1.3775827331578908E-2</v>
      </c>
      <c r="T829" s="17">
        <f t="shared" si="1023"/>
        <v>3.5930515215548263E-2</v>
      </c>
      <c r="U829" s="17">
        <f t="shared" si="1024"/>
        <v>4.5234926133323423E-2</v>
      </c>
      <c r="V829" s="17">
        <f t="shared" si="1025"/>
        <v>7.1488012593846212E-4</v>
      </c>
      <c r="W829" s="17">
        <f t="shared" si="1026"/>
        <v>9.5133121978188788E-3</v>
      </c>
      <c r="X829" s="17">
        <f t="shared" si="1027"/>
        <v>7.294843694968519E-3</v>
      </c>
      <c r="Y829" s="17">
        <f t="shared" si="1028"/>
        <v>2.7968568374231693E-3</v>
      </c>
      <c r="Z829" s="17">
        <f t="shared" si="1029"/>
        <v>1.8982922361972073E-2</v>
      </c>
      <c r="AA829" s="17">
        <f t="shared" si="1030"/>
        <v>1.156210402274321E-2</v>
      </c>
      <c r="AB829" s="17">
        <f t="shared" si="1031"/>
        <v>3.5211187951897332E-3</v>
      </c>
      <c r="AC829" s="17">
        <f t="shared" si="1032"/>
        <v>2.0867541379949166E-5</v>
      </c>
      <c r="AD829" s="17">
        <f t="shared" si="1033"/>
        <v>1.4485902530524122E-3</v>
      </c>
      <c r="AE829" s="17">
        <f t="shared" si="1034"/>
        <v>1.1107844727827807E-3</v>
      </c>
      <c r="AF829" s="17">
        <f t="shared" si="1035"/>
        <v>4.2587686282418937E-4</v>
      </c>
      <c r="AG829" s="17">
        <f t="shared" si="1036"/>
        <v>1.0885466186768918E-4</v>
      </c>
      <c r="AH829" s="17">
        <f t="shared" si="1037"/>
        <v>3.6390441263994691E-3</v>
      </c>
      <c r="AI829" s="17">
        <f t="shared" si="1038"/>
        <v>2.2164662495312614E-3</v>
      </c>
      <c r="AJ829" s="17">
        <f t="shared" si="1039"/>
        <v>6.7500179506917721E-4</v>
      </c>
      <c r="AK829" s="17">
        <f t="shared" si="1040"/>
        <v>1.3704319460250977E-4</v>
      </c>
      <c r="AL829" s="17">
        <f t="shared" si="1041"/>
        <v>3.8984261999204115E-7</v>
      </c>
      <c r="AM829" s="17">
        <f t="shared" si="1042"/>
        <v>1.7646125156868558E-4</v>
      </c>
      <c r="AN829" s="17">
        <f t="shared" si="1043"/>
        <v>1.3531115363870952E-4</v>
      </c>
      <c r="AO829" s="17">
        <f t="shared" si="1044"/>
        <v>5.1878551626139387E-5</v>
      </c>
      <c r="AP829" s="17">
        <f t="shared" si="1045"/>
        <v>1.3260223056024877E-5</v>
      </c>
      <c r="AQ829" s="17">
        <f t="shared" si="1046"/>
        <v>2.5419972703170843E-6</v>
      </c>
      <c r="AR829" s="17">
        <f t="shared" si="1047"/>
        <v>5.5808655385584146E-4</v>
      </c>
      <c r="AS829" s="17">
        <f t="shared" si="1048"/>
        <v>3.3991893694418373E-4</v>
      </c>
      <c r="AT829" s="17">
        <f t="shared" si="1049"/>
        <v>1.035187847610374E-4</v>
      </c>
      <c r="AU829" s="17">
        <f t="shared" si="1050"/>
        <v>2.1017047759951917E-5</v>
      </c>
      <c r="AV829" s="17">
        <f t="shared" si="1051"/>
        <v>3.2002618961652006E-6</v>
      </c>
      <c r="AW829" s="17">
        <f t="shared" si="1052"/>
        <v>5.057604428541935E-9</v>
      </c>
      <c r="AX829" s="17">
        <f t="shared" si="1053"/>
        <v>1.7913147650260273E-5</v>
      </c>
      <c r="AY829" s="17">
        <f t="shared" si="1054"/>
        <v>1.3735869219502844E-5</v>
      </c>
      <c r="AZ829" s="17">
        <f t="shared" si="1055"/>
        <v>5.2663581772169526E-6</v>
      </c>
      <c r="BA829" s="17">
        <f t="shared" si="1056"/>
        <v>1.3460877748875214E-6</v>
      </c>
      <c r="BB829" s="17">
        <f t="shared" si="1057"/>
        <v>2.5804629642459747E-7</v>
      </c>
      <c r="BC829" s="17">
        <f t="shared" si="1058"/>
        <v>3.9574174784562067E-8</v>
      </c>
      <c r="BD829" s="17">
        <f t="shared" si="1059"/>
        <v>7.1323812603973823E-5</v>
      </c>
      <c r="BE829" s="17">
        <f t="shared" si="1060"/>
        <v>4.3441853941192551E-5</v>
      </c>
      <c r="BF829" s="17">
        <f t="shared" si="1061"/>
        <v>1.3229765802948402E-5</v>
      </c>
      <c r="BG829" s="17">
        <f t="shared" si="1062"/>
        <v>2.685991922870779E-6</v>
      </c>
      <c r="BH829" s="17">
        <f t="shared" si="1063"/>
        <v>4.089954832072247E-7</v>
      </c>
      <c r="BI829" s="17">
        <f t="shared" si="1064"/>
        <v>4.9822132035341613E-8</v>
      </c>
      <c r="BJ829" s="18">
        <f t="shared" si="1065"/>
        <v>0.25976858191132646</v>
      </c>
      <c r="BK829" s="18">
        <f t="shared" si="1066"/>
        <v>0.38512518847728033</v>
      </c>
      <c r="BL829" s="18">
        <f t="shared" si="1067"/>
        <v>0.33611753852521542</v>
      </c>
      <c r="BM829" s="18">
        <f t="shared" si="1068"/>
        <v>0.1606851248617949</v>
      </c>
      <c r="BN829" s="18">
        <f t="shared" si="1069"/>
        <v>0.83929537560238421</v>
      </c>
    </row>
    <row r="830" spans="1:66" x14ac:dyDescent="0.25">
      <c r="A830" t="s">
        <v>175</v>
      </c>
      <c r="B830" t="s">
        <v>277</v>
      </c>
      <c r="C830" t="s">
        <v>278</v>
      </c>
      <c r="D830" t="s">
        <v>506</v>
      </c>
      <c r="E830" s="14">
        <f>VLOOKUP(A830,home!$A$2:$E$405,3,FALSE)</f>
        <v>1.1886792450000001</v>
      </c>
      <c r="F830" s="14">
        <f>VLOOKUP(B830,home!$B$2:$E$405,3,FALSE)</f>
        <v>0.56000000000000005</v>
      </c>
      <c r="G830" s="14">
        <f>VLOOKUP(C830,away!$B$2:$E$405,4,FALSE)</f>
        <v>1.22</v>
      </c>
      <c r="H830" s="14">
        <f>VLOOKUP(A830,away!$A$2:$E$405,3,FALSE)</f>
        <v>1.094339623</v>
      </c>
      <c r="I830" s="14">
        <f>VLOOKUP(C830,away!$B$2:$E$405,3,FALSE)</f>
        <v>0.69</v>
      </c>
      <c r="J830" s="14">
        <f>VLOOKUP(B830,home!$B$2:$E$405,4,FALSE)</f>
        <v>0.99</v>
      </c>
      <c r="K830" s="16">
        <f t="shared" si="1070"/>
        <v>0.81210566018400021</v>
      </c>
      <c r="L830" s="16">
        <f t="shared" si="1071"/>
        <v>0.74754339647129997</v>
      </c>
      <c r="M830" s="17">
        <f t="shared" si="1016"/>
        <v>0.21020982999825652</v>
      </c>
      <c r="N830" s="17">
        <f t="shared" si="1017"/>
        <v>0.1707125927679006</v>
      </c>
      <c r="O830" s="17">
        <f t="shared" si="1018"/>
        <v>0.15714097028855123</v>
      </c>
      <c r="P830" s="17">
        <f t="shared" si="1019"/>
        <v>0.12761507141813827</v>
      </c>
      <c r="Q830" s="17">
        <f t="shared" si="1020"/>
        <v>6.9318331425749141E-2</v>
      </c>
      <c r="R830" s="17">
        <f t="shared" si="1021"/>
        <v>5.8734847327149606E-2</v>
      </c>
      <c r="S830" s="17">
        <f t="shared" si="1022"/>
        <v>1.9368274134934128E-2</v>
      </c>
      <c r="T830" s="17">
        <f t="shared" si="1023"/>
        <v>5.1818460911727759E-2</v>
      </c>
      <c r="U830" s="17">
        <f t="shared" si="1024"/>
        <v>4.7698901964421295E-2</v>
      </c>
      <c r="V830" s="17">
        <f t="shared" si="1025"/>
        <v>1.306463740431908E-3</v>
      </c>
      <c r="W830" s="17">
        <f t="shared" si="1026"/>
        <v>1.8764603101787111E-2</v>
      </c>
      <c r="X830" s="17">
        <f t="shared" si="1027"/>
        <v>1.4027355136145826E-2</v>
      </c>
      <c r="Y830" s="17">
        <f t="shared" si="1028"/>
        <v>5.2430283509917923E-3</v>
      </c>
      <c r="Z830" s="17">
        <f t="shared" si="1029"/>
        <v>1.4635615754053559E-2</v>
      </c>
      <c r="AA830" s="17">
        <f t="shared" si="1030"/>
        <v>1.188566639414502E-2</v>
      </c>
      <c r="AB830" s="17">
        <f t="shared" si="1031"/>
        <v>4.8262084768719632E-3</v>
      </c>
      <c r="AC830" s="17">
        <f t="shared" si="1032"/>
        <v>4.9570845337551757E-5</v>
      </c>
      <c r="AD830" s="17">
        <f t="shared" si="1033"/>
        <v>3.8097100975168891E-3</v>
      </c>
      <c r="AE830" s="17">
        <f t="shared" si="1034"/>
        <v>2.8479236258687826E-3</v>
      </c>
      <c r="AF830" s="17">
        <f t="shared" si="1035"/>
        <v>1.0644732500864047E-3</v>
      </c>
      <c r="AG830" s="17">
        <f t="shared" si="1036"/>
        <v>2.6524664960747818E-4</v>
      </c>
      <c r="AH830" s="17">
        <f t="shared" si="1037"/>
        <v>2.7351894775585156E-3</v>
      </c>
      <c r="AI830" s="17">
        <f t="shared" si="1038"/>
        <v>2.2212628564009891E-3</v>
      </c>
      <c r="AJ830" s="17">
        <f t="shared" si="1039"/>
        <v>9.0195006921986161E-4</v>
      </c>
      <c r="AK830" s="17">
        <f t="shared" si="1040"/>
        <v>2.4415958547226678E-4</v>
      </c>
      <c r="AL830" s="17">
        <f t="shared" si="1041"/>
        <v>1.2037471260143497E-6</v>
      </c>
      <c r="AM830" s="17">
        <f t="shared" si="1042"/>
        <v>6.1877742677072124E-4</v>
      </c>
      <c r="AN830" s="17">
        <f t="shared" si="1043"/>
        <v>4.6256297926795597E-4</v>
      </c>
      <c r="AO830" s="17">
        <f t="shared" si="1044"/>
        <v>1.7289295030192565E-4</v>
      </c>
      <c r="AP830" s="17">
        <f t="shared" si="1045"/>
        <v>4.308166109821506E-5</v>
      </c>
      <c r="AQ830" s="17">
        <f t="shared" si="1046"/>
        <v>8.0513528157462887E-6</v>
      </c>
      <c r="AR830" s="17">
        <f t="shared" si="1047"/>
        <v>4.089345664093308E-4</v>
      </c>
      <c r="AS830" s="17">
        <f t="shared" si="1048"/>
        <v>3.3209807602590748E-4</v>
      </c>
      <c r="AT830" s="17">
        <f t="shared" si="1049"/>
        <v>1.3484936363842795E-4</v>
      </c>
      <c r="AU830" s="17">
        <f t="shared" si="1050"/>
        <v>3.650397716099261E-5</v>
      </c>
      <c r="AV830" s="17">
        <f t="shared" si="1051"/>
        <v>7.4112716179173913E-6</v>
      </c>
      <c r="AW830" s="17">
        <f t="shared" si="1052"/>
        <v>2.0299330258217314E-8</v>
      </c>
      <c r="AX830" s="17">
        <f t="shared" si="1053"/>
        <v>8.3752108445765531E-5</v>
      </c>
      <c r="AY830" s="17">
        <f t="shared" si="1054"/>
        <v>6.2608335609180211E-5</v>
      </c>
      <c r="AZ830" s="17">
        <f t="shared" si="1055"/>
        <v>2.3401223924350804E-5</v>
      </c>
      <c r="BA830" s="17">
        <f t="shared" si="1056"/>
        <v>5.8311434713315488E-6</v>
      </c>
      <c r="BB830" s="17">
        <f t="shared" si="1057"/>
        <v>1.0897581989676578E-6</v>
      </c>
      <c r="BC830" s="17">
        <f t="shared" si="1058"/>
        <v>1.62928309077746E-7</v>
      </c>
      <c r="BD830" s="17">
        <f t="shared" si="1059"/>
        <v>5.094938911802488E-5</v>
      </c>
      <c r="BE830" s="17">
        <f t="shared" si="1060"/>
        <v>4.1376287285665117E-5</v>
      </c>
      <c r="BF830" s="17">
        <f t="shared" si="1061"/>
        <v>1.6800958551043961E-5</v>
      </c>
      <c r="BG830" s="17">
        <f t="shared" si="1062"/>
        <v>4.5480511786065267E-6</v>
      </c>
      <c r="BH830" s="17">
        <f t="shared" si="1063"/>
        <v>9.2337452623821822E-7</v>
      </c>
      <c r="BI830" s="17">
        <f t="shared" si="1064"/>
        <v>1.4997553584555535E-7</v>
      </c>
      <c r="BJ830" s="18">
        <f t="shared" si="1065"/>
        <v>0.33935393718559503</v>
      </c>
      <c r="BK830" s="18">
        <f t="shared" si="1066"/>
        <v>0.3586130222198336</v>
      </c>
      <c r="BL830" s="18">
        <f t="shared" si="1067"/>
        <v>0.28742370173083875</v>
      </c>
      <c r="BM830" s="18">
        <f t="shared" si="1068"/>
        <v>0.20623204562829656</v>
      </c>
      <c r="BN830" s="18">
        <f t="shared" si="1069"/>
        <v>0.79373164322574541</v>
      </c>
    </row>
    <row r="831" spans="1:66" x14ac:dyDescent="0.25">
      <c r="A831" t="s">
        <v>175</v>
      </c>
      <c r="B831" t="s">
        <v>276</v>
      </c>
      <c r="C831" t="s">
        <v>282</v>
      </c>
      <c r="D831" t="s">
        <v>506</v>
      </c>
      <c r="E831" s="14">
        <f>VLOOKUP(A831,home!$A$2:$E$405,3,FALSE)</f>
        <v>1.1886792450000001</v>
      </c>
      <c r="F831" s="14">
        <f>VLOOKUP(B831,home!$B$2:$E$405,3,FALSE)</f>
        <v>2.2400000000000002</v>
      </c>
      <c r="G831" s="14">
        <f>VLOOKUP(C831,away!$B$2:$E$405,4,FALSE)</f>
        <v>0.49</v>
      </c>
      <c r="H831" s="14">
        <f>VLOOKUP(A831,away!$A$2:$E$405,3,FALSE)</f>
        <v>1.094339623</v>
      </c>
      <c r="I831" s="14">
        <f>VLOOKUP(C831,away!$B$2:$E$405,3,FALSE)</f>
        <v>1.1200000000000001</v>
      </c>
      <c r="J831" s="14">
        <f>VLOOKUP(B831,home!$B$2:$E$405,4,FALSE)</f>
        <v>0.23</v>
      </c>
      <c r="K831" s="16">
        <f t="shared" si="1070"/>
        <v>1.3046943393120003</v>
      </c>
      <c r="L831" s="16">
        <f t="shared" si="1071"/>
        <v>0.28190188688480006</v>
      </c>
      <c r="M831" s="17">
        <f t="shared" si="1016"/>
        <v>0.20462091103872226</v>
      </c>
      <c r="N831" s="17">
        <f t="shared" si="1017"/>
        <v>0.26696774433708531</v>
      </c>
      <c r="O831" s="17">
        <f t="shared" si="1018"/>
        <v>5.7683020917902617E-2</v>
      </c>
      <c r="P831" s="17">
        <f t="shared" si="1019"/>
        <v>7.5258710866003248E-2</v>
      </c>
      <c r="Q831" s="17">
        <f t="shared" si="1020"/>
        <v>0.17415565240774433</v>
      </c>
      <c r="R831" s="17">
        <f t="shared" si="1021"/>
        <v>8.1304762189860682E-3</v>
      </c>
      <c r="S831" s="17">
        <f t="shared" si="1022"/>
        <v>6.9199593683522036E-3</v>
      </c>
      <c r="T831" s="17">
        <f t="shared" si="1023"/>
        <v>4.9094807025396495E-2</v>
      </c>
      <c r="U831" s="17">
        <f t="shared" si="1024"/>
        <v>1.0607786298821958E-2</v>
      </c>
      <c r="V831" s="17">
        <f t="shared" si="1025"/>
        <v>2.8279244050952764E-4</v>
      </c>
      <c r="W831" s="17">
        <f t="shared" si="1026"/>
        <v>7.5739964618524114E-2</v>
      </c>
      <c r="X831" s="17">
        <f t="shared" si="1027"/>
        <v>2.1351238938549944E-2</v>
      </c>
      <c r="Y831" s="17">
        <f t="shared" si="1028"/>
        <v>3.0094772720527215E-3</v>
      </c>
      <c r="Z831" s="17">
        <f t="shared" si="1029"/>
        <v>7.6399886246805574E-4</v>
      </c>
      <c r="AA831" s="17">
        <f t="shared" si="1030"/>
        <v>9.9678499110287958E-4</v>
      </c>
      <c r="AB831" s="17">
        <f t="shared" si="1031"/>
        <v>6.5024986770154504E-4</v>
      </c>
      <c r="AC831" s="17">
        <f t="shared" si="1032"/>
        <v>6.5006169235589695E-6</v>
      </c>
      <c r="AD831" s="17">
        <f t="shared" si="1033"/>
        <v>2.4704375774369895E-2</v>
      </c>
      <c r="AE831" s="17">
        <f t="shared" si="1034"/>
        <v>6.9642101451060177E-3</v>
      </c>
      <c r="AF831" s="17">
        <f t="shared" si="1035"/>
        <v>9.8161199028382658E-4</v>
      </c>
      <c r="AG831" s="17">
        <f t="shared" si="1036"/>
        <v>9.2239424083251571E-5</v>
      </c>
      <c r="AH831" s="17">
        <f t="shared" si="1037"/>
        <v>5.3843180226896428E-5</v>
      </c>
      <c r="AI831" s="17">
        <f t="shared" si="1038"/>
        <v>7.0248892452587589E-5</v>
      </c>
      <c r="AJ831" s="17">
        <f t="shared" si="1039"/>
        <v>4.5826666162914278E-5</v>
      </c>
      <c r="AK831" s="17">
        <f t="shared" si="1040"/>
        <v>1.9929930644098347E-5</v>
      </c>
      <c r="AL831" s="17">
        <f t="shared" si="1041"/>
        <v>9.5635983051251556E-8</v>
      </c>
      <c r="AM831" s="17">
        <f t="shared" si="1042"/>
        <v>6.4463318458113841E-3</v>
      </c>
      <c r="AN831" s="17">
        <f t="shared" si="1043"/>
        <v>1.8172331108198051E-3</v>
      </c>
      <c r="AO831" s="17">
        <f t="shared" si="1044"/>
        <v>2.5614072142481894E-4</v>
      </c>
      <c r="AP831" s="17">
        <f t="shared" si="1045"/>
        <v>2.4068850892563464E-5</v>
      </c>
      <c r="AQ831" s="17">
        <f t="shared" si="1046"/>
        <v>1.6962636204406356E-6</v>
      </c>
      <c r="AR831" s="17">
        <f t="shared" si="1047"/>
        <v>3.0356988203680938E-6</v>
      </c>
      <c r="AS831" s="17">
        <f t="shared" si="1048"/>
        <v>3.9606590667903686E-6</v>
      </c>
      <c r="AT831" s="17">
        <f t="shared" si="1049"/>
        <v>2.5837247321930725E-6</v>
      </c>
      <c r="AU831" s="17">
        <f t="shared" si="1050"/>
        <v>1.1236570108109051E-6</v>
      </c>
      <c r="AV831" s="17">
        <f t="shared" si="1051"/>
        <v>3.6650723533330772E-7</v>
      </c>
      <c r="AW831" s="17">
        <f t="shared" si="1052"/>
        <v>9.7706979217535671E-10</v>
      </c>
      <c r="AX831" s="17">
        <f t="shared" si="1053"/>
        <v>1.4017487780927974E-3</v>
      </c>
      <c r="AY831" s="17">
        <f t="shared" si="1054"/>
        <v>3.951556254828225E-4</v>
      </c>
      <c r="AZ831" s="17">
        <f t="shared" si="1055"/>
        <v>5.5697558218375507E-5</v>
      </c>
      <c r="BA831" s="17">
        <f t="shared" si="1056"/>
        <v>5.2337489188786859E-6</v>
      </c>
      <c r="BB831" s="17">
        <f t="shared" si="1057"/>
        <v>3.6885092392829584E-7</v>
      </c>
      <c r="BC831" s="17">
        <f t="shared" si="1058"/>
        <v>2.0795954286917702E-8</v>
      </c>
      <c r="BD831" s="17">
        <f t="shared" si="1059"/>
        <v>1.4262820424595438E-7</v>
      </c>
      <c r="BE831" s="17">
        <f t="shared" si="1060"/>
        <v>1.8608621070593249E-7</v>
      </c>
      <c r="BF831" s="17">
        <f t="shared" si="1061"/>
        <v>1.2139281286602516E-7</v>
      </c>
      <c r="BG831" s="17">
        <f t="shared" si="1062"/>
        <v>5.2793505259821329E-8</v>
      </c>
      <c r="BH831" s="17">
        <f t="shared" si="1063"/>
        <v>1.7219846866231798E-8</v>
      </c>
      <c r="BI831" s="17">
        <f t="shared" si="1064"/>
        <v>4.493327346038423E-9</v>
      </c>
      <c r="BJ831" s="18">
        <f t="shared" si="1065"/>
        <v>0.63346501808335598</v>
      </c>
      <c r="BK831" s="18">
        <f t="shared" si="1066"/>
        <v>0.28748412559197667</v>
      </c>
      <c r="BL831" s="18">
        <f t="shared" si="1067"/>
        <v>7.8269761824774367E-2</v>
      </c>
      <c r="BM831" s="18">
        <f t="shared" si="1068"/>
        <v>0.21277123392771818</v>
      </c>
      <c r="BN831" s="18">
        <f t="shared" si="1069"/>
        <v>0.78681651578644385</v>
      </c>
    </row>
    <row r="832" spans="1:66" x14ac:dyDescent="0.25">
      <c r="A832" t="s">
        <v>24</v>
      </c>
      <c r="B832" t="s">
        <v>291</v>
      </c>
      <c r="C832" t="s">
        <v>185</v>
      </c>
      <c r="D832" t="s">
        <v>506</v>
      </c>
      <c r="E832" s="14">
        <f>VLOOKUP(A832,home!$A$2:$E$405,3,FALSE)</f>
        <v>1.589519651</v>
      </c>
      <c r="F832" s="14">
        <f>VLOOKUP(B832,home!$B$2:$E$405,3,FALSE)</f>
        <v>0.26</v>
      </c>
      <c r="G832" s="14">
        <f>VLOOKUP(C832,away!$B$2:$E$405,4,FALSE)</f>
        <v>1.1000000000000001</v>
      </c>
      <c r="H832" s="14">
        <f>VLOOKUP(A832,away!$A$2:$E$405,3,FALSE)</f>
        <v>1.406113537</v>
      </c>
      <c r="I832" s="14">
        <f>VLOOKUP(C832,away!$B$2:$E$405,3,FALSE)</f>
        <v>0.84</v>
      </c>
      <c r="J832" s="14">
        <f>VLOOKUP(B832,home!$B$2:$E$405,4,FALSE)</f>
        <v>1.19</v>
      </c>
      <c r="K832" s="16">
        <f t="shared" si="1070"/>
        <v>0.45460262018600001</v>
      </c>
      <c r="L832" s="16">
        <f t="shared" si="1071"/>
        <v>1.4055510915851999</v>
      </c>
      <c r="M832" s="17">
        <f t="shared" si="1016"/>
        <v>0.1556487034912245</v>
      </c>
      <c r="N832" s="17">
        <f t="shared" si="1017"/>
        <v>7.0758308435664469E-2</v>
      </c>
      <c r="O832" s="17">
        <f t="shared" si="1018"/>
        <v>0.21877220509591169</v>
      </c>
      <c r="P832" s="17">
        <f t="shared" si="1019"/>
        <v>9.9454417660470446E-2</v>
      </c>
      <c r="Q832" s="17">
        <f t="shared" si="1020"/>
        <v>1.6083456207391104E-2</v>
      </c>
      <c r="R832" s="17">
        <f t="shared" si="1021"/>
        <v>0.15374775584052999</v>
      </c>
      <c r="S832" s="17">
        <f t="shared" si="1022"/>
        <v>1.5887027919800442E-2</v>
      </c>
      <c r="T832" s="17">
        <f t="shared" si="1023"/>
        <v>2.2606119428761326E-2</v>
      </c>
      <c r="U832" s="17">
        <f t="shared" si="1024"/>
        <v>6.9894132652822322E-2</v>
      </c>
      <c r="V832" s="17">
        <f t="shared" si="1025"/>
        <v>1.1279210988726937E-3</v>
      </c>
      <c r="W832" s="17">
        <f t="shared" si="1026"/>
        <v>2.4371937778422613E-3</v>
      </c>
      <c r="X832" s="17">
        <f t="shared" si="1027"/>
        <v>3.4256003748508474E-3</v>
      </c>
      <c r="Y832" s="17">
        <f t="shared" si="1028"/>
        <v>2.4074281731031395E-3</v>
      </c>
      <c r="Z832" s="17">
        <f t="shared" si="1029"/>
        <v>7.2033442016810556E-2</v>
      </c>
      <c r="AA832" s="17">
        <f t="shared" si="1030"/>
        <v>3.2746591481858385E-2</v>
      </c>
      <c r="AB832" s="17">
        <f t="shared" si="1031"/>
        <v>7.4433431449066846E-3</v>
      </c>
      <c r="AC832" s="17">
        <f t="shared" si="1032"/>
        <v>4.5044037285245615E-5</v>
      </c>
      <c r="AD832" s="17">
        <f t="shared" si="1033"/>
        <v>2.7698866932702695E-4</v>
      </c>
      <c r="AE832" s="17">
        <f t="shared" si="1034"/>
        <v>3.8932172652933472E-4</v>
      </c>
      <c r="AF832" s="17">
        <f t="shared" si="1035"/>
        <v>2.7360578885057059E-4</v>
      </c>
      <c r="AG832" s="17">
        <f t="shared" si="1036"/>
        <v>1.2818897172764971E-4</v>
      </c>
      <c r="AH832" s="17">
        <f t="shared" si="1037"/>
        <v>2.5311670764341831E-2</v>
      </c>
      <c r="AI832" s="17">
        <f t="shared" si="1038"/>
        <v>1.150675185075517E-2</v>
      </c>
      <c r="AJ832" s="17">
        <f t="shared" si="1039"/>
        <v>2.6154997705917023E-3</v>
      </c>
      <c r="AK832" s="17">
        <f t="shared" si="1040"/>
        <v>3.9633768293562333E-4</v>
      </c>
      <c r="AL832" s="17">
        <f t="shared" si="1041"/>
        <v>1.1512665115217461E-6</v>
      </c>
      <c r="AM832" s="17">
        <f t="shared" si="1042"/>
        <v>2.5183954967580009E-5</v>
      </c>
      <c r="AN832" s="17">
        <f t="shared" si="1043"/>
        <v>3.5397335395114595E-5</v>
      </c>
      <c r="AO832" s="17">
        <f t="shared" si="1044"/>
        <v>2.4876381701905381E-5</v>
      </c>
      <c r="AP832" s="17">
        <f t="shared" si="1045"/>
        <v>1.1655008485267731E-5</v>
      </c>
      <c r="AQ832" s="17">
        <f t="shared" si="1046"/>
        <v>4.0954274747257083E-6</v>
      </c>
      <c r="AR832" s="17">
        <f t="shared" si="1047"/>
        <v>7.1153692945331607E-3</v>
      </c>
      <c r="AS832" s="17">
        <f t="shared" si="1048"/>
        <v>3.2346655248857853E-3</v>
      </c>
      <c r="AT832" s="17">
        <f t="shared" si="1049"/>
        <v>7.3524371151920034E-4</v>
      </c>
      <c r="AU832" s="17">
        <f t="shared" si="1050"/>
        <v>1.1141457257730268E-4</v>
      </c>
      <c r="AV832" s="17">
        <f t="shared" si="1051"/>
        <v>1.2662339155136265E-5</v>
      </c>
      <c r="AW832" s="17">
        <f t="shared" si="1052"/>
        <v>2.0433931936893883E-8</v>
      </c>
      <c r="AX832" s="17">
        <f t="shared" si="1053"/>
        <v>1.9081153191513489E-6</v>
      </c>
      <c r="AY832" s="17">
        <f t="shared" si="1054"/>
        <v>2.6819535697036205E-6</v>
      </c>
      <c r="AZ832" s="17">
        <f t="shared" si="1055"/>
        <v>1.8848113837388739E-6</v>
      </c>
      <c r="BA832" s="17">
        <f t="shared" si="1056"/>
        <v>8.8306623261546163E-7</v>
      </c>
      <c r="BB832" s="17">
        <f t="shared" si="1057"/>
        <v>3.1029867679867317E-7</v>
      </c>
      <c r="BC832" s="17">
        <f t="shared" si="1058"/>
        <v>8.7228128778363503E-8</v>
      </c>
      <c r="BD832" s="17">
        <f t="shared" si="1059"/>
        <v>1.6668358464938173E-3</v>
      </c>
      <c r="BE832" s="17">
        <f t="shared" si="1060"/>
        <v>7.5774794323603867E-4</v>
      </c>
      <c r="BF832" s="17">
        <f t="shared" si="1061"/>
        <v>1.7223710021782774E-4</v>
      </c>
      <c r="BG832" s="17">
        <f t="shared" si="1062"/>
        <v>2.6099812350754395E-5</v>
      </c>
      <c r="BH832" s="17">
        <f t="shared" si="1063"/>
        <v>2.9662607702539677E-6</v>
      </c>
      <c r="BI832" s="17">
        <f t="shared" si="1064"/>
        <v>2.6969398366247937E-7</v>
      </c>
      <c r="BJ832" s="18">
        <f t="shared" si="1065"/>
        <v>0.1188951751353831</v>
      </c>
      <c r="BK832" s="18">
        <f t="shared" si="1066"/>
        <v>0.27216694742773462</v>
      </c>
      <c r="BL832" s="18">
        <f t="shared" si="1067"/>
        <v>0.53626980038437655</v>
      </c>
      <c r="BM832" s="18">
        <f t="shared" si="1068"/>
        <v>0.28489785671347451</v>
      </c>
      <c r="BN832" s="18">
        <f t="shared" si="1069"/>
        <v>0.71446484673119226</v>
      </c>
    </row>
    <row r="833" spans="1:66" x14ac:dyDescent="0.25">
      <c r="A833" t="s">
        <v>24</v>
      </c>
      <c r="B833" t="s">
        <v>327</v>
      </c>
      <c r="C833" t="s">
        <v>294</v>
      </c>
      <c r="D833" t="s">
        <v>506</v>
      </c>
      <c r="E833" s="14">
        <f>VLOOKUP(A833,home!$A$2:$E$405,3,FALSE)</f>
        <v>1.589519651</v>
      </c>
      <c r="F833" s="14">
        <f>VLOOKUP(B833,home!$B$2:$E$405,3,FALSE)</f>
        <v>1.26</v>
      </c>
      <c r="G833" s="14">
        <f>VLOOKUP(C833,away!$B$2:$E$405,4,FALSE)</f>
        <v>0.52</v>
      </c>
      <c r="H833" s="14">
        <f>VLOOKUP(A833,away!$A$2:$E$405,3,FALSE)</f>
        <v>1.406113537</v>
      </c>
      <c r="I833" s="14">
        <f>VLOOKUP(C833,away!$B$2:$E$405,3,FALSE)</f>
        <v>1.31</v>
      </c>
      <c r="J833" s="14">
        <f>VLOOKUP(B833,home!$B$2:$E$405,4,FALSE)</f>
        <v>1.07</v>
      </c>
      <c r="K833" s="16">
        <f t="shared" si="1070"/>
        <v>1.0414532753352002</v>
      </c>
      <c r="L833" s="16">
        <f t="shared" si="1071"/>
        <v>1.9709493448129001</v>
      </c>
      <c r="M833" s="17">
        <f t="shared" si="1016"/>
        <v>4.917339173623423E-2</v>
      </c>
      <c r="N833" s="17">
        <f t="shared" si="1017"/>
        <v>5.1211789883042001E-2</v>
      </c>
      <c r="O833" s="17">
        <f t="shared" si="1018"/>
        <v>9.6918264224758938E-2</v>
      </c>
      <c r="P833" s="17">
        <f t="shared" si="1019"/>
        <v>0.10093584371667753</v>
      </c>
      <c r="Q833" s="17">
        <f t="shared" si="1020"/>
        <v>2.6667343154736081E-2</v>
      </c>
      <c r="R833" s="17">
        <f t="shared" si="1021"/>
        <v>9.551049468709609E-2</v>
      </c>
      <c r="S833" s="17">
        <f t="shared" si="1022"/>
        <v>5.179653155433208E-2</v>
      </c>
      <c r="T833" s="17">
        <f t="shared" si="1023"/>
        <v>5.2559982518727857E-2</v>
      </c>
      <c r="U833" s="17">
        <f t="shared" si="1024"/>
        <v>9.9469717520761447E-2</v>
      </c>
      <c r="V833" s="17">
        <f t="shared" si="1025"/>
        <v>1.1813359554916426E-2</v>
      </c>
      <c r="W833" s="17">
        <f t="shared" si="1026"/>
        <v>9.2575972909958726E-3</v>
      </c>
      <c r="X833" s="17">
        <f t="shared" si="1027"/>
        <v>1.8246255315229994E-2</v>
      </c>
      <c r="Y833" s="17">
        <f t="shared" si="1028"/>
        <v>1.798122247942073E-2</v>
      </c>
      <c r="Z833" s="17">
        <f t="shared" si="1029"/>
        <v>6.2748782308762671E-2</v>
      </c>
      <c r="AA833" s="17">
        <f t="shared" si="1030"/>
        <v>6.5349924858756347E-2</v>
      </c>
      <c r="AB833" s="17">
        <f t="shared" si="1031"/>
        <v>3.4029446643530505E-2</v>
      </c>
      <c r="AC833" s="17">
        <f t="shared" si="1032"/>
        <v>1.5155444994011493E-3</v>
      </c>
      <c r="AD833" s="17">
        <f t="shared" si="1033"/>
        <v>2.4103387551104821E-3</v>
      </c>
      <c r="AE833" s="17">
        <f t="shared" si="1034"/>
        <v>4.750655590162146E-3</v>
      </c>
      <c r="AF833" s="17">
        <f t="shared" si="1035"/>
        <v>4.6816507614309113E-3</v>
      </c>
      <c r="AG833" s="17">
        <f t="shared" si="1036"/>
        <v>3.0757655002950236E-3</v>
      </c>
      <c r="AH833" s="17">
        <f t="shared" si="1037"/>
        <v>3.0918667844815766E-2</v>
      </c>
      <c r="AI833" s="17">
        <f t="shared" si="1038"/>
        <v>3.2200347895984513E-2</v>
      </c>
      <c r="AJ833" s="17">
        <f t="shared" si="1039"/>
        <v>1.6767578891602995E-2</v>
      </c>
      <c r="AK833" s="17">
        <f t="shared" si="1040"/>
        <v>5.8208833187004348E-3</v>
      </c>
      <c r="AL833" s="17">
        <f t="shared" si="1041"/>
        <v>1.2443539673469731E-4</v>
      </c>
      <c r="AM833" s="17">
        <f t="shared" si="1042"/>
        <v>5.020510382354363E-4</v>
      </c>
      <c r="AN833" s="17">
        <f t="shared" si="1043"/>
        <v>9.8951716487276939E-4</v>
      </c>
      <c r="AO833" s="17">
        <f t="shared" si="1044"/>
        <v>9.7514410389355169E-4</v>
      </c>
      <c r="AP833" s="17">
        <f t="shared" si="1045"/>
        <v>6.4065321088905278E-4</v>
      </c>
      <c r="AQ833" s="17">
        <f t="shared" si="1046"/>
        <v>3.1567375656351473E-4</v>
      </c>
      <c r="AR833" s="17">
        <f t="shared" si="1047"/>
        <v>1.2187825626245466E-2</v>
      </c>
      <c r="AS833" s="17">
        <f t="shared" si="1048"/>
        <v>1.2693050917667627E-2</v>
      </c>
      <c r="AT833" s="17">
        <f t="shared" si="1049"/>
        <v>6.6096097261007097E-3</v>
      </c>
      <c r="AU833" s="17">
        <f t="shared" si="1050"/>
        <v>2.2945332326449928E-3</v>
      </c>
      <c r="AV833" s="17">
        <f t="shared" si="1051"/>
        <v>5.9741228762589811E-4</v>
      </c>
      <c r="AW833" s="17">
        <f t="shared" si="1052"/>
        <v>7.0950700697193019E-6</v>
      </c>
      <c r="AX833" s="17">
        <f t="shared" si="1053"/>
        <v>8.7143783025955438E-5</v>
      </c>
      <c r="AY833" s="17">
        <f t="shared" si="1054"/>
        <v>1.7175598205952441E-4</v>
      </c>
      <c r="AZ833" s="17">
        <f t="shared" si="1055"/>
        <v>1.6926117015395793E-4</v>
      </c>
      <c r="BA833" s="17">
        <f t="shared" si="1056"/>
        <v>1.1120173080573607E-4</v>
      </c>
      <c r="BB833" s="17">
        <f t="shared" si="1057"/>
        <v>5.4793244618406486E-5</v>
      </c>
      <c r="BC833" s="17">
        <f t="shared" si="1058"/>
        <v>2.1598941916164252E-5</v>
      </c>
      <c r="BD833" s="17">
        <f t="shared" si="1059"/>
        <v>4.0035978221237287E-3</v>
      </c>
      <c r="BE833" s="17">
        <f t="shared" si="1060"/>
        <v>4.1695600649756309E-3</v>
      </c>
      <c r="BF833" s="17">
        <f t="shared" si="1061"/>
        <v>2.1712009931878604E-3</v>
      </c>
      <c r="BG833" s="17">
        <f t="shared" si="1062"/>
        <v>7.5373479525551231E-4</v>
      </c>
      <c r="BH833" s="17">
        <f t="shared" si="1063"/>
        <v>1.9624489281323994E-4</v>
      </c>
      <c r="BI833" s="17">
        <f t="shared" si="1064"/>
        <v>4.0875977277630813E-5</v>
      </c>
      <c r="BJ833" s="18">
        <f t="shared" si="1065"/>
        <v>0.19488139537618515</v>
      </c>
      <c r="BK833" s="18">
        <f t="shared" si="1066"/>
        <v>0.21553086244035563</v>
      </c>
      <c r="BL833" s="18">
        <f t="shared" si="1067"/>
        <v>0.52270297222192541</v>
      </c>
      <c r="BM833" s="18">
        <f t="shared" si="1068"/>
        <v>0.57528222403269391</v>
      </c>
      <c r="BN833" s="18">
        <f t="shared" si="1069"/>
        <v>0.42041712740254489</v>
      </c>
    </row>
    <row r="834" spans="1:66" x14ac:dyDescent="0.25">
      <c r="A834" t="s">
        <v>24</v>
      </c>
      <c r="B834" t="s">
        <v>292</v>
      </c>
      <c r="C834" t="s">
        <v>286</v>
      </c>
      <c r="D834" t="s">
        <v>506</v>
      </c>
      <c r="E834" s="14">
        <f>VLOOKUP(A834,home!$A$2:$E$405,3,FALSE)</f>
        <v>1.589519651</v>
      </c>
      <c r="F834" s="14">
        <f>VLOOKUP(B834,home!$B$2:$E$405,3,FALSE)</f>
        <v>1.57</v>
      </c>
      <c r="G834" s="14">
        <f>VLOOKUP(C834,away!$B$2:$E$405,4,FALSE)</f>
        <v>0.86</v>
      </c>
      <c r="H834" s="14">
        <f>VLOOKUP(A834,away!$A$2:$E$405,3,FALSE)</f>
        <v>1.406113537</v>
      </c>
      <c r="I834" s="14">
        <f>VLOOKUP(C834,away!$B$2:$E$405,3,FALSE)</f>
        <v>1.0900000000000001</v>
      </c>
      <c r="J834" s="14">
        <f>VLOOKUP(B834,home!$B$2:$E$405,4,FALSE)</f>
        <v>1.07</v>
      </c>
      <c r="K834" s="16">
        <f t="shared" si="1070"/>
        <v>2.1461694327802001</v>
      </c>
      <c r="L834" s="16">
        <f t="shared" si="1071"/>
        <v>1.6399502182031001</v>
      </c>
      <c r="M834" s="17">
        <f t="shared" si="1016"/>
        <v>2.2683451005006058E-2</v>
      </c>
      <c r="N834" s="17">
        <f t="shared" si="1017"/>
        <v>4.8682529176911307E-2</v>
      </c>
      <c r="O834" s="17">
        <f t="shared" si="1018"/>
        <v>3.7199730425259016E-2</v>
      </c>
      <c r="P834" s="17">
        <f t="shared" si="1019"/>
        <v>7.983692434635449E-2</v>
      </c>
      <c r="Q834" s="17">
        <f t="shared" si="1020"/>
        <v>5.2240478014958659E-2</v>
      </c>
      <c r="R834" s="17">
        <f t="shared" si="1021"/>
        <v>3.0502853014000016E-2</v>
      </c>
      <c r="S834" s="17">
        <f t="shared" si="1022"/>
        <v>7.0248729874467258E-2</v>
      </c>
      <c r="T834" s="17">
        <f t="shared" si="1023"/>
        <v>8.5671783319665712E-2</v>
      </c>
      <c r="U834" s="17">
        <f t="shared" si="1024"/>
        <v>6.5464290751234236E-2</v>
      </c>
      <c r="V834" s="17">
        <f t="shared" si="1025"/>
        <v>2.7472022720085885E-2</v>
      </c>
      <c r="W834" s="17">
        <f t="shared" si="1026"/>
        <v>3.7372305689843441E-2</v>
      </c>
      <c r="X834" s="17">
        <f t="shared" si="1027"/>
        <v>6.1288720870811712E-2</v>
      </c>
      <c r="Y834" s="17">
        <f t="shared" si="1028"/>
        <v>5.0255225582738289E-2</v>
      </c>
      <c r="Z834" s="17">
        <f t="shared" si="1029"/>
        <v>1.6674386818708802E-2</v>
      </c>
      <c r="AA834" s="17">
        <f t="shared" si="1030"/>
        <v>3.5786059300665911E-2</v>
      </c>
      <c r="AB834" s="17">
        <f t="shared" si="1031"/>
        <v>3.8401473295374397E-2</v>
      </c>
      <c r="AC834" s="17">
        <f t="shared" si="1032"/>
        <v>6.0431771356703788E-3</v>
      </c>
      <c r="AD834" s="17">
        <f t="shared" si="1033"/>
        <v>2.0051825026014894E-2</v>
      </c>
      <c r="AE834" s="17">
        <f t="shared" si="1034"/>
        <v>3.2883994826783509E-2</v>
      </c>
      <c r="AF834" s="17">
        <f t="shared" si="1035"/>
        <v>2.696405724578662E-2</v>
      </c>
      <c r="AG834" s="17">
        <f t="shared" si="1036"/>
        <v>1.473990385462288E-2</v>
      </c>
      <c r="AH834" s="17">
        <f t="shared" si="1037"/>
        <v>6.8362910754361014E-3</v>
      </c>
      <c r="AI834" s="17">
        <f t="shared" si="1038"/>
        <v>1.4671838939689041E-2</v>
      </c>
      <c r="AJ834" s="17">
        <f t="shared" si="1039"/>
        <v>1.5744126127517445E-2</v>
      </c>
      <c r="AK834" s="17">
        <f t="shared" si="1040"/>
        <v>1.1263187413571346E-2</v>
      </c>
      <c r="AL834" s="17">
        <f t="shared" si="1041"/>
        <v>8.5078531601855058E-4</v>
      </c>
      <c r="AM834" s="17">
        <f t="shared" si="1042"/>
        <v>8.6069227884580345E-3</v>
      </c>
      <c r="AN834" s="17">
        <f t="shared" si="1043"/>
        <v>1.4114924904988987E-2</v>
      </c>
      <c r="AO834" s="17">
        <f t="shared" si="1044"/>
        <v>1.1573887088928533E-2</v>
      </c>
      <c r="AP834" s="17">
        <f t="shared" si="1045"/>
        <v>6.3268662189821289E-3</v>
      </c>
      <c r="AQ834" s="17">
        <f t="shared" si="1046"/>
        <v>2.593936409090392E-3</v>
      </c>
      <c r="AR834" s="17">
        <f t="shared" si="1047"/>
        <v>2.2422354081722672E-3</v>
      </c>
      <c r="AS834" s="17">
        <f t="shared" si="1048"/>
        <v>4.8122170941167549E-3</v>
      </c>
      <c r="AT834" s="17">
        <f t="shared" si="1049"/>
        <v>5.1639166156478705E-3</v>
      </c>
      <c r="AU834" s="17">
        <f t="shared" si="1050"/>
        <v>3.6942133313097466E-3</v>
      </c>
      <c r="AV834" s="17">
        <f t="shared" si="1051"/>
        <v>1.9821019324565239E-3</v>
      </c>
      <c r="AW834" s="17">
        <f t="shared" si="1052"/>
        <v>8.3178705057528144E-5</v>
      </c>
      <c r="AX834" s="17">
        <f t="shared" si="1053"/>
        <v>3.0786524331479961E-3</v>
      </c>
      <c r="AY834" s="17">
        <f t="shared" si="1054"/>
        <v>5.0488367295125616E-3</v>
      </c>
      <c r="AZ834" s="17">
        <f t="shared" si="1055"/>
        <v>4.1399204481179759E-3</v>
      </c>
      <c r="BA834" s="17">
        <f t="shared" si="1056"/>
        <v>2.2630878140781833E-3</v>
      </c>
      <c r="BB834" s="17">
        <f t="shared" si="1057"/>
        <v>9.2783783862757368E-4</v>
      </c>
      <c r="BC834" s="17">
        <f t="shared" si="1058"/>
        <v>3.0432157318287635E-4</v>
      </c>
      <c r="BD834" s="17">
        <f t="shared" si="1059"/>
        <v>6.1285907448247129E-4</v>
      </c>
      <c r="BE834" s="17">
        <f t="shared" si="1060"/>
        <v>1.3152994122562437E-3</v>
      </c>
      <c r="BF834" s="17">
        <f t="shared" si="1061"/>
        <v>1.411427696769057E-3</v>
      </c>
      <c r="BG834" s="17">
        <f t="shared" si="1062"/>
        <v>1.0097209931283703E-3</v>
      </c>
      <c r="BH834" s="17">
        <f t="shared" si="1063"/>
        <v>5.4175808277214389E-4</v>
      </c>
      <c r="BI834" s="17">
        <f t="shared" si="1064"/>
        <v>2.3254092744143598E-4</v>
      </c>
      <c r="BJ834" s="18">
        <f t="shared" si="1065"/>
        <v>0.48913001785525229</v>
      </c>
      <c r="BK834" s="18">
        <f t="shared" si="1066"/>
        <v>0.21218392712711517</v>
      </c>
      <c r="BL834" s="18">
        <f t="shared" si="1067"/>
        <v>0.27888814091130038</v>
      </c>
      <c r="BM834" s="18">
        <f t="shared" si="1068"/>
        <v>0.72076484870543178</v>
      </c>
      <c r="BN834" s="18">
        <f t="shared" si="1069"/>
        <v>0.27114596598248952</v>
      </c>
    </row>
    <row r="835" spans="1:66" x14ac:dyDescent="0.25">
      <c r="A835" t="s">
        <v>24</v>
      </c>
      <c r="B835" t="s">
        <v>289</v>
      </c>
      <c r="C835" t="s">
        <v>26</v>
      </c>
      <c r="D835" t="s">
        <v>506</v>
      </c>
      <c r="E835" s="14">
        <f>VLOOKUP(A835,home!$A$2:$E$405,3,FALSE)</f>
        <v>1.589519651</v>
      </c>
      <c r="F835" s="14">
        <f>VLOOKUP(B835,home!$B$2:$E$405,3,FALSE)</f>
        <v>0.63</v>
      </c>
      <c r="G835" s="14">
        <f>VLOOKUP(C835,away!$B$2:$E$405,4,FALSE)</f>
        <v>1.0900000000000001</v>
      </c>
      <c r="H835" s="14">
        <f>VLOOKUP(A835,away!$A$2:$E$405,3,FALSE)</f>
        <v>1.406113537</v>
      </c>
      <c r="I835" s="14">
        <f>VLOOKUP(C835,away!$B$2:$E$405,3,FALSE)</f>
        <v>0.92</v>
      </c>
      <c r="J835" s="14">
        <f>VLOOKUP(B835,home!$B$2:$E$405,4,FALSE)</f>
        <v>1.24</v>
      </c>
      <c r="K835" s="16">
        <f t="shared" si="1070"/>
        <v>1.0915231443417002</v>
      </c>
      <c r="L835" s="16">
        <f t="shared" si="1071"/>
        <v>1.6040943230095999</v>
      </c>
      <c r="M835" s="17">
        <f t="shared" si="1016"/>
        <v>6.7500689431804664E-2</v>
      </c>
      <c r="N835" s="17">
        <f t="shared" si="1017"/>
        <v>7.3678564773835997E-2</v>
      </c>
      <c r="O835" s="17">
        <f t="shared" si="1018"/>
        <v>0.10827747271679193</v>
      </c>
      <c r="P835" s="17">
        <f t="shared" si="1019"/>
        <v>0.1181873674812054</v>
      </c>
      <c r="Q835" s="17">
        <f t="shared" si="1020"/>
        <v>4.021092934626054E-2</v>
      </c>
      <c r="R835" s="17">
        <f t="shared" si="1021"/>
        <v>8.6843639647416399E-2</v>
      </c>
      <c r="S835" s="17">
        <f t="shared" si="1022"/>
        <v>5.1733745054002328E-2</v>
      </c>
      <c r="T835" s="17">
        <f t="shared" si="1023"/>
        <v>6.4502123487276644E-2</v>
      </c>
      <c r="U835" s="17">
        <f t="shared" si="1024"/>
        <v>9.4791842614025498E-2</v>
      </c>
      <c r="V835" s="17">
        <f t="shared" si="1025"/>
        <v>1.0064547635396234E-2</v>
      </c>
      <c r="W835" s="17">
        <f t="shared" si="1026"/>
        <v>1.463038667897742E-2</v>
      </c>
      <c r="X835" s="17">
        <f t="shared" si="1027"/>
        <v>2.3468520215182948E-2</v>
      </c>
      <c r="Y835" s="17">
        <f t="shared" si="1028"/>
        <v>1.8822860023305504E-2</v>
      </c>
      <c r="Z835" s="17">
        <f t="shared" si="1029"/>
        <v>4.6435129782637356E-2</v>
      </c>
      <c r="AA835" s="17">
        <f t="shared" si="1030"/>
        <v>5.0685018868259261E-2</v>
      </c>
      <c r="AB835" s="17">
        <f t="shared" si="1031"/>
        <v>2.7661935583050367E-2</v>
      </c>
      <c r="AC835" s="17">
        <f t="shared" si="1032"/>
        <v>1.1013798524961873E-3</v>
      </c>
      <c r="AD835" s="17">
        <f t="shared" si="1033"/>
        <v>3.9923514176930883E-3</v>
      </c>
      <c r="AE835" s="17">
        <f t="shared" si="1034"/>
        <v>6.40410824458081E-3</v>
      </c>
      <c r="AF835" s="17">
        <f t="shared" si="1035"/>
        <v>5.1363968395355276E-3</v>
      </c>
      <c r="AG835" s="17">
        <f t="shared" si="1036"/>
        <v>2.74642167034113E-3</v>
      </c>
      <c r="AH835" s="17">
        <f t="shared" si="1037"/>
        <v>1.8621582018135643E-2</v>
      </c>
      <c r="AI835" s="17">
        <f t="shared" si="1038"/>
        <v>2.0325887757052283E-2</v>
      </c>
      <c r="AJ835" s="17">
        <f t="shared" si="1039"/>
        <v>1.1093088458057085E-2</v>
      </c>
      <c r="AK835" s="17">
        <f t="shared" si="1040"/>
        <v>4.0361209313996976E-3</v>
      </c>
      <c r="AL835" s="17">
        <f t="shared" si="1041"/>
        <v>7.7136507172935744E-5</v>
      </c>
      <c r="AM835" s="17">
        <f t="shared" si="1042"/>
        <v>8.7154879455148113E-4</v>
      </c>
      <c r="AN835" s="17">
        <f t="shared" si="1043"/>
        <v>1.3980464735658907E-3</v>
      </c>
      <c r="AO835" s="17">
        <f t="shared" si="1044"/>
        <v>1.1212992057753183E-3</v>
      </c>
      <c r="AP835" s="17">
        <f t="shared" si="1045"/>
        <v>5.9955656345978708E-4</v>
      </c>
      <c r="AQ835" s="17">
        <f t="shared" si="1046"/>
        <v>2.4043631994224732E-4</v>
      </c>
      <c r="AR835" s="17">
        <f t="shared" si="1047"/>
        <v>5.9741548001498055E-3</v>
      </c>
      <c r="AS835" s="17">
        <f t="shared" si="1048"/>
        <v>6.5209282322435782E-3</v>
      </c>
      <c r="AT835" s="17">
        <f t="shared" si="1049"/>
        <v>3.5588720440425368E-3</v>
      </c>
      <c r="AU835" s="17">
        <f t="shared" si="1050"/>
        <v>1.2948637346076948E-3</v>
      </c>
      <c r="AV835" s="17">
        <f t="shared" si="1051"/>
        <v>3.5334343377325689E-4</v>
      </c>
      <c r="AW835" s="17">
        <f t="shared" si="1052"/>
        <v>3.7516327595252766E-6</v>
      </c>
      <c r="AX835" s="17">
        <f t="shared" si="1053"/>
        <v>1.5855261344600849E-4</v>
      </c>
      <c r="AY835" s="17">
        <f t="shared" si="1054"/>
        <v>2.5433334712707771E-4</v>
      </c>
      <c r="AZ835" s="17">
        <f t="shared" si="1055"/>
        <v>2.0398733913928771E-4</v>
      </c>
      <c r="BA835" s="17">
        <f t="shared" si="1056"/>
        <v>1.0907164422638845E-4</v>
      </c>
      <c r="BB835" s="17">
        <f t="shared" si="1057"/>
        <v>4.3740301326218126E-5</v>
      </c>
      <c r="BC835" s="17">
        <f t="shared" si="1058"/>
        <v>1.4032713808823153E-5</v>
      </c>
      <c r="BD835" s="17">
        <f t="shared" si="1059"/>
        <v>1.5971846332834773E-3</v>
      </c>
      <c r="BE835" s="17">
        <f t="shared" si="1060"/>
        <v>1.7433639930158266E-3</v>
      </c>
      <c r="BF835" s="17">
        <f t="shared" si="1061"/>
        <v>9.5146107369436822E-4</v>
      </c>
      <c r="BG835" s="17">
        <f t="shared" si="1062"/>
        <v>3.4618059429253572E-4</v>
      </c>
      <c r="BH835" s="17">
        <f t="shared" si="1063"/>
        <v>9.4466032698066734E-5</v>
      </c>
      <c r="BI835" s="17">
        <f t="shared" si="1064"/>
        <v>2.062237220881594E-5</v>
      </c>
      <c r="BJ835" s="18">
        <f t="shared" si="1065"/>
        <v>0.25860726801335815</v>
      </c>
      <c r="BK835" s="18">
        <f t="shared" si="1066"/>
        <v>0.24891919930920484</v>
      </c>
      <c r="BL835" s="18">
        <f t="shared" si="1067"/>
        <v>0.44479202953819807</v>
      </c>
      <c r="BM835" s="18">
        <f t="shared" si="1068"/>
        <v>0.50380438153171603</v>
      </c>
      <c r="BN835" s="18">
        <f t="shared" si="1069"/>
        <v>0.49469866339731494</v>
      </c>
    </row>
    <row r="836" spans="1:66" x14ac:dyDescent="0.25">
      <c r="A836" t="s">
        <v>27</v>
      </c>
      <c r="B836" t="s">
        <v>194</v>
      </c>
      <c r="C836" t="s">
        <v>192</v>
      </c>
      <c r="D836" t="s">
        <v>506</v>
      </c>
      <c r="E836" s="14">
        <f>VLOOKUP(A836,home!$A$2:$E$405,3,FALSE)</f>
        <v>1.2916666670000001</v>
      </c>
      <c r="F836" s="14">
        <f>VLOOKUP(B836,home!$B$2:$E$405,3,FALSE)</f>
        <v>0.71</v>
      </c>
      <c r="G836" s="14">
        <f>VLOOKUP(C836,away!$B$2:$E$405,4,FALSE)</f>
        <v>0.45</v>
      </c>
      <c r="H836" s="14">
        <f>VLOOKUP(A836,away!$A$2:$E$405,3,FALSE)</f>
        <v>1.129166667</v>
      </c>
      <c r="I836" s="14">
        <f>VLOOKUP(C836,away!$B$2:$E$405,3,FALSE)</f>
        <v>0.71</v>
      </c>
      <c r="J836" s="14">
        <f>VLOOKUP(B836,home!$B$2:$E$405,4,FALSE)</f>
        <v>0.81</v>
      </c>
      <c r="K836" s="16">
        <f t="shared" si="1070"/>
        <v>0.41268750010650002</v>
      </c>
      <c r="L836" s="16">
        <f t="shared" si="1071"/>
        <v>0.64938375019170003</v>
      </c>
      <c r="M836" s="17">
        <f t="shared" si="1016"/>
        <v>0.34573895627796275</v>
      </c>
      <c r="N836" s="17">
        <f t="shared" si="1017"/>
        <v>0.14268214555578296</v>
      </c>
      <c r="O836" s="17">
        <f t="shared" si="1018"/>
        <v>0.22451726001514768</v>
      </c>
      <c r="P836" s="17">
        <f t="shared" si="1019"/>
        <v>9.2655466766412342E-2</v>
      </c>
      <c r="Q836" s="17">
        <f t="shared" si="1020"/>
        <v>2.9441568979623915E-2</v>
      </c>
      <c r="R836" s="17">
        <f t="shared" si="1021"/>
        <v>7.2898930145700799E-2</v>
      </c>
      <c r="S836" s="17">
        <f t="shared" si="1022"/>
        <v>6.2077438525611614E-3</v>
      </c>
      <c r="T836" s="17">
        <f t="shared" si="1023"/>
        <v>1.9118876475515804E-2</v>
      </c>
      <c r="U836" s="17">
        <f t="shared" si="1024"/>
        <v>3.0084477242267631E-2</v>
      </c>
      <c r="V836" s="17">
        <f t="shared" si="1025"/>
        <v>1.8484768277761125E-4</v>
      </c>
      <c r="W836" s="17">
        <f t="shared" si="1026"/>
        <v>4.0500558338046914E-3</v>
      </c>
      <c r="X836" s="17">
        <f t="shared" si="1027"/>
        <v>2.6300404458418636E-3</v>
      </c>
      <c r="Y836" s="17">
        <f t="shared" si="1028"/>
        <v>8.5395276393831988E-4</v>
      </c>
      <c r="Z836" s="17">
        <f t="shared" si="1029"/>
        <v>1.5779793547659321E-2</v>
      </c>
      <c r="AA836" s="17">
        <f t="shared" si="1030"/>
        <v>6.5121235513802035E-3</v>
      </c>
      <c r="AB836" s="17">
        <f t="shared" si="1031"/>
        <v>1.3437359944018796E-3</v>
      </c>
      <c r="AC836" s="17">
        <f t="shared" si="1032"/>
        <v>3.0961126916443751E-6</v>
      </c>
      <c r="AD836" s="17">
        <f t="shared" si="1033"/>
        <v>4.1785185433615104E-4</v>
      </c>
      <c r="AE836" s="17">
        <f t="shared" si="1034"/>
        <v>2.7134620419336578E-4</v>
      </c>
      <c r="AF836" s="17">
        <f t="shared" si="1035"/>
        <v>8.810390783968531E-5</v>
      </c>
      <c r="AG836" s="17">
        <f t="shared" si="1036"/>
        <v>1.9071082026492922E-5</v>
      </c>
      <c r="AH836" s="17">
        <f t="shared" si="1037"/>
        <v>2.5617853778074494E-3</v>
      </c>
      <c r="AI836" s="17">
        <f t="shared" si="1038"/>
        <v>1.057216803376742E-3</v>
      </c>
      <c r="AJ836" s="17">
        <f t="shared" si="1039"/>
        <v>2.1815007982806643E-4</v>
      </c>
      <c r="AK836" s="17">
        <f t="shared" si="1040"/>
        <v>3.0009270364092723E-5</v>
      </c>
      <c r="AL836" s="17">
        <f t="shared" si="1041"/>
        <v>3.3189406214911751E-8</v>
      </c>
      <c r="AM836" s="17">
        <f t="shared" si="1042"/>
        <v>3.4488447436170328E-5</v>
      </c>
      <c r="AN836" s="17">
        <f t="shared" si="1043"/>
        <v>2.2396237334389609E-5</v>
      </c>
      <c r="AO836" s="17">
        <f t="shared" si="1044"/>
        <v>7.2718762951946421E-6</v>
      </c>
      <c r="AP836" s="17">
        <f t="shared" si="1045"/>
        <v>1.5740794331678744E-6</v>
      </c>
      <c r="AQ836" s="17">
        <f t="shared" si="1046"/>
        <v>2.5554540135254488E-7</v>
      </c>
      <c r="AR836" s="17">
        <f t="shared" si="1047"/>
        <v>3.3271635916537256E-4</v>
      </c>
      <c r="AS836" s="17">
        <f t="shared" si="1048"/>
        <v>1.3730788250849399E-4</v>
      </c>
      <c r="AT836" s="17">
        <f t="shared" si="1049"/>
        <v>2.8332623388673706E-5</v>
      </c>
      <c r="AU836" s="17">
        <f t="shared" si="1050"/>
        <v>3.8975065059102357E-6</v>
      </c>
      <c r="AV836" s="17">
        <f t="shared" si="1051"/>
        <v>4.0211305414322862E-7</v>
      </c>
      <c r="AW836" s="17">
        <f t="shared" si="1052"/>
        <v>2.4706982831855013E-10</v>
      </c>
      <c r="AX836" s="17">
        <f t="shared" si="1053"/>
        <v>2.3721585258312601E-6</v>
      </c>
      <c r="AY836" s="17">
        <f t="shared" si="1054"/>
        <v>1.5404411995535184E-6</v>
      </c>
      <c r="AZ836" s="17">
        <f t="shared" si="1055"/>
        <v>5.0016874155793234E-7</v>
      </c>
      <c r="BA836" s="17">
        <f t="shared" si="1056"/>
        <v>1.0826715104051776E-7</v>
      </c>
      <c r="BB836" s="17">
        <f t="shared" si="1057"/>
        <v>1.7576732141315658E-8</v>
      </c>
      <c r="BC836" s="17">
        <f t="shared" si="1058"/>
        <v>2.2828088468085109E-9</v>
      </c>
      <c r="BD836" s="17">
        <f t="shared" si="1059"/>
        <v>3.6010099510823039E-5</v>
      </c>
      <c r="BE836" s="17">
        <f t="shared" si="1060"/>
        <v>1.4860917945707857E-5</v>
      </c>
      <c r="BF836" s="17">
        <f t="shared" si="1061"/>
        <v>3.0664575381510003E-6</v>
      </c>
      <c r="BG836" s="17">
        <f t="shared" si="1062"/>
        <v>4.2182956520075631E-7</v>
      </c>
      <c r="BH836" s="17">
        <f t="shared" si="1063"/>
        <v>4.3520947183427985E-8</v>
      </c>
      <c r="BI836" s="17">
        <f t="shared" si="1064"/>
        <v>3.5921101790791845E-9</v>
      </c>
      <c r="BJ836" s="18">
        <f t="shared" si="1065"/>
        <v>0.19964354018396252</v>
      </c>
      <c r="BK836" s="18">
        <f t="shared" si="1066"/>
        <v>0.4447916843230113</v>
      </c>
      <c r="BL836" s="18">
        <f t="shared" si="1067"/>
        <v>0.33978075138251446</v>
      </c>
      <c r="BM836" s="18">
        <f t="shared" si="1068"/>
        <v>9.2059901502387298E-2</v>
      </c>
      <c r="BN836" s="18">
        <f t="shared" si="1069"/>
        <v>0.90793432774063043</v>
      </c>
    </row>
    <row r="837" spans="1:66" x14ac:dyDescent="0.25">
      <c r="A837" t="s">
        <v>27</v>
      </c>
      <c r="B837" t="s">
        <v>195</v>
      </c>
      <c r="C837" t="s">
        <v>189</v>
      </c>
      <c r="D837" t="s">
        <v>506</v>
      </c>
      <c r="E837" s="14">
        <f>VLOOKUP(A837,home!$A$2:$E$405,3,FALSE)</f>
        <v>1.2916666670000001</v>
      </c>
      <c r="F837" s="14">
        <f>VLOOKUP(B837,home!$B$2:$E$405,3,FALSE)</f>
        <v>1.55</v>
      </c>
      <c r="G837" s="14">
        <f>VLOOKUP(C837,away!$B$2:$E$405,4,FALSE)</f>
        <v>0.77</v>
      </c>
      <c r="H837" s="14">
        <f>VLOOKUP(A837,away!$A$2:$E$405,3,FALSE)</f>
        <v>1.129166667</v>
      </c>
      <c r="I837" s="14">
        <f>VLOOKUP(C837,away!$B$2:$E$405,3,FALSE)</f>
        <v>0.84</v>
      </c>
      <c r="J837" s="14">
        <f>VLOOKUP(B837,home!$B$2:$E$405,4,FALSE)</f>
        <v>1.29</v>
      </c>
      <c r="K837" s="16">
        <f t="shared" si="1070"/>
        <v>1.5416041670645004</v>
      </c>
      <c r="L837" s="16">
        <f t="shared" si="1071"/>
        <v>1.2235650003612</v>
      </c>
      <c r="M837" s="17">
        <f t="shared" si="1016"/>
        <v>6.2965446744469883E-2</v>
      </c>
      <c r="N837" s="17">
        <f t="shared" si="1017"/>
        <v>9.7067795082352651E-2</v>
      </c>
      <c r="O837" s="17">
        <f t="shared" si="1018"/>
        <v>7.7042316868640409E-2</v>
      </c>
      <c r="P837" s="17">
        <f t="shared" si="1019"/>
        <v>0.11876875672499972</v>
      </c>
      <c r="Q837" s="17">
        <f t="shared" si="1020"/>
        <v>7.4820058693358948E-2</v>
      </c>
      <c r="R837" s="17">
        <f t="shared" si="1021"/>
        <v>4.7133141233602863E-2</v>
      </c>
      <c r="S837" s="17">
        <f t="shared" si="1022"/>
        <v>5.6006978046419846E-2</v>
      </c>
      <c r="T837" s="17">
        <f t="shared" si="1023"/>
        <v>9.1547205142164745E-2</v>
      </c>
      <c r="U837" s="17">
        <f t="shared" si="1024"/>
        <v>7.2660646932561787E-2</v>
      </c>
      <c r="V837" s="17">
        <f t="shared" si="1025"/>
        <v>1.1738147215695559E-2</v>
      </c>
      <c r="W837" s="17">
        <f t="shared" si="1026"/>
        <v>3.8447638087230902E-2</v>
      </c>
      <c r="X837" s="17">
        <f t="shared" si="1027"/>
        <v>4.7043184310089962E-2</v>
      </c>
      <c r="Y837" s="17">
        <f t="shared" si="1028"/>
        <v>2.8780196913683619E-2</v>
      </c>
      <c r="Z837" s="17">
        <f t="shared" si="1029"/>
        <v>1.9223487323505914E-2</v>
      </c>
      <c r="AA837" s="17">
        <f t="shared" si="1030"/>
        <v>2.9635008163428313E-2</v>
      </c>
      <c r="AB837" s="17">
        <f t="shared" si="1031"/>
        <v>2.2842726037865791E-2</v>
      </c>
      <c r="AC837" s="17">
        <f t="shared" si="1032"/>
        <v>1.3838196415099904E-3</v>
      </c>
      <c r="AD837" s="17">
        <f t="shared" si="1033"/>
        <v>1.4817759772265739E-2</v>
      </c>
      <c r="AE837" s="17">
        <f t="shared" si="1034"/>
        <v>1.8130492241104502E-2</v>
      </c>
      <c r="AF837" s="17">
        <f t="shared" si="1035"/>
        <v>1.1091917872767885E-2</v>
      </c>
      <c r="AG837" s="17">
        <f t="shared" si="1036"/>
        <v>4.5238941653332095E-3</v>
      </c>
      <c r="AH837" s="17">
        <f t="shared" si="1037"/>
        <v>5.8802965684822614E-3</v>
      </c>
      <c r="AI837" s="17">
        <f t="shared" si="1038"/>
        <v>9.065089693547336E-3</v>
      </c>
      <c r="AJ837" s="17">
        <f t="shared" si="1039"/>
        <v>6.9873900231930148E-3</v>
      </c>
      <c r="AK837" s="17">
        <f t="shared" si="1040"/>
        <v>3.5905965255530908E-3</v>
      </c>
      <c r="AL837" s="17">
        <f t="shared" si="1041"/>
        <v>1.0440935265385772E-4</v>
      </c>
      <c r="AM837" s="17">
        <f t="shared" si="1042"/>
        <v>4.5686240422971184E-3</v>
      </c>
      <c r="AN837" s="17">
        <f t="shared" si="1043"/>
        <v>5.5900084779634601E-3</v>
      </c>
      <c r="AO837" s="17">
        <f t="shared" si="1044"/>
        <v>3.4198693626792372E-3</v>
      </c>
      <c r="AP837" s="17">
        <f t="shared" si="1045"/>
        <v>1.3948108193272916E-3</v>
      </c>
      <c r="AQ837" s="17">
        <f t="shared" si="1046"/>
        <v>4.2666042516350096E-4</v>
      </c>
      <c r="AR837" s="17">
        <f t="shared" si="1047"/>
        <v>1.4389850145877917E-3</v>
      </c>
      <c r="AS837" s="17">
        <f t="shared" si="1048"/>
        <v>2.2183452948319102E-3</v>
      </c>
      <c r="AT837" s="17">
        <f t="shared" si="1049"/>
        <v>1.7099051752504006E-3</v>
      </c>
      <c r="AU837" s="17">
        <f t="shared" si="1050"/>
        <v>8.7866564781705785E-4</v>
      </c>
      <c r="AV837" s="17">
        <f t="shared" si="1051"/>
        <v>3.3863865603280126E-4</v>
      </c>
      <c r="AW837" s="17">
        <f t="shared" si="1052"/>
        <v>5.4706234602171892E-6</v>
      </c>
      <c r="AX837" s="17">
        <f t="shared" si="1053"/>
        <v>1.1738349768927157E-3</v>
      </c>
      <c r="AY837" s="17">
        <f t="shared" si="1054"/>
        <v>1.4362633939257248E-3</v>
      </c>
      <c r="AZ837" s="17">
        <f t="shared" si="1055"/>
        <v>8.7868081005375417E-4</v>
      </c>
      <c r="BA837" s="17">
        <f t="shared" si="1056"/>
        <v>3.5837436189026684E-4</v>
      </c>
      <c r="BB837" s="17">
        <f t="shared" si="1057"/>
        <v>1.0962358155892733E-4</v>
      </c>
      <c r="BC837" s="17">
        <f t="shared" si="1058"/>
        <v>2.6826315521948982E-5</v>
      </c>
      <c r="BD837" s="17">
        <f t="shared" si="1059"/>
        <v>2.9344861664897843E-4</v>
      </c>
      <c r="BE837" s="17">
        <f t="shared" si="1060"/>
        <v>4.5238161024537828E-4</v>
      </c>
      <c r="BF837" s="17">
        <f t="shared" si="1061"/>
        <v>3.4869668772881201E-4</v>
      </c>
      <c r="BG837" s="17">
        <f t="shared" si="1062"/>
        <v>1.7918408894810855E-4</v>
      </c>
      <c r="BH837" s="17">
        <f t="shared" si="1063"/>
        <v>6.9057734548515058E-5</v>
      </c>
      <c r="BI837" s="17">
        <f t="shared" si="1064"/>
        <v>2.1291938269604989E-5</v>
      </c>
      <c r="BJ837" s="18">
        <f t="shared" si="1065"/>
        <v>0.44565371884762611</v>
      </c>
      <c r="BK837" s="18">
        <f t="shared" si="1066"/>
        <v>0.25240382111967458</v>
      </c>
      <c r="BL837" s="18">
        <f t="shared" si="1067"/>
        <v>0.28278581251178425</v>
      </c>
      <c r="BM837" s="18">
        <f t="shared" si="1068"/>
        <v>0.52083853168470085</v>
      </c>
      <c r="BN837" s="18">
        <f t="shared" si="1069"/>
        <v>0.47779751534742448</v>
      </c>
    </row>
    <row r="838" spans="1:66" x14ac:dyDescent="0.25">
      <c r="A838" t="s">
        <v>196</v>
      </c>
      <c r="B838" t="s">
        <v>303</v>
      </c>
      <c r="C838" t="s">
        <v>307</v>
      </c>
      <c r="D838" t="s">
        <v>506</v>
      </c>
      <c r="E838" s="14">
        <f>VLOOKUP(A838,home!$A$2:$E$405,3,FALSE)</f>
        <v>1.615763547</v>
      </c>
      <c r="F838" s="14">
        <f>VLOOKUP(B838,home!$B$2:$E$405,3,FALSE)</f>
        <v>0.83</v>
      </c>
      <c r="G838" s="14">
        <f>VLOOKUP(C838,away!$B$2:$E$405,4,FALSE)</f>
        <v>0.73</v>
      </c>
      <c r="H838" s="14">
        <f>VLOOKUP(A838,away!$A$2:$E$405,3,FALSE)</f>
        <v>1.492610837</v>
      </c>
      <c r="I838" s="14">
        <f>VLOOKUP(C838,away!$B$2:$E$405,3,FALSE)</f>
        <v>1.18</v>
      </c>
      <c r="J838" s="14">
        <f>VLOOKUP(B838,home!$B$2:$E$405,4,FALSE)</f>
        <v>0.95</v>
      </c>
      <c r="K838" s="16">
        <f t="shared" si="1070"/>
        <v>0.97899113312729991</v>
      </c>
      <c r="L838" s="16">
        <f t="shared" si="1071"/>
        <v>1.6732167482769997</v>
      </c>
      <c r="M838" s="17">
        <f t="shared" si="1016"/>
        <v>7.0495395637415068E-2</v>
      </c>
      <c r="N838" s="17">
        <f t="shared" si="1017"/>
        <v>6.9014367255330292E-2</v>
      </c>
      <c r="O838" s="17">
        <f t="shared" si="1018"/>
        <v>0.11795407665693623</v>
      </c>
      <c r="P838" s="17">
        <f t="shared" si="1019"/>
        <v>0.11547599516335839</v>
      </c>
      <c r="Q838" s="17">
        <f t="shared" si="1020"/>
        <v>3.3782226800679709E-2</v>
      </c>
      <c r="R838" s="17">
        <f t="shared" si="1021"/>
        <v>9.8681368294967417E-2</v>
      </c>
      <c r="S838" s="17">
        <f t="shared" si="1022"/>
        <v>4.7289278038644862E-2</v>
      </c>
      <c r="T838" s="17">
        <f t="shared" si="1023"/>
        <v>5.6524987676989408E-2</v>
      </c>
      <c r="U838" s="17">
        <f t="shared" si="1024"/>
        <v>9.660818456564256E-2</v>
      </c>
      <c r="V838" s="17">
        <f t="shared" si="1025"/>
        <v>8.6069867758237703E-3</v>
      </c>
      <c r="W838" s="17">
        <f t="shared" si="1026"/>
        <v>1.1024166831720292E-2</v>
      </c>
      <c r="X838" s="17">
        <f t="shared" si="1027"/>
        <v>1.844582057863418E-2</v>
      </c>
      <c r="Y838" s="17">
        <f t="shared" si="1028"/>
        <v>1.5431927963941626E-2</v>
      </c>
      <c r="Z838" s="17">
        <f t="shared" si="1029"/>
        <v>5.5038439391343466E-2</v>
      </c>
      <c r="AA838" s="17">
        <f t="shared" si="1030"/>
        <v>5.3882144145289558E-2</v>
      </c>
      <c r="AB838" s="17">
        <f t="shared" si="1031"/>
        <v>2.6375070676062762E-2</v>
      </c>
      <c r="AC838" s="17">
        <f t="shared" si="1032"/>
        <v>8.8117489297468397E-4</v>
      </c>
      <c r="AD838" s="17">
        <f t="shared" si="1033"/>
        <v>2.6981403945925608E-3</v>
      </c>
      <c r="AE838" s="17">
        <f t="shared" si="1034"/>
        <v>4.5145736974349848E-3</v>
      </c>
      <c r="AF838" s="17">
        <f t="shared" si="1035"/>
        <v>3.7769301609395195E-3</v>
      </c>
      <c r="AG838" s="17">
        <f t="shared" si="1036"/>
        <v>2.1065409341188492E-3</v>
      </c>
      <c r="AH838" s="17">
        <f t="shared" si="1037"/>
        <v>2.3022809647156122E-2</v>
      </c>
      <c r="AI838" s="17">
        <f t="shared" si="1038"/>
        <v>2.2539126504243504E-2</v>
      </c>
      <c r="AJ838" s="17">
        <f t="shared" si="1039"/>
        <v>1.1032802498044451E-2</v>
      </c>
      <c r="AK838" s="17">
        <f t="shared" si="1040"/>
        <v>3.6003386063767481E-3</v>
      </c>
      <c r="AL838" s="17">
        <f t="shared" si="1041"/>
        <v>5.7736847497150126E-5</v>
      </c>
      <c r="AM838" s="17">
        <f t="shared" si="1042"/>
        <v>5.2829110444774252E-4</v>
      </c>
      <c r="AN838" s="17">
        <f t="shared" si="1043"/>
        <v>8.8394552392771645E-4</v>
      </c>
      <c r="AO838" s="17">
        <f t="shared" si="1044"/>
        <v>7.3951622760017142E-4</v>
      </c>
      <c r="AP838" s="17">
        <f t="shared" si="1045"/>
        <v>4.1245697921441079E-4</v>
      </c>
      <c r="AQ838" s="17">
        <f t="shared" si="1046"/>
        <v>1.725324813913227E-4</v>
      </c>
      <c r="AR838" s="17">
        <f t="shared" si="1047"/>
        <v>7.7044301388029725E-3</v>
      </c>
      <c r="AS838" s="17">
        <f t="shared" si="1048"/>
        <v>7.5425687916868423E-3</v>
      </c>
      <c r="AT838" s="17">
        <f t="shared" si="1049"/>
        <v>3.6920539840320553E-3</v>
      </c>
      <c r="AU838" s="17">
        <f t="shared" si="1050"/>
        <v>1.2048293711315681E-3</v>
      </c>
      <c r="AV838" s="17">
        <f t="shared" si="1051"/>
        <v>2.9487931781728649E-4</v>
      </c>
      <c r="AW838" s="17">
        <f t="shared" si="1052"/>
        <v>2.6271297823558695E-6</v>
      </c>
      <c r="AX838" s="17">
        <f t="shared" si="1053"/>
        <v>8.6198717827394643E-5</v>
      </c>
      <c r="AY838" s="17">
        <f t="shared" si="1054"/>
        <v>1.442291383487999E-4</v>
      </c>
      <c r="AZ838" s="17">
        <f t="shared" si="1055"/>
        <v>1.2066330493738628E-4</v>
      </c>
      <c r="BA838" s="17">
        <f t="shared" si="1056"/>
        <v>6.7298620907896501E-5</v>
      </c>
      <c r="BB838" s="17">
        <f t="shared" si="1057"/>
        <v>2.8151294909759284E-5</v>
      </c>
      <c r="BC838" s="17">
        <f t="shared" si="1058"/>
        <v>9.4206436257388459E-6</v>
      </c>
      <c r="BD838" s="17">
        <f t="shared" si="1059"/>
        <v>2.1485302573625402E-3</v>
      </c>
      <c r="BE838" s="17">
        <f t="shared" si="1060"/>
        <v>2.1033920712136426E-3</v>
      </c>
      <c r="BF838" s="17">
        <f t="shared" si="1061"/>
        <v>1.029601093604211E-3</v>
      </c>
      <c r="BG838" s="17">
        <f t="shared" si="1062"/>
        <v>3.3599011376556461E-4</v>
      </c>
      <c r="BH838" s="17">
        <f t="shared" si="1063"/>
        <v>8.2232835548730107E-5</v>
      </c>
      <c r="BI838" s="17">
        <f t="shared" si="1064"/>
        <v>1.6101043370824449E-5</v>
      </c>
      <c r="BJ838" s="18">
        <f t="shared" si="1065"/>
        <v>0.22051238633151976</v>
      </c>
      <c r="BK838" s="18">
        <f t="shared" si="1066"/>
        <v>0.24295079649406273</v>
      </c>
      <c r="BL838" s="18">
        <f t="shared" si="1067"/>
        <v>0.47985053061305566</v>
      </c>
      <c r="BM838" s="18">
        <f t="shared" si="1068"/>
        <v>0.49280712101272789</v>
      </c>
      <c r="BN838" s="18">
        <f t="shared" si="1069"/>
        <v>0.50540342980868713</v>
      </c>
    </row>
    <row r="839" spans="1:66" x14ac:dyDescent="0.25">
      <c r="A839" t="s">
        <v>196</v>
      </c>
      <c r="B839" t="s">
        <v>305</v>
      </c>
      <c r="C839" t="s">
        <v>302</v>
      </c>
      <c r="D839" t="s">
        <v>506</v>
      </c>
      <c r="E839" s="14">
        <f>VLOOKUP(A839,home!$A$2:$E$405,3,FALSE)</f>
        <v>1.615763547</v>
      </c>
      <c r="F839" s="14">
        <f>VLOOKUP(B839,home!$B$2:$E$405,3,FALSE)</f>
        <v>0.96</v>
      </c>
      <c r="G839" s="14">
        <f>VLOOKUP(C839,away!$B$2:$E$405,4,FALSE)</f>
        <v>0.9</v>
      </c>
      <c r="H839" s="14">
        <f>VLOOKUP(A839,away!$A$2:$E$405,3,FALSE)</f>
        <v>1.492610837</v>
      </c>
      <c r="I839" s="14">
        <f>VLOOKUP(C839,away!$B$2:$E$405,3,FALSE)</f>
        <v>0.9</v>
      </c>
      <c r="J839" s="14">
        <f>VLOOKUP(B839,home!$B$2:$E$405,4,FALSE)</f>
        <v>0.73</v>
      </c>
      <c r="K839" s="16">
        <f t="shared" si="1070"/>
        <v>1.3960197046080001</v>
      </c>
      <c r="L839" s="16">
        <f t="shared" si="1071"/>
        <v>0.98064531990900006</v>
      </c>
      <c r="M839" s="17">
        <f t="shared" si="1016"/>
        <v>9.2859746666505899E-2</v>
      </c>
      <c r="N839" s="17">
        <f t="shared" si="1017"/>
        <v>0.12963403611134927</v>
      </c>
      <c r="O839" s="17">
        <f t="shared" si="1018"/>
        <v>9.1062475976444374E-2</v>
      </c>
      <c r="P839" s="17">
        <f t="shared" si="1019"/>
        <v>0.12712501081350897</v>
      </c>
      <c r="Q839" s="17">
        <f t="shared" si="1020"/>
        <v>9.0485834399654352E-2</v>
      </c>
      <c r="R839" s="17">
        <f t="shared" si="1021"/>
        <v>4.4649995442812958E-2</v>
      </c>
      <c r="S839" s="17">
        <f t="shared" si="1022"/>
        <v>4.3508540983786398E-2</v>
      </c>
      <c r="T839" s="17">
        <f t="shared" si="1023"/>
        <v>8.8734510022081839E-2</v>
      </c>
      <c r="U839" s="17">
        <f t="shared" si="1024"/>
        <v>6.2332273448824291E-2</v>
      </c>
      <c r="V839" s="17">
        <f t="shared" si="1025"/>
        <v>6.6181334295326768E-3</v>
      </c>
      <c r="W839" s="17">
        <f t="shared" si="1026"/>
        <v>4.2106669269937939E-2</v>
      </c>
      <c r="X839" s="17">
        <f t="shared" si="1027"/>
        <v>4.1291708156520751E-2</v>
      </c>
      <c r="Y839" s="17">
        <f t="shared" si="1028"/>
        <v>2.024626017737018E-2</v>
      </c>
      <c r="Z839" s="17">
        <f t="shared" si="1029"/>
        <v>1.4595269688317572E-2</v>
      </c>
      <c r="AA839" s="17">
        <f t="shared" si="1030"/>
        <v>2.0375284078959194E-2</v>
      </c>
      <c r="AB839" s="17">
        <f t="shared" si="1031"/>
        <v>1.4222149030606354E-2</v>
      </c>
      <c r="AC839" s="17">
        <f t="shared" si="1032"/>
        <v>5.6626412008216451E-4</v>
      </c>
      <c r="AD839" s="17">
        <f t="shared" si="1033"/>
        <v>1.4695434999061383E-2</v>
      </c>
      <c r="AE839" s="17">
        <f t="shared" si="1034"/>
        <v>1.4411009555856464E-2</v>
      </c>
      <c r="AF839" s="17">
        <f t="shared" si="1035"/>
        <v>7.066044538057259E-3</v>
      </c>
      <c r="AG839" s="17">
        <f t="shared" si="1036"/>
        <v>2.3097611688381349E-3</v>
      </c>
      <c r="AH839" s="17">
        <f t="shared" si="1037"/>
        <v>3.5781957281645783E-3</v>
      </c>
      <c r="AI839" s="17">
        <f t="shared" si="1038"/>
        <v>4.9952317434619215E-3</v>
      </c>
      <c r="AJ839" s="17">
        <f t="shared" si="1039"/>
        <v>3.4867209714781098E-3</v>
      </c>
      <c r="AK839" s="17">
        <f t="shared" si="1040"/>
        <v>1.6225103935511294E-3</v>
      </c>
      <c r="AL839" s="17">
        <f t="shared" si="1041"/>
        <v>3.1008627515333273E-5</v>
      </c>
      <c r="AM839" s="17">
        <f t="shared" si="1042"/>
        <v>4.1030233652951456E-3</v>
      </c>
      <c r="AN839" s="17">
        <f t="shared" si="1043"/>
        <v>4.0236106606539599E-3</v>
      </c>
      <c r="AO839" s="17">
        <f t="shared" si="1044"/>
        <v>1.9728674817531323E-3</v>
      </c>
      <c r="AP839" s="17">
        <f t="shared" si="1045"/>
        <v>6.4489442092728816E-4</v>
      </c>
      <c r="AQ839" s="17">
        <f t="shared" si="1046"/>
        <v>1.581031739294424E-4</v>
      </c>
      <c r="AR839" s="17">
        <f t="shared" si="1047"/>
        <v>7.0178817890859438E-4</v>
      </c>
      <c r="AS839" s="17">
        <f t="shared" si="1048"/>
        <v>9.7971012621736204E-4</v>
      </c>
      <c r="AT839" s="17">
        <f t="shared" si="1049"/>
        <v>6.8384732050171437E-4</v>
      </c>
      <c r="AU839" s="17">
        <f t="shared" si="1050"/>
        <v>3.1822144478792512E-4</v>
      </c>
      <c r="AV839" s="17">
        <f t="shared" si="1051"/>
        <v>1.1106085183819256E-4</v>
      </c>
      <c r="AW839" s="17">
        <f t="shared" si="1052"/>
        <v>1.1791893598525246E-6</v>
      </c>
      <c r="AX839" s="17">
        <f t="shared" si="1053"/>
        <v>9.5465024440317405E-4</v>
      </c>
      <c r="AY839" s="17">
        <f t="shared" si="1054"/>
        <v>9.3617329432395572E-4</v>
      </c>
      <c r="AZ839" s="17">
        <f t="shared" si="1055"/>
        <v>4.5902697985128894E-4</v>
      </c>
      <c r="BA839" s="17">
        <f t="shared" si="1056"/>
        <v>1.5004755316770982E-4</v>
      </c>
      <c r="BB839" s="17">
        <f t="shared" si="1057"/>
        <v>3.6785857694427865E-5</v>
      </c>
      <c r="BC839" s="17">
        <f t="shared" si="1058"/>
        <v>7.2147758373758356E-6</v>
      </c>
      <c r="BD839" s="17">
        <f t="shared" si="1059"/>
        <v>1.1470088220236213E-4</v>
      </c>
      <c r="BE839" s="17">
        <f t="shared" si="1060"/>
        <v>1.6012469169041858E-4</v>
      </c>
      <c r="BF839" s="17">
        <f t="shared" si="1061"/>
        <v>1.1176861239705266E-4</v>
      </c>
      <c r="BG839" s="17">
        <f t="shared" si="1062"/>
        <v>5.2010395087659818E-5</v>
      </c>
      <c r="BH839" s="17">
        <f t="shared" si="1063"/>
        <v>1.8151884096705061E-5</v>
      </c>
      <c r="BI839" s="17">
        <f t="shared" si="1064"/>
        <v>5.0680775749521684E-6</v>
      </c>
      <c r="BJ839" s="18">
        <f t="shared" si="1065"/>
        <v>0.46442766620656456</v>
      </c>
      <c r="BK839" s="18">
        <f t="shared" si="1066"/>
        <v>0.27164487793525532</v>
      </c>
      <c r="BL839" s="18">
        <f t="shared" si="1067"/>
        <v>0.24958128927960582</v>
      </c>
      <c r="BM839" s="18">
        <f t="shared" si="1068"/>
        <v>0.42349700959450354</v>
      </c>
      <c r="BN839" s="18">
        <f t="shared" si="1069"/>
        <v>0.57581709941027581</v>
      </c>
    </row>
    <row r="840" spans="1:66" x14ac:dyDescent="0.25">
      <c r="A840" t="s">
        <v>196</v>
      </c>
      <c r="B840" t="s">
        <v>300</v>
      </c>
      <c r="C840" t="s">
        <v>202</v>
      </c>
      <c r="D840" t="s">
        <v>506</v>
      </c>
      <c r="E840" s="14">
        <f>VLOOKUP(A840,home!$A$2:$E$405,3,FALSE)</f>
        <v>1.615763547</v>
      </c>
      <c r="F840" s="14">
        <f>VLOOKUP(B840,home!$B$2:$E$405,3,FALSE)</f>
        <v>0.72</v>
      </c>
      <c r="G840" s="14">
        <f>VLOOKUP(C840,away!$B$2:$E$405,4,FALSE)</f>
        <v>1.24</v>
      </c>
      <c r="H840" s="14">
        <f>VLOOKUP(A840,away!$A$2:$E$405,3,FALSE)</f>
        <v>1.492610837</v>
      </c>
      <c r="I840" s="14">
        <f>VLOOKUP(C840,away!$B$2:$E$405,3,FALSE)</f>
        <v>0.46</v>
      </c>
      <c r="J840" s="14">
        <f>VLOOKUP(B840,home!$B$2:$E$405,4,FALSE)</f>
        <v>0.95</v>
      </c>
      <c r="K840" s="16">
        <f t="shared" si="1070"/>
        <v>1.4425536947616</v>
      </c>
      <c r="L840" s="16">
        <f t="shared" si="1071"/>
        <v>0.65227093576899997</v>
      </c>
      <c r="M840" s="17">
        <f t="shared" si="1016"/>
        <v>0.12309182830988577</v>
      </c>
      <c r="N840" s="17">
        <f t="shared" si="1017"/>
        <v>0.17756657172338625</v>
      </c>
      <c r="O840" s="17">
        <f t="shared" si="1018"/>
        <v>8.0289222037206273E-2</v>
      </c>
      <c r="P840" s="17">
        <f t="shared" si="1019"/>
        <v>0.11582151389930639</v>
      </c>
      <c r="Q840" s="17">
        <f t="shared" si="1020"/>
        <v>0.12807465705286075</v>
      </c>
      <c r="R840" s="17">
        <f t="shared" si="1021"/>
        <v>2.6185162995186771E-2</v>
      </c>
      <c r="S840" s="17">
        <f t="shared" si="1022"/>
        <v>2.7245153610351132E-2</v>
      </c>
      <c r="T840" s="17">
        <f t="shared" si="1023"/>
        <v>8.3539376404163229E-2</v>
      </c>
      <c r="U840" s="17">
        <f t="shared" si="1024"/>
        <v>3.7773503626641405E-2</v>
      </c>
      <c r="V840" s="17">
        <f t="shared" si="1025"/>
        <v>2.8484379696196382E-3</v>
      </c>
      <c r="W840" s="17">
        <f t="shared" si="1026"/>
        <v>6.1584856578976346E-2</v>
      </c>
      <c r="X840" s="17">
        <f t="shared" si="1027"/>
        <v>4.0170012029968553E-2</v>
      </c>
      <c r="Y840" s="17">
        <f t="shared" si="1028"/>
        <v>1.3100865668319786E-2</v>
      </c>
      <c r="Z840" s="17">
        <f t="shared" si="1029"/>
        <v>5.6932735900447565E-3</v>
      </c>
      <c r="AA840" s="17">
        <f t="shared" si="1030"/>
        <v>8.2128528526077028E-3</v>
      </c>
      <c r="AB840" s="17">
        <f t="shared" si="1031"/>
        <v>5.9237406135312946E-3</v>
      </c>
      <c r="AC840" s="17">
        <f t="shared" si="1032"/>
        <v>1.675123373437197E-4</v>
      </c>
      <c r="AD840" s="17">
        <f t="shared" si="1033"/>
        <v>2.2209865599841398E-2</v>
      </c>
      <c r="AE840" s="17">
        <f t="shared" si="1034"/>
        <v>1.448684981811227E-2</v>
      </c>
      <c r="AF840" s="17">
        <f t="shared" si="1035"/>
        <v>4.7246755436025278E-3</v>
      </c>
      <c r="AG840" s="17">
        <f t="shared" si="1036"/>
        <v>1.0272561793435101E-3</v>
      </c>
      <c r="AH840" s="17">
        <f t="shared" si="1037"/>
        <v>9.2838922304185653E-4</v>
      </c>
      <c r="AI840" s="17">
        <f t="shared" si="1038"/>
        <v>1.3392513038758813E-3</v>
      </c>
      <c r="AJ840" s="17">
        <f t="shared" si="1039"/>
        <v>9.6597095831022156E-4</v>
      </c>
      <c r="AK840" s="17">
        <f t="shared" si="1040"/>
        <v>4.6448832498093777E-4</v>
      </c>
      <c r="AL840" s="17">
        <f t="shared" si="1041"/>
        <v>6.3047345300996751E-6</v>
      </c>
      <c r="AM840" s="17">
        <f t="shared" si="1042"/>
        <v>6.4077847362419543E-3</v>
      </c>
      <c r="AN840" s="17">
        <f t="shared" si="1043"/>
        <v>4.1796117461148545E-3</v>
      </c>
      <c r="AO840" s="17">
        <f t="shared" si="1044"/>
        <v>1.3631196323947198E-3</v>
      </c>
      <c r="AP840" s="17">
        <f t="shared" si="1045"/>
        <v>2.9637443939573309E-4</v>
      </c>
      <c r="AQ840" s="17">
        <f t="shared" si="1046"/>
        <v>4.8329108230666885E-5</v>
      </c>
      <c r="AR840" s="17">
        <f t="shared" si="1047"/>
        <v>1.2111226145427335E-4</v>
      </c>
      <c r="AS840" s="17">
        <f t="shared" si="1048"/>
        <v>1.7471094024179494E-4</v>
      </c>
      <c r="AT840" s="17">
        <f t="shared" si="1049"/>
        <v>1.260149561805372E-4</v>
      </c>
      <c r="AU840" s="17">
        <f t="shared" si="1050"/>
        <v>6.0594446877818342E-5</v>
      </c>
      <c r="AV840" s="17">
        <f t="shared" si="1051"/>
        <v>2.1852685806408096E-5</v>
      </c>
      <c r="AW840" s="17">
        <f t="shared" si="1052"/>
        <v>1.6478752038568964E-7</v>
      </c>
      <c r="AX840" s="17">
        <f t="shared" si="1053"/>
        <v>1.5405955910838018E-3</v>
      </c>
      <c r="AY840" s="17">
        <f t="shared" si="1054"/>
        <v>1.004885727837827E-3</v>
      </c>
      <c r="AZ840" s="17">
        <f t="shared" si="1055"/>
        <v>3.27728877018846E-4</v>
      </c>
      <c r="BA840" s="17">
        <f t="shared" si="1056"/>
        <v>7.1256007097202082E-5</v>
      </c>
      <c r="BB840" s="17">
        <f t="shared" si="1057"/>
        <v>1.1619555607113623E-5</v>
      </c>
      <c r="BC840" s="17">
        <f t="shared" si="1058"/>
        <v>1.5158196818143869E-6</v>
      </c>
      <c r="BD840" s="17">
        <f t="shared" si="1059"/>
        <v>1.3166334685313108E-5</v>
      </c>
      <c r="BE840" s="17">
        <f t="shared" si="1060"/>
        <v>1.8993144746766232E-5</v>
      </c>
      <c r="BF840" s="17">
        <f t="shared" si="1061"/>
        <v>1.3699315564794753E-5</v>
      </c>
      <c r="BG840" s="17">
        <f t="shared" si="1062"/>
        <v>6.5873327612332536E-6</v>
      </c>
      <c r="BH840" s="17">
        <f t="shared" si="1063"/>
        <v>2.3756453033352915E-6</v>
      </c>
      <c r="BI840" s="17">
        <f t="shared" si="1064"/>
        <v>6.8539918195387337E-7</v>
      </c>
      <c r="BJ840" s="18">
        <f t="shared" si="1065"/>
        <v>0.56173780783927929</v>
      </c>
      <c r="BK840" s="18">
        <f t="shared" si="1066"/>
        <v>0.27018563658887462</v>
      </c>
      <c r="BL840" s="18">
        <f t="shared" si="1067"/>
        <v>0.16264237439818657</v>
      </c>
      <c r="BM840" s="18">
        <f t="shared" si="1068"/>
        <v>0.34822541545823538</v>
      </c>
      <c r="BN840" s="18">
        <f t="shared" si="1069"/>
        <v>0.65102895601783228</v>
      </c>
    </row>
    <row r="841" spans="1:66" x14ac:dyDescent="0.25">
      <c r="A841" t="s">
        <v>196</v>
      </c>
      <c r="B841" t="s">
        <v>200</v>
      </c>
      <c r="C841" t="s">
        <v>198</v>
      </c>
      <c r="D841" t="s">
        <v>506</v>
      </c>
      <c r="E841" s="14">
        <f>VLOOKUP(A841,home!$A$2:$E$405,3,FALSE)</f>
        <v>1.615763547</v>
      </c>
      <c r="F841" s="14">
        <f>VLOOKUP(B841,home!$B$2:$E$405,3,FALSE)</f>
        <v>1.52</v>
      </c>
      <c r="G841" s="14">
        <f>VLOOKUP(C841,away!$B$2:$E$405,4,FALSE)</f>
        <v>0.93</v>
      </c>
      <c r="H841" s="14">
        <f>VLOOKUP(A841,away!$A$2:$E$405,3,FALSE)</f>
        <v>1.492610837</v>
      </c>
      <c r="I841" s="14">
        <f>VLOOKUP(C841,away!$B$2:$E$405,3,FALSE)</f>
        <v>0.93</v>
      </c>
      <c r="J841" s="14">
        <f>VLOOKUP(B841,home!$B$2:$E$405,4,FALSE)</f>
        <v>0.43</v>
      </c>
      <c r="K841" s="16">
        <f t="shared" si="1070"/>
        <v>2.2840433500392003</v>
      </c>
      <c r="L841" s="16">
        <f t="shared" si="1071"/>
        <v>0.59689507371630002</v>
      </c>
      <c r="M841" s="17">
        <f t="shared" si="1016"/>
        <v>5.6082109348685627E-2</v>
      </c>
      <c r="N841" s="17">
        <f t="shared" si="1017"/>
        <v>0.12809396891403668</v>
      </c>
      <c r="O841" s="17">
        <f t="shared" si="1018"/>
        <v>3.3475134793849302E-2</v>
      </c>
      <c r="P841" s="17">
        <f t="shared" si="1019"/>
        <v>7.6458659017557357E-2</v>
      </c>
      <c r="Q841" s="17">
        <f t="shared" si="1020"/>
        <v>0.14628608893911679</v>
      </c>
      <c r="R841" s="17">
        <f t="shared" si="1021"/>
        <v>9.990571525218879E-3</v>
      </c>
      <c r="S841" s="17">
        <f t="shared" si="1022"/>
        <v>2.6059676635986389E-2</v>
      </c>
      <c r="T841" s="17">
        <f t="shared" si="1023"/>
        <v>8.7317445840983346E-2</v>
      </c>
      <c r="U841" s="17">
        <f t="shared" si="1024"/>
        <v>2.2818898455267172E-2</v>
      </c>
      <c r="V841" s="17">
        <f t="shared" si="1025"/>
        <v>3.9475610020906424E-3</v>
      </c>
      <c r="W841" s="17">
        <f t="shared" si="1026"/>
        <v>0.1113745895482109</v>
      </c>
      <c r="X841" s="17">
        <f t="shared" si="1027"/>
        <v>6.6478943838502003E-2</v>
      </c>
      <c r="Y841" s="17">
        <f t="shared" si="1028"/>
        <v>1.984047704153221E-2</v>
      </c>
      <c r="Z841" s="17">
        <f t="shared" si="1029"/>
        <v>1.9877743090044972E-3</v>
      </c>
      <c r="AA841" s="17">
        <f t="shared" si="1030"/>
        <v>4.5401626918604877E-3</v>
      </c>
      <c r="AB841" s="17">
        <f t="shared" si="1031"/>
        <v>5.1849642022200127E-3</v>
      </c>
      <c r="AC841" s="17">
        <f t="shared" si="1032"/>
        <v>3.3636531341626634E-4</v>
      </c>
      <c r="AD841" s="17">
        <f t="shared" si="1033"/>
        <v>6.3596097655234121E-2</v>
      </c>
      <c r="AE841" s="17">
        <f t="shared" si="1034"/>
        <v>3.7960197397989982E-2</v>
      </c>
      <c r="AF841" s="17">
        <f t="shared" si="1035"/>
        <v>1.1329127412079264E-2</v>
      </c>
      <c r="AG841" s="17">
        <f t="shared" si="1036"/>
        <v>2.254100113924803E-3</v>
      </c>
      <c r="AH841" s="17">
        <f t="shared" si="1037"/>
        <v>2.9662317317615162E-4</v>
      </c>
      <c r="AI841" s="17">
        <f t="shared" si="1038"/>
        <v>6.7750018616051521E-4</v>
      </c>
      <c r="AJ841" s="17">
        <f t="shared" si="1039"/>
        <v>7.7371989742512268E-4</v>
      </c>
      <c r="AK841" s="17">
        <f t="shared" si="1040"/>
        <v>5.8906992883562127E-4</v>
      </c>
      <c r="AL841" s="17">
        <f t="shared" si="1041"/>
        <v>1.8343133739088503E-5</v>
      </c>
      <c r="AM841" s="17">
        <f t="shared" si="1042"/>
        <v>2.9051248787576239E-2</v>
      </c>
      <c r="AN841" s="17">
        <f t="shared" si="1043"/>
        <v>1.7340547286610889E-2</v>
      </c>
      <c r="AO841" s="17">
        <f t="shared" si="1044"/>
        <v>5.175243625461296E-3</v>
      </c>
      <c r="AP841" s="17">
        <f t="shared" si="1045"/>
        <v>1.0296924751065108E-3</v>
      </c>
      <c r="AQ841" s="17">
        <f t="shared" si="1046"/>
        <v>1.5365459145845502E-4</v>
      </c>
      <c r="AR841" s="17">
        <f t="shared" si="1047"/>
        <v>3.5410582163788383E-5</v>
      </c>
      <c r="AS841" s="17">
        <f t="shared" si="1048"/>
        <v>8.0879304712217572E-5</v>
      </c>
      <c r="AT841" s="17">
        <f t="shared" si="1049"/>
        <v>9.2365919041867376E-5</v>
      </c>
      <c r="AU841" s="17">
        <f t="shared" si="1050"/>
        <v>7.032258771927877E-5</v>
      </c>
      <c r="AV841" s="17">
        <f t="shared" si="1051"/>
        <v>4.0154959709441741E-5</v>
      </c>
      <c r="AW841" s="17">
        <f t="shared" si="1052"/>
        <v>6.9466172216969633E-7</v>
      </c>
      <c r="AX841" s="17">
        <f t="shared" si="1053"/>
        <v>1.1059051933932976E-2</v>
      </c>
      <c r="AY841" s="17">
        <f t="shared" si="1054"/>
        <v>6.6010936193373147E-3</v>
      </c>
      <c r="AZ841" s="17">
        <f t="shared" si="1055"/>
        <v>1.9700801312612717E-3</v>
      </c>
      <c r="BA841" s="17">
        <f t="shared" si="1056"/>
        <v>3.9197704172540498E-4</v>
      </c>
      <c r="BB841" s="17">
        <f t="shared" si="1057"/>
        <v>5.8492291303945696E-5</v>
      </c>
      <c r="BC841" s="17">
        <f t="shared" si="1058"/>
        <v>6.9827521059407949E-6</v>
      </c>
      <c r="BD841" s="17">
        <f t="shared" si="1059"/>
        <v>3.5227336751652591E-6</v>
      </c>
      <c r="BE841" s="17">
        <f t="shared" si="1060"/>
        <v>8.0460764247203634E-6</v>
      </c>
      <c r="BF841" s="17">
        <f t="shared" si="1061"/>
        <v>9.1887936758948666E-6</v>
      </c>
      <c r="BG841" s="17">
        <f t="shared" si="1062"/>
        <v>6.9958676967699766E-6</v>
      </c>
      <c r="BH841" s="17">
        <f t="shared" si="1063"/>
        <v>3.9947162726403796E-6</v>
      </c>
      <c r="BI841" s="17">
        <f t="shared" si="1064"/>
        <v>1.8248210275635293E-6</v>
      </c>
      <c r="BJ841" s="18">
        <f t="shared" si="1065"/>
        <v>0.74736910123749045</v>
      </c>
      <c r="BK841" s="18">
        <f t="shared" si="1066"/>
        <v>0.16950380807081267</v>
      </c>
      <c r="BL841" s="18">
        <f t="shared" si="1067"/>
        <v>7.8699351216132626E-2</v>
      </c>
      <c r="BM841" s="18">
        <f t="shared" si="1068"/>
        <v>0.54057310333736064</v>
      </c>
      <c r="BN841" s="18">
        <f t="shared" si="1069"/>
        <v>0.45038653253846461</v>
      </c>
    </row>
    <row r="842" spans="1:66" x14ac:dyDescent="0.25">
      <c r="A842" t="s">
        <v>196</v>
      </c>
      <c r="B842" t="s">
        <v>306</v>
      </c>
      <c r="C842" t="s">
        <v>199</v>
      </c>
      <c r="D842" t="s">
        <v>506</v>
      </c>
      <c r="E842" s="14">
        <f>VLOOKUP(A842,home!$A$2:$E$405,3,FALSE)</f>
        <v>1.615763547</v>
      </c>
      <c r="F842" s="14">
        <f>VLOOKUP(B842,home!$B$2:$E$405,3,FALSE)</f>
        <v>1.97</v>
      </c>
      <c r="G842" s="14">
        <f>VLOOKUP(C842,away!$B$2:$E$405,4,FALSE)</f>
        <v>0.84</v>
      </c>
      <c r="H842" s="14">
        <f>VLOOKUP(A842,away!$A$2:$E$405,3,FALSE)</f>
        <v>1.492610837</v>
      </c>
      <c r="I842" s="14">
        <f>VLOOKUP(C842,away!$B$2:$E$405,3,FALSE)</f>
        <v>0.68</v>
      </c>
      <c r="J842" s="14">
        <f>VLOOKUP(B842,home!$B$2:$E$405,4,FALSE)</f>
        <v>0.67</v>
      </c>
      <c r="K842" s="16">
        <f t="shared" si="1070"/>
        <v>2.6737655175755997</v>
      </c>
      <c r="L842" s="16">
        <f t="shared" si="1071"/>
        <v>0.68003349733720009</v>
      </c>
      <c r="M842" s="17">
        <f t="shared" si="1016"/>
        <v>3.495132097382686E-2</v>
      </c>
      <c r="N842" s="17">
        <f t="shared" si="1017"/>
        <v>9.3451636813535077E-2</v>
      </c>
      <c r="O842" s="17">
        <f t="shared" si="1018"/>
        <v>2.3768069038386509E-2</v>
      </c>
      <c r="P842" s="17">
        <f t="shared" si="1019"/>
        <v>6.3550243414194088E-2</v>
      </c>
      <c r="Q842" s="17">
        <f t="shared" si="1020"/>
        <v>0.12493388203651432</v>
      </c>
      <c r="R842" s="17">
        <f t="shared" si="1021"/>
        <v>8.0815415565629999E-3</v>
      </c>
      <c r="S842" s="17">
        <f t="shared" si="1022"/>
        <v>2.8887559364549002E-2</v>
      </c>
      <c r="T842" s="17">
        <f t="shared" si="1023"/>
        <v>8.495922473720402E-2</v>
      </c>
      <c r="U842" s="17">
        <f t="shared" si="1024"/>
        <v>2.1608147142792383E-2</v>
      </c>
      <c r="V842" s="17">
        <f t="shared" si="1025"/>
        <v>5.8360897960967259E-3</v>
      </c>
      <c r="W842" s="17">
        <f t="shared" si="1026"/>
        <v>0.11134796858869654</v>
      </c>
      <c r="X842" s="17">
        <f t="shared" si="1027"/>
        <v>7.5720348500763993E-2</v>
      </c>
      <c r="Y842" s="17">
        <f t="shared" si="1028"/>
        <v>2.5746186705283076E-2</v>
      </c>
      <c r="Z842" s="17">
        <f t="shared" si="1029"/>
        <v>1.831906322861819E-3</v>
      </c>
      <c r="AA842" s="17">
        <f t="shared" si="1030"/>
        <v>4.8980879574966451E-3</v>
      </c>
      <c r="AB842" s="17">
        <f t="shared" si="1031"/>
        <v>6.5481693414034155E-3</v>
      </c>
      <c r="AC842" s="17">
        <f t="shared" si="1032"/>
        <v>6.6321693428764963E-4</v>
      </c>
      <c r="AD842" s="17">
        <f t="shared" si="1033"/>
        <v>7.4429589716136946E-2</v>
      </c>
      <c r="AE842" s="17">
        <f t="shared" si="1034"/>
        <v>5.061461420003751E-2</v>
      </c>
      <c r="AF842" s="17">
        <f t="shared" si="1035"/>
        <v>1.7209816555412306E-2</v>
      </c>
      <c r="AG842" s="17">
        <f t="shared" si="1036"/>
        <v>3.9010839135695595E-3</v>
      </c>
      <c r="AH842" s="17">
        <f t="shared" si="1037"/>
        <v>3.1143941588246312E-4</v>
      </c>
      <c r="AI842" s="17">
        <f t="shared" si="1038"/>
        <v>8.327159710004165E-4</v>
      </c>
      <c r="AJ842" s="17">
        <f t="shared" si="1039"/>
        <v>1.1132436245976985E-3</v>
      </c>
      <c r="AK842" s="17">
        <f t="shared" si="1040"/>
        <v>9.9218413870340067E-4</v>
      </c>
      <c r="AL842" s="17">
        <f t="shared" si="1041"/>
        <v>4.8235770707445083E-5</v>
      </c>
      <c r="AM842" s="17">
        <f t="shared" si="1042"/>
        <v>3.980145409406128E-2</v>
      </c>
      <c r="AN842" s="17">
        <f t="shared" si="1043"/>
        <v>2.7066322026690511E-2</v>
      </c>
      <c r="AO842" s="17">
        <f t="shared" si="1044"/>
        <v>9.203002813932621E-3</v>
      </c>
      <c r="AP842" s="17">
        <f t="shared" si="1045"/>
        <v>2.0861167298542316E-3</v>
      </c>
      <c r="AQ842" s="17">
        <f t="shared" si="1046"/>
        <v>3.5465731391410394E-4</v>
      </c>
      <c r="AR842" s="17">
        <f t="shared" si="1047"/>
        <v>4.2357847038241245E-5</v>
      </c>
      <c r="AS842" s="17">
        <f t="shared" si="1048"/>
        <v>1.1325495080959117E-4</v>
      </c>
      <c r="AT842" s="17">
        <f t="shared" si="1049"/>
        <v>1.5140859108470284E-4</v>
      </c>
      <c r="AU842" s="17">
        <f t="shared" si="1050"/>
        <v>1.3494368996899426E-4</v>
      </c>
      <c r="AV842" s="17">
        <f t="shared" si="1051"/>
        <v>9.0201946263377306E-5</v>
      </c>
      <c r="AW842" s="17">
        <f t="shared" si="1052"/>
        <v>2.4362415467508339E-6</v>
      </c>
      <c r="AX842" s="17">
        <f t="shared" si="1053"/>
        <v>1.7736625917678217E-2</v>
      </c>
      <c r="AY842" s="17">
        <f t="shared" si="1054"/>
        <v>1.2061499753760342E-2</v>
      </c>
      <c r="AZ842" s="17">
        <f t="shared" si="1055"/>
        <v>4.1011119303407118E-3</v>
      </c>
      <c r="BA842" s="17">
        <f t="shared" si="1056"/>
        <v>9.2963116298697005E-4</v>
      </c>
      <c r="BB842" s="17">
        <f t="shared" si="1057"/>
        <v>1.5804508274991943E-4</v>
      </c>
      <c r="BC842" s="17">
        <f t="shared" si="1058"/>
        <v>2.1495190071874987E-5</v>
      </c>
      <c r="BD842" s="17">
        <f t="shared" si="1059"/>
        <v>4.8007924768482231E-6</v>
      </c>
      <c r="BE842" s="17">
        <f t="shared" si="1060"/>
        <v>1.2836193381633134E-5</v>
      </c>
      <c r="BF842" s="17">
        <f t="shared" si="1061"/>
        <v>1.7160485620371405E-5</v>
      </c>
      <c r="BG842" s="17">
        <f t="shared" si="1062"/>
        <v>1.5294371572200329E-5</v>
      </c>
      <c r="BH842" s="17">
        <f t="shared" si="1063"/>
        <v>1.0223390830684438E-5</v>
      </c>
      <c r="BI842" s="17">
        <f t="shared" si="1064"/>
        <v>5.4669899751565225E-6</v>
      </c>
      <c r="BJ842" s="18">
        <f t="shared" si="1065"/>
        <v>0.77583431378319434</v>
      </c>
      <c r="BK842" s="18">
        <f t="shared" si="1066"/>
        <v>0.1459981660074221</v>
      </c>
      <c r="BL842" s="18">
        <f t="shared" si="1067"/>
        <v>6.8751547435847715E-2</v>
      </c>
      <c r="BM842" s="18">
        <f t="shared" si="1068"/>
        <v>0.63162017620409261</v>
      </c>
      <c r="BN842" s="18">
        <f t="shared" si="1069"/>
        <v>0.34873669383301981</v>
      </c>
    </row>
    <row r="843" spans="1:66" x14ac:dyDescent="0.25">
      <c r="A843" t="s">
        <v>32</v>
      </c>
      <c r="B843" t="s">
        <v>207</v>
      </c>
      <c r="C843" t="s">
        <v>209</v>
      </c>
      <c r="D843" t="s">
        <v>506</v>
      </c>
      <c r="E843" s="14">
        <f>VLOOKUP(A843,home!$A$2:$E$405,3,FALSE)</f>
        <v>1.25</v>
      </c>
      <c r="F843" s="14">
        <f>VLOOKUP(B843,home!$B$2:$E$405,3,FALSE)</f>
        <v>1.28</v>
      </c>
      <c r="G843" s="14">
        <f>VLOOKUP(C843,away!$B$2:$E$405,4,FALSE)</f>
        <v>0.48</v>
      </c>
      <c r="H843" s="14">
        <f>VLOOKUP(A843,away!$A$2:$E$405,3,FALSE)</f>
        <v>1.127777778</v>
      </c>
      <c r="I843" s="14">
        <f>VLOOKUP(C843,away!$B$2:$E$405,3,FALSE)</f>
        <v>1.1200000000000001</v>
      </c>
      <c r="J843" s="14">
        <f>VLOOKUP(B843,home!$B$2:$E$405,4,FALSE)</f>
        <v>0.71</v>
      </c>
      <c r="K843" s="16">
        <f t="shared" si="1070"/>
        <v>0.76800000000000002</v>
      </c>
      <c r="L843" s="16">
        <f t="shared" si="1071"/>
        <v>0.89680888906560008</v>
      </c>
      <c r="M843" s="17">
        <f t="shared" si="1016"/>
        <v>0.18922681784057083</v>
      </c>
      <c r="N843" s="17">
        <f t="shared" si="1017"/>
        <v>0.14532619610155839</v>
      </c>
      <c r="O843" s="17">
        <f t="shared" si="1018"/>
        <v>0.16970029228902098</v>
      </c>
      <c r="P843" s="17">
        <f t="shared" si="1019"/>
        <v>0.13032982447796812</v>
      </c>
      <c r="Q843" s="17">
        <f t="shared" si="1020"/>
        <v>5.5805259302998414E-2</v>
      </c>
      <c r="R843" s="17">
        <f t="shared" si="1021"/>
        <v>7.6094365300912264E-2</v>
      </c>
      <c r="S843" s="17">
        <f t="shared" si="1022"/>
        <v>2.2441141459622633E-2</v>
      </c>
      <c r="T843" s="17">
        <f t="shared" si="1023"/>
        <v>5.0046652599539748E-2</v>
      </c>
      <c r="U843" s="17">
        <f t="shared" si="1024"/>
        <v>5.8440472551100617E-2</v>
      </c>
      <c r="V843" s="17">
        <f t="shared" si="1025"/>
        <v>1.7173687587642163E-3</v>
      </c>
      <c r="W843" s="17">
        <f t="shared" si="1026"/>
        <v>1.4286146381567597E-2</v>
      </c>
      <c r="X843" s="17">
        <f t="shared" si="1027"/>
        <v>1.2811943065482178E-2</v>
      </c>
      <c r="Y843" s="17">
        <f t="shared" si="1028"/>
        <v>5.7449322136633946E-3</v>
      </c>
      <c r="Z843" s="17">
        <f t="shared" si="1029"/>
        <v>2.2747367736554364E-2</v>
      </c>
      <c r="AA843" s="17">
        <f t="shared" si="1030"/>
        <v>1.7469978421673749E-2</v>
      </c>
      <c r="AB843" s="17">
        <f t="shared" si="1031"/>
        <v>6.7084717139227193E-3</v>
      </c>
      <c r="AC843" s="17">
        <f t="shared" si="1032"/>
        <v>7.3927275295838642E-5</v>
      </c>
      <c r="AD843" s="17">
        <f t="shared" si="1033"/>
        <v>2.7429401052609785E-3</v>
      </c>
      <c r="AE843" s="17">
        <f t="shared" si="1034"/>
        <v>2.4598930685725781E-3</v>
      </c>
      <c r="AF843" s="17">
        <f t="shared" si="1035"/>
        <v>1.1030269850233717E-3</v>
      </c>
      <c r="AG843" s="17">
        <f t="shared" si="1036"/>
        <v>3.2973480168272952E-4</v>
      </c>
      <c r="AH843" s="17">
        <f t="shared" si="1037"/>
        <v>5.1000103972464973E-3</v>
      </c>
      <c r="AI843" s="17">
        <f t="shared" si="1038"/>
        <v>3.9168079850853098E-3</v>
      </c>
      <c r="AJ843" s="17">
        <f t="shared" si="1039"/>
        <v>1.5040542662727587E-3</v>
      </c>
      <c r="AK843" s="17">
        <f t="shared" si="1040"/>
        <v>3.8503789216582626E-4</v>
      </c>
      <c r="AL843" s="17">
        <f t="shared" si="1041"/>
        <v>2.0366941479846254E-6</v>
      </c>
      <c r="AM843" s="17">
        <f t="shared" si="1042"/>
        <v>4.2131560016808636E-4</v>
      </c>
      <c r="AN843" s="17">
        <f t="shared" si="1043"/>
        <v>3.7783957533274806E-4</v>
      </c>
      <c r="AO843" s="17">
        <f t="shared" si="1044"/>
        <v>1.6942494489958994E-4</v>
      </c>
      <c r="AP843" s="17">
        <f t="shared" si="1045"/>
        <v>5.0647265538467264E-5</v>
      </c>
      <c r="AQ843" s="17">
        <f t="shared" si="1046"/>
        <v>1.1355229485440817E-5</v>
      </c>
      <c r="AR843" s="17">
        <f t="shared" si="1047"/>
        <v>9.1474693171552832E-4</v>
      </c>
      <c r="AS843" s="17">
        <f t="shared" si="1048"/>
        <v>7.025256435575257E-4</v>
      </c>
      <c r="AT843" s="17">
        <f t="shared" si="1049"/>
        <v>2.6976984712608981E-4</v>
      </c>
      <c r="AU843" s="17">
        <f t="shared" si="1050"/>
        <v>6.9061080864278999E-5</v>
      </c>
      <c r="AV843" s="17">
        <f t="shared" si="1051"/>
        <v>1.325972752594157E-5</v>
      </c>
      <c r="AW843" s="17">
        <f t="shared" si="1052"/>
        <v>3.8965875546037324E-8</v>
      </c>
      <c r="AX843" s="17">
        <f t="shared" si="1053"/>
        <v>5.3928396821515042E-5</v>
      </c>
      <c r="AY843" s="17">
        <f t="shared" si="1054"/>
        <v>4.8363465642591743E-5</v>
      </c>
      <c r="AZ843" s="17">
        <f t="shared" si="1055"/>
        <v>2.1686392947147506E-5</v>
      </c>
      <c r="BA843" s="17">
        <f t="shared" si="1056"/>
        <v>6.4828499889238085E-6</v>
      </c>
      <c r="BB843" s="17">
        <f t="shared" si="1057"/>
        <v>1.4534693741364244E-6</v>
      </c>
      <c r="BC843" s="17">
        <f t="shared" si="1058"/>
        <v>2.6069685094203199E-7</v>
      </c>
      <c r="BD843" s="17">
        <f t="shared" si="1059"/>
        <v>1.3672552993466148E-4</v>
      </c>
      <c r="BE843" s="17">
        <f t="shared" si="1060"/>
        <v>1.0500520698982002E-4</v>
      </c>
      <c r="BF843" s="17">
        <f t="shared" si="1061"/>
        <v>4.0321999484090885E-5</v>
      </c>
      <c r="BG843" s="17">
        <f t="shared" si="1062"/>
        <v>1.0322431867927267E-5</v>
      </c>
      <c r="BH843" s="17">
        <f t="shared" si="1063"/>
        <v>1.9819069186420352E-6</v>
      </c>
      <c r="BI843" s="17">
        <f t="shared" si="1064"/>
        <v>3.0442090270341667E-7</v>
      </c>
      <c r="BJ843" s="18">
        <f t="shared" si="1065"/>
        <v>0.29181948251239898</v>
      </c>
      <c r="BK843" s="18">
        <f t="shared" si="1066"/>
        <v>0.3438394799720122</v>
      </c>
      <c r="BL843" s="18">
        <f t="shared" si="1067"/>
        <v>0.3415835155442879</v>
      </c>
      <c r="BM843" s="18">
        <f t="shared" si="1068"/>
        <v>0.2334587659524574</v>
      </c>
      <c r="BN843" s="18">
        <f t="shared" si="1069"/>
        <v>0.76648275531302901</v>
      </c>
    </row>
    <row r="844" spans="1:66" x14ac:dyDescent="0.25">
      <c r="A844" t="s">
        <v>32</v>
      </c>
      <c r="B844" t="s">
        <v>34</v>
      </c>
      <c r="C844" t="s">
        <v>311</v>
      </c>
      <c r="D844" t="s">
        <v>506</v>
      </c>
      <c r="E844" s="14">
        <f>VLOOKUP(A844,home!$A$2:$E$405,3,FALSE)</f>
        <v>1.25</v>
      </c>
      <c r="F844" s="14">
        <f>VLOOKUP(B844,home!$B$2:$E$405,3,FALSE)</f>
        <v>0.72</v>
      </c>
      <c r="G844" s="14">
        <f>VLOOKUP(C844,away!$B$2:$E$405,4,FALSE)</f>
        <v>1.04</v>
      </c>
      <c r="H844" s="14">
        <f>VLOOKUP(A844,away!$A$2:$E$405,3,FALSE)</f>
        <v>1.127777778</v>
      </c>
      <c r="I844" s="14">
        <f>VLOOKUP(C844,away!$B$2:$E$405,3,FALSE)</f>
        <v>0.72</v>
      </c>
      <c r="J844" s="14">
        <f>VLOOKUP(B844,home!$B$2:$E$405,4,FALSE)</f>
        <v>0.89</v>
      </c>
      <c r="K844" s="16">
        <f t="shared" si="1070"/>
        <v>0.93599999999999994</v>
      </c>
      <c r="L844" s="16">
        <f t="shared" si="1071"/>
        <v>0.72268000014239997</v>
      </c>
      <c r="M844" s="17">
        <f t="shared" si="1016"/>
        <v>0.1903901292501321</v>
      </c>
      <c r="N844" s="17">
        <f t="shared" si="1017"/>
        <v>0.17820516097812361</v>
      </c>
      <c r="O844" s="17">
        <f t="shared" si="1018"/>
        <v>0.13759113863359704</v>
      </c>
      <c r="P844" s="17">
        <f t="shared" si="1019"/>
        <v>0.1287853057610468</v>
      </c>
      <c r="Q844" s="17">
        <f t="shared" si="1020"/>
        <v>8.3400015337761854E-2</v>
      </c>
      <c r="R844" s="17">
        <f t="shared" si="1021"/>
        <v>4.9717182043660428E-2</v>
      </c>
      <c r="S844" s="17">
        <f t="shared" si="1022"/>
        <v>2.1778512159861357E-2</v>
      </c>
      <c r="T844" s="17">
        <f t="shared" si="1023"/>
        <v>6.0271523096169899E-2</v>
      </c>
      <c r="U844" s="17">
        <f t="shared" si="1024"/>
        <v>4.6535282392866154E-2</v>
      </c>
      <c r="V844" s="17">
        <f t="shared" si="1025"/>
        <v>1.6368450977621467E-3</v>
      </c>
      <c r="W844" s="17">
        <f t="shared" si="1026"/>
        <v>2.6020804785381702E-2</v>
      </c>
      <c r="X844" s="17">
        <f t="shared" si="1027"/>
        <v>1.8804715206005011E-2</v>
      </c>
      <c r="Y844" s="17">
        <f t="shared" si="1028"/>
        <v>6.7948957938767443E-3</v>
      </c>
      <c r="Z844" s="17">
        <f t="shared" si="1029"/>
        <v>1.1976537708797417E-2</v>
      </c>
      <c r="AA844" s="17">
        <f t="shared" si="1030"/>
        <v>1.1210039295434382E-2</v>
      </c>
      <c r="AB844" s="17">
        <f t="shared" si="1031"/>
        <v>5.2462983902632904E-3</v>
      </c>
      <c r="AC844" s="17">
        <f t="shared" si="1032"/>
        <v>6.9200540105804294E-5</v>
      </c>
      <c r="AD844" s="17">
        <f t="shared" si="1033"/>
        <v>6.0888683197793158E-3</v>
      </c>
      <c r="AE844" s="17">
        <f t="shared" si="1034"/>
        <v>4.4003033582051708E-3</v>
      </c>
      <c r="AF844" s="17">
        <f t="shared" si="1035"/>
        <v>1.5900056157671576E-3</v>
      </c>
      <c r="AG844" s="17">
        <f t="shared" si="1036"/>
        <v>3.8302175287634221E-4</v>
      </c>
      <c r="AH844" s="17">
        <f t="shared" si="1037"/>
        <v>2.1638010682747937E-3</v>
      </c>
      <c r="AI844" s="17">
        <f t="shared" si="1038"/>
        <v>2.0253177999052063E-3</v>
      </c>
      <c r="AJ844" s="17">
        <f t="shared" si="1039"/>
        <v>9.4784873035563659E-4</v>
      </c>
      <c r="AK844" s="17">
        <f t="shared" si="1040"/>
        <v>2.9572880387095866E-4</v>
      </c>
      <c r="AL844" s="17">
        <f t="shared" si="1041"/>
        <v>1.8723686467268701E-6</v>
      </c>
      <c r="AM844" s="17">
        <f t="shared" si="1042"/>
        <v>1.1398361494626883E-3</v>
      </c>
      <c r="AN844" s="17">
        <f t="shared" si="1043"/>
        <v>8.2373678865600816E-4</v>
      </c>
      <c r="AO844" s="17">
        <f t="shared" si="1044"/>
        <v>2.9764905127161199E-4</v>
      </c>
      <c r="AP844" s="17">
        <f t="shared" si="1045"/>
        <v>7.1701672138451284E-5</v>
      </c>
      <c r="AQ844" s="17">
        <f t="shared" si="1046"/>
        <v>1.2954341107806568E-5</v>
      </c>
      <c r="AR844" s="17">
        <f t="shared" si="1047"/>
        <v>3.1274715126579068E-4</v>
      </c>
      <c r="AS844" s="17">
        <f t="shared" si="1048"/>
        <v>2.9273133358478004E-4</v>
      </c>
      <c r="AT844" s="17">
        <f t="shared" si="1049"/>
        <v>1.3699826411767705E-4</v>
      </c>
      <c r="AU844" s="17">
        <f t="shared" si="1050"/>
        <v>4.2743458404715249E-5</v>
      </c>
      <c r="AV844" s="17">
        <f t="shared" si="1051"/>
        <v>1.0001969266703364E-5</v>
      </c>
      <c r="AW844" s="17">
        <f t="shared" si="1052"/>
        <v>3.518120772096317E-8</v>
      </c>
      <c r="AX844" s="17">
        <f t="shared" si="1053"/>
        <v>1.7781443931617932E-4</v>
      </c>
      <c r="AY844" s="17">
        <f t="shared" si="1054"/>
        <v>1.2850293903033722E-4</v>
      </c>
      <c r="AZ844" s="17">
        <f t="shared" si="1055"/>
        <v>4.6433251998371457E-5</v>
      </c>
      <c r="BA844" s="17">
        <f t="shared" si="1056"/>
        <v>1.1185460853598397E-5</v>
      </c>
      <c r="BB844" s="17">
        <f t="shared" si="1057"/>
        <v>2.0208772128178238E-6</v>
      </c>
      <c r="BC844" s="17">
        <f t="shared" si="1058"/>
        <v>2.9208950888939167E-7</v>
      </c>
      <c r="BD844" s="17">
        <f t="shared" si="1059"/>
        <v>3.7669351886882786E-5</v>
      </c>
      <c r="BE844" s="17">
        <f t="shared" si="1060"/>
        <v>3.5258513366122284E-5</v>
      </c>
      <c r="BF844" s="17">
        <f t="shared" si="1061"/>
        <v>1.6500984255345227E-5</v>
      </c>
      <c r="BG844" s="17">
        <f t="shared" si="1062"/>
        <v>5.1483070876677113E-6</v>
      </c>
      <c r="BH844" s="17">
        <f t="shared" si="1063"/>
        <v>1.204703858514244E-6</v>
      </c>
      <c r="BI844" s="17">
        <f t="shared" si="1064"/>
        <v>2.2552056231386655E-7</v>
      </c>
      <c r="BJ844" s="18">
        <f t="shared" si="1065"/>
        <v>0.38867144130450365</v>
      </c>
      <c r="BK844" s="18">
        <f t="shared" si="1066"/>
        <v>0.34279036811658525</v>
      </c>
      <c r="BL844" s="18">
        <f t="shared" si="1067"/>
        <v>0.25662386671588433</v>
      </c>
      <c r="BM844" s="18">
        <f t="shared" si="1068"/>
        <v>0.23184481408362628</v>
      </c>
      <c r="BN844" s="18">
        <f t="shared" si="1069"/>
        <v>0.76808893200432182</v>
      </c>
    </row>
    <row r="845" spans="1:66" x14ac:dyDescent="0.25">
      <c r="A845" t="s">
        <v>32</v>
      </c>
      <c r="B845" t="s">
        <v>208</v>
      </c>
      <c r="C845" t="s">
        <v>211</v>
      </c>
      <c r="D845" t="s">
        <v>506</v>
      </c>
      <c r="E845" s="14">
        <f>VLOOKUP(A845,home!$A$2:$E$405,3,FALSE)</f>
        <v>1.25</v>
      </c>
      <c r="F845" s="14">
        <f>VLOOKUP(B845,home!$B$2:$E$405,3,FALSE)</f>
        <v>1.44</v>
      </c>
      <c r="G845" s="14">
        <f>VLOOKUP(C845,away!$B$2:$E$405,4,FALSE)</f>
        <v>2</v>
      </c>
      <c r="H845" s="14">
        <f>VLOOKUP(A845,away!$A$2:$E$405,3,FALSE)</f>
        <v>1.127777778</v>
      </c>
      <c r="I845" s="14">
        <f>VLOOKUP(C845,away!$B$2:$E$405,3,FALSE)</f>
        <v>0.72</v>
      </c>
      <c r="J845" s="14">
        <f>VLOOKUP(B845,home!$B$2:$E$405,4,FALSE)</f>
        <v>0.71</v>
      </c>
      <c r="K845" s="16">
        <f t="shared" si="1070"/>
        <v>3.5999999999999996</v>
      </c>
      <c r="L845" s="16">
        <f t="shared" si="1071"/>
        <v>0.57652000011359994</v>
      </c>
      <c r="M845" s="17">
        <f t="shared" si="1016"/>
        <v>1.5351839114387535E-2</v>
      </c>
      <c r="N845" s="17">
        <f t="shared" si="1017"/>
        <v>5.526662081179512E-2</v>
      </c>
      <c r="O845" s="17">
        <f t="shared" si="1018"/>
        <v>8.8506422879706687E-3</v>
      </c>
      <c r="P845" s="17">
        <f t="shared" si="1019"/>
        <v>3.1862312236694404E-2</v>
      </c>
      <c r="Q845" s="17">
        <f t="shared" si="1020"/>
        <v>9.9479917461231235E-2</v>
      </c>
      <c r="R845" s="17">
        <f t="shared" si="1021"/>
        <v>2.5512861464331411E-3</v>
      </c>
      <c r="S845" s="17">
        <f t="shared" si="1022"/>
        <v>1.6532334228886756E-2</v>
      </c>
      <c r="T845" s="17">
        <f t="shared" si="1023"/>
        <v>5.7352162026049931E-2</v>
      </c>
      <c r="U845" s="17">
        <f t="shared" si="1024"/>
        <v>9.1846301271593083E-3</v>
      </c>
      <c r="V845" s="17">
        <f t="shared" si="1025"/>
        <v>3.812488532606345E-3</v>
      </c>
      <c r="W845" s="17">
        <f t="shared" si="1026"/>
        <v>0.11937590095347746</v>
      </c>
      <c r="X845" s="17">
        <f t="shared" si="1027"/>
        <v>6.8822594431259904E-2</v>
      </c>
      <c r="Y845" s="17">
        <f t="shared" si="1028"/>
        <v>1.9838801074664104E-2</v>
      </c>
      <c r="Z845" s="17">
        <f t="shared" si="1029"/>
        <v>4.9028916314382016E-4</v>
      </c>
      <c r="AA845" s="17">
        <f t="shared" si="1030"/>
        <v>1.7650409873177526E-3</v>
      </c>
      <c r="AB845" s="17">
        <f t="shared" si="1031"/>
        <v>3.1770737771719547E-3</v>
      </c>
      <c r="AC845" s="17">
        <f t="shared" si="1032"/>
        <v>4.9454457508154432E-4</v>
      </c>
      <c r="AD845" s="17">
        <f t="shared" si="1033"/>
        <v>0.1074383108581297</v>
      </c>
      <c r="AE845" s="17">
        <f t="shared" si="1034"/>
        <v>6.1940334988133915E-2</v>
      </c>
      <c r="AF845" s="17">
        <f t="shared" si="1035"/>
        <v>1.7854920967197693E-2</v>
      </c>
      <c r="AG845" s="17">
        <f t="shared" si="1036"/>
        <v>3.4312396793457103E-3</v>
      </c>
      <c r="AH845" s="17">
        <f t="shared" si="1037"/>
        <v>7.0665377097842998E-5</v>
      </c>
      <c r="AI845" s="17">
        <f t="shared" si="1038"/>
        <v>2.5439535755223476E-4</v>
      </c>
      <c r="AJ845" s="17">
        <f t="shared" si="1039"/>
        <v>4.5791164359402267E-4</v>
      </c>
      <c r="AK845" s="17">
        <f t="shared" si="1040"/>
        <v>5.4949397231282711E-4</v>
      </c>
      <c r="AL845" s="17">
        <f t="shared" si="1041"/>
        <v>4.1056536741435668E-5</v>
      </c>
      <c r="AM845" s="17">
        <f t="shared" si="1042"/>
        <v>7.7355583817853374E-2</v>
      </c>
      <c r="AN845" s="17">
        <f t="shared" si="1043"/>
        <v>4.459704119145641E-2</v>
      </c>
      <c r="AO845" s="17">
        <f t="shared" si="1044"/>
        <v>1.2855543096382337E-2</v>
      </c>
      <c r="AP845" s="17">
        <f t="shared" si="1045"/>
        <v>2.4704925691289114E-3</v>
      </c>
      <c r="AQ845" s="17">
        <f t="shared" si="1046"/>
        <v>3.5607209405871191E-4</v>
      </c>
      <c r="AR845" s="17">
        <f t="shared" si="1047"/>
        <v>8.1480006424952061E-6</v>
      </c>
      <c r="AS845" s="17">
        <f t="shared" si="1048"/>
        <v>2.9332802312982737E-5</v>
      </c>
      <c r="AT845" s="17">
        <f t="shared" si="1049"/>
        <v>5.2799044163368933E-5</v>
      </c>
      <c r="AU845" s="17">
        <f t="shared" si="1050"/>
        <v>6.3358852996042708E-5</v>
      </c>
      <c r="AV845" s="17">
        <f t="shared" si="1051"/>
        <v>5.7022967696438433E-5</v>
      </c>
      <c r="AW845" s="17">
        <f t="shared" si="1052"/>
        <v>2.3669914566836512E-6</v>
      </c>
      <c r="AX845" s="17">
        <f t="shared" si="1053"/>
        <v>4.641335029071203E-2</v>
      </c>
      <c r="AY845" s="17">
        <f t="shared" si="1054"/>
        <v>2.6758224714873852E-2</v>
      </c>
      <c r="AZ845" s="17">
        <f t="shared" si="1055"/>
        <v>7.713325857829403E-3</v>
      </c>
      <c r="BA845" s="17">
        <f t="shared" si="1056"/>
        <v>1.4822955414773469E-3</v>
      </c>
      <c r="BB845" s="17">
        <f t="shared" si="1057"/>
        <v>2.1364325643522715E-4</v>
      </c>
      <c r="BC845" s="17">
        <f t="shared" si="1058"/>
        <v>2.4633922044861404E-5</v>
      </c>
      <c r="BD845" s="17">
        <f t="shared" si="1059"/>
        <v>7.8291422188949119E-7</v>
      </c>
      <c r="BE845" s="17">
        <f t="shared" si="1060"/>
        <v>2.8184911988021684E-6</v>
      </c>
      <c r="BF845" s="17">
        <f t="shared" si="1061"/>
        <v>5.0732841578439034E-6</v>
      </c>
      <c r="BG845" s="17">
        <f t="shared" si="1062"/>
        <v>6.087940989412683E-6</v>
      </c>
      <c r="BH845" s="17">
        <f t="shared" si="1063"/>
        <v>5.4791468904714147E-6</v>
      </c>
      <c r="BI845" s="17">
        <f t="shared" si="1064"/>
        <v>3.9449857611394181E-6</v>
      </c>
      <c r="BJ845" s="18">
        <f t="shared" si="1065"/>
        <v>0.83104100960353711</v>
      </c>
      <c r="BK845" s="18">
        <f t="shared" si="1066"/>
        <v>9.485279993927187E-2</v>
      </c>
      <c r="BL845" s="18">
        <f t="shared" si="1067"/>
        <v>2.7095988107640641E-2</v>
      </c>
      <c r="BM845" s="18">
        <f t="shared" si="1068"/>
        <v>0.71336161103166451</v>
      </c>
      <c r="BN845" s="18">
        <f t="shared" si="1069"/>
        <v>0.21336261805851209</v>
      </c>
    </row>
    <row r="846" spans="1:66" x14ac:dyDescent="0.25">
      <c r="A846" t="s">
        <v>32</v>
      </c>
      <c r="B846" t="s">
        <v>210</v>
      </c>
      <c r="C846" t="s">
        <v>36</v>
      </c>
      <c r="D846" t="s">
        <v>506</v>
      </c>
      <c r="E846" s="14">
        <f>VLOOKUP(A846,home!$A$2:$E$405,3,FALSE)</f>
        <v>1.25</v>
      </c>
      <c r="F846" s="14">
        <f>VLOOKUP(B846,home!$B$2:$E$405,3,FALSE)</f>
        <v>1.02</v>
      </c>
      <c r="G846" s="14">
        <f>VLOOKUP(C846,away!$B$2:$E$405,4,FALSE)</f>
        <v>0.72</v>
      </c>
      <c r="H846" s="14">
        <f>VLOOKUP(A846,away!$A$2:$E$405,3,FALSE)</f>
        <v>1.127777778</v>
      </c>
      <c r="I846" s="14">
        <f>VLOOKUP(C846,away!$B$2:$E$405,3,FALSE)</f>
        <v>1.2</v>
      </c>
      <c r="J846" s="14">
        <f>VLOOKUP(B846,home!$B$2:$E$405,4,FALSE)</f>
        <v>1.05</v>
      </c>
      <c r="K846" s="16">
        <f t="shared" si="1070"/>
        <v>0.91799999999999993</v>
      </c>
      <c r="L846" s="16">
        <f t="shared" si="1071"/>
        <v>1.4210000002800001</v>
      </c>
      <c r="M846" s="17">
        <f t="shared" si="1016"/>
        <v>9.6424014021602528E-2</v>
      </c>
      <c r="N846" s="17">
        <f t="shared" si="1017"/>
        <v>8.8517244871831116E-2</v>
      </c>
      <c r="O846" s="17">
        <f t="shared" si="1018"/>
        <v>0.13701852395169592</v>
      </c>
      <c r="P846" s="17">
        <f t="shared" si="1019"/>
        <v>0.12578300498765685</v>
      </c>
      <c r="Q846" s="17">
        <f t="shared" si="1020"/>
        <v>4.0629415396170473E-2</v>
      </c>
      <c r="R846" s="17">
        <f t="shared" si="1021"/>
        <v>9.7351661286862567E-2</v>
      </c>
      <c r="S846" s="17">
        <f t="shared" si="1022"/>
        <v>4.1020290703154973E-2</v>
      </c>
      <c r="T846" s="17">
        <f t="shared" si="1023"/>
        <v>5.7734399289334486E-2</v>
      </c>
      <c r="U846" s="17">
        <f t="shared" si="1024"/>
        <v>8.9368825061339835E-2</v>
      </c>
      <c r="V846" s="17">
        <f t="shared" si="1025"/>
        <v>5.9455629762682283E-3</v>
      </c>
      <c r="W846" s="17">
        <f t="shared" si="1026"/>
        <v>1.2432601111228167E-2</v>
      </c>
      <c r="X846" s="17">
        <f t="shared" si="1027"/>
        <v>1.7666726182536355E-2</v>
      </c>
      <c r="Y846" s="17">
        <f t="shared" si="1028"/>
        <v>1.2552208955165425E-2</v>
      </c>
      <c r="Z846" s="17">
        <f t="shared" si="1029"/>
        <v>4.611223690529672E-2</v>
      </c>
      <c r="AA846" s="17">
        <f t="shared" si="1030"/>
        <v>4.2331033479062384E-2</v>
      </c>
      <c r="AB846" s="17">
        <f t="shared" si="1031"/>
        <v>1.9429944366889631E-2</v>
      </c>
      <c r="AC846" s="17">
        <f t="shared" si="1032"/>
        <v>4.8474100635529201E-4</v>
      </c>
      <c r="AD846" s="17">
        <f t="shared" si="1033"/>
        <v>2.8532819550268636E-3</v>
      </c>
      <c r="AE846" s="17">
        <f t="shared" si="1034"/>
        <v>4.054513658892092E-3</v>
      </c>
      <c r="AF846" s="17">
        <f t="shared" si="1035"/>
        <v>2.8807319552104642E-3</v>
      </c>
      <c r="AG846" s="17">
        <f t="shared" si="1036"/>
        <v>1.364506703053558E-3</v>
      </c>
      <c r="AH846" s="17">
        <f t="shared" si="1037"/>
        <v>1.6381372163834517E-2</v>
      </c>
      <c r="AI846" s="17">
        <f t="shared" si="1038"/>
        <v>1.5038099646400087E-2</v>
      </c>
      <c r="AJ846" s="17">
        <f t="shared" si="1039"/>
        <v>6.9024877376976388E-3</v>
      </c>
      <c r="AK846" s="17">
        <f t="shared" si="1040"/>
        <v>2.112161247735478E-3</v>
      </c>
      <c r="AL846" s="17">
        <f t="shared" si="1041"/>
        <v>2.5293359144517433E-5</v>
      </c>
      <c r="AM846" s="17">
        <f t="shared" si="1042"/>
        <v>5.2386256694293221E-4</v>
      </c>
      <c r="AN846" s="17">
        <f t="shared" si="1043"/>
        <v>7.4440870777258826E-4</v>
      </c>
      <c r="AO846" s="17">
        <f t="shared" si="1044"/>
        <v>5.289023869766412E-4</v>
      </c>
      <c r="AP846" s="17">
        <f t="shared" si="1045"/>
        <v>2.5052343068063325E-4</v>
      </c>
      <c r="AQ846" s="17">
        <f t="shared" si="1046"/>
        <v>8.8998448766831629E-5</v>
      </c>
      <c r="AR846" s="17">
        <f t="shared" si="1047"/>
        <v>4.6555859698791217E-3</v>
      </c>
      <c r="AS846" s="17">
        <f t="shared" si="1048"/>
        <v>4.273827920349034E-3</v>
      </c>
      <c r="AT846" s="17">
        <f t="shared" si="1049"/>
        <v>1.9616870154402061E-3</v>
      </c>
      <c r="AU846" s="17">
        <f t="shared" si="1050"/>
        <v>6.002762267247032E-4</v>
      </c>
      <c r="AV846" s="17">
        <f t="shared" si="1051"/>
        <v>1.3776339403331935E-4</v>
      </c>
      <c r="AW846" s="17">
        <f t="shared" si="1052"/>
        <v>9.1651751546175688E-7</v>
      </c>
      <c r="AX846" s="17">
        <f t="shared" si="1053"/>
        <v>8.0150972742268581E-5</v>
      </c>
      <c r="AY846" s="17">
        <f t="shared" si="1054"/>
        <v>1.1389453228920593E-4</v>
      </c>
      <c r="AZ846" s="17">
        <f t="shared" si="1055"/>
        <v>8.092206520742607E-5</v>
      </c>
      <c r="BA846" s="17">
        <f t="shared" si="1056"/>
        <v>3.8330084894136867E-5</v>
      </c>
      <c r="BB846" s="17">
        <f t="shared" si="1057"/>
        <v>1.3616762661325232E-5</v>
      </c>
      <c r="BC846" s="17">
        <f t="shared" si="1058"/>
        <v>3.8698839491111647E-6</v>
      </c>
      <c r="BD846" s="17">
        <f t="shared" si="1059"/>
        <v>1.1025979440836343E-3</v>
      </c>
      <c r="BE846" s="17">
        <f t="shared" si="1060"/>
        <v>1.0121849126687762E-3</v>
      </c>
      <c r="BF846" s="17">
        <f t="shared" si="1061"/>
        <v>4.6459287491496827E-4</v>
      </c>
      <c r="BG846" s="17">
        <f t="shared" si="1062"/>
        <v>1.4216541972398032E-4</v>
      </c>
      <c r="BH846" s="17">
        <f t="shared" si="1063"/>
        <v>3.2626963826653473E-5</v>
      </c>
      <c r="BI846" s="17">
        <f t="shared" si="1064"/>
        <v>5.9903105585735781E-6</v>
      </c>
      <c r="BJ846" s="18">
        <f t="shared" si="1065"/>
        <v>0.24315310992133213</v>
      </c>
      <c r="BK846" s="18">
        <f t="shared" si="1066"/>
        <v>0.26979680158647168</v>
      </c>
      <c r="BL846" s="18">
        <f t="shared" si="1067"/>
        <v>0.44032340789372104</v>
      </c>
      <c r="BM846" s="18">
        <f t="shared" si="1068"/>
        <v>0.41354871377622826</v>
      </c>
      <c r="BN846" s="18">
        <f t="shared" si="1069"/>
        <v>0.58572386451581948</v>
      </c>
    </row>
    <row r="847" spans="1:66" x14ac:dyDescent="0.25">
      <c r="A847" t="s">
        <v>213</v>
      </c>
      <c r="B847" t="s">
        <v>315</v>
      </c>
      <c r="C847" t="s">
        <v>217</v>
      </c>
      <c r="D847" t="s">
        <v>506</v>
      </c>
      <c r="E847" s="14">
        <f>VLOOKUP(A847,home!$A$2:$E$405,3,FALSE)</f>
        <v>1.2429378529999999</v>
      </c>
      <c r="F847" s="14">
        <f>VLOOKUP(B847,home!$B$2:$E$405,3,FALSE)</f>
        <v>2.36</v>
      </c>
      <c r="G847" s="14">
        <f>VLOOKUP(C847,away!$B$2:$E$405,4,FALSE)</f>
        <v>1.18</v>
      </c>
      <c r="H847" s="14">
        <f>VLOOKUP(A847,away!$A$2:$E$405,3,FALSE)</f>
        <v>1.209039548</v>
      </c>
      <c r="I847" s="14">
        <f>VLOOKUP(C847,away!$B$2:$E$405,3,FALSE)</f>
        <v>0.48</v>
      </c>
      <c r="J847" s="14">
        <f>VLOOKUP(B847,home!$B$2:$E$405,4,FALSE)</f>
        <v>0.11</v>
      </c>
      <c r="K847" s="16">
        <f t="shared" si="1070"/>
        <v>3.4613333330343994</v>
      </c>
      <c r="L847" s="16">
        <f t="shared" si="1071"/>
        <v>6.3837288134399997E-2</v>
      </c>
      <c r="M847" s="17">
        <f t="shared" si="1016"/>
        <v>2.9446782695980708E-2</v>
      </c>
      <c r="N847" s="17">
        <f t="shared" si="1017"/>
        <v>0.10192513049621858</v>
      </c>
      <c r="O847" s="17">
        <f t="shared" si="1018"/>
        <v>1.879802751594384E-3</v>
      </c>
      <c r="P847" s="17">
        <f t="shared" si="1019"/>
        <v>6.5066239236234247E-3</v>
      </c>
      <c r="Q847" s="17">
        <f t="shared" si="1020"/>
        <v>0.17639842583022122</v>
      </c>
      <c r="R847" s="17">
        <f t="shared" si="1021"/>
        <v>6.0000754944684303E-5</v>
      </c>
      <c r="S847" s="17">
        <f t="shared" si="1022"/>
        <v>3.5942937570262383E-4</v>
      </c>
      <c r="T847" s="17">
        <f t="shared" si="1023"/>
        <v>1.1260797136178417E-2</v>
      </c>
      <c r="U847" s="17">
        <f t="shared" si="1024"/>
        <v>2.0768261309726433E-4</v>
      </c>
      <c r="V847" s="17">
        <f t="shared" si="1025"/>
        <v>8.824475736619597E-6</v>
      </c>
      <c r="W847" s="17">
        <f t="shared" si="1026"/>
        <v>0.20352458374031362</v>
      </c>
      <c r="X847" s="17">
        <f t="shared" si="1027"/>
        <v>1.2992457494664218E-2</v>
      </c>
      <c r="Y847" s="17">
        <f t="shared" si="1028"/>
        <v>4.1470162633041208E-4</v>
      </c>
      <c r="Z847" s="17">
        <f t="shared" si="1029"/>
        <v>1.2767618272284455E-6</v>
      </c>
      <c r="AA847" s="17">
        <f t="shared" si="1030"/>
        <v>4.4192982709317253E-6</v>
      </c>
      <c r="AB847" s="17">
        <f t="shared" si="1031"/>
        <v>7.6483322068986345E-6</v>
      </c>
      <c r="AC847" s="17">
        <f t="shared" si="1032"/>
        <v>1.218671865066787E-7</v>
      </c>
      <c r="AD847" s="17">
        <f t="shared" si="1033"/>
        <v>0.17611660644807464</v>
      </c>
      <c r="AE847" s="17">
        <f t="shared" si="1034"/>
        <v>1.1242806551078467E-2</v>
      </c>
      <c r="AF847" s="17">
        <f t="shared" si="1035"/>
        <v>3.5885514062025789E-4</v>
      </c>
      <c r="AG847" s="17">
        <f t="shared" si="1036"/>
        <v>7.6361130034286761E-6</v>
      </c>
      <c r="AH847" s="17">
        <f t="shared" si="1037"/>
        <v>2.0376253160946323E-8</v>
      </c>
      <c r="AI847" s="17">
        <f t="shared" si="1038"/>
        <v>7.0529004268331062E-8</v>
      </c>
      <c r="AJ847" s="17">
        <f t="shared" si="1039"/>
        <v>1.2206219670984987E-7</v>
      </c>
      <c r="AK847" s="17">
        <f t="shared" si="1040"/>
        <v>1.4083265005840171E-7</v>
      </c>
      <c r="AL847" s="17">
        <f t="shared" si="1041"/>
        <v>1.0771213404407207E-9</v>
      </c>
      <c r="AM847" s="17">
        <f t="shared" si="1042"/>
        <v>0.12191965607992436</v>
      </c>
      <c r="AN847" s="17">
        <f t="shared" si="1043"/>
        <v>7.7830202144210823E-3</v>
      </c>
      <c r="AO847" s="17">
        <f t="shared" si="1044"/>
        <v>2.4842345199192908E-4</v>
      </c>
      <c r="AP847" s="17">
        <f t="shared" si="1045"/>
        <v>5.2862264947170194E-6</v>
      </c>
      <c r="AQ847" s="17">
        <f t="shared" si="1046"/>
        <v>8.4364590971737409E-8</v>
      </c>
      <c r="AR847" s="17">
        <f t="shared" si="1047"/>
        <v>2.6015294882696192E-10</v>
      </c>
      <c r="AS847" s="17">
        <f t="shared" si="1048"/>
        <v>9.0047607346195574E-10</v>
      </c>
      <c r="AT847" s="17">
        <f t="shared" si="1049"/>
        <v>1.5584239243369001E-9</v>
      </c>
      <c r="AU847" s="17">
        <f t="shared" si="1050"/>
        <v>1.7980748921018635E-9</v>
      </c>
      <c r="AV847" s="17">
        <f t="shared" si="1051"/>
        <v>1.555934139831103E-9</v>
      </c>
      <c r="AW847" s="17">
        <f t="shared" si="1052"/>
        <v>6.6111952560454855E-12</v>
      </c>
      <c r="AX847" s="17">
        <f t="shared" si="1053"/>
        <v>7.0334094923588691E-2</v>
      </c>
      <c r="AY847" s="17">
        <f t="shared" si="1054"/>
        <v>4.4899378833093704E-3</v>
      </c>
      <c r="AZ847" s="17">
        <f t="shared" si="1055"/>
        <v>1.433127291811891E-4</v>
      </c>
      <c r="BA847" s="17">
        <f t="shared" si="1056"/>
        <v>3.0495653286889343E-6</v>
      </c>
      <c r="BB847" s="17">
        <f t="shared" si="1057"/>
        <v>4.8668995143047922E-8</v>
      </c>
      <c r="BC847" s="17">
        <f t="shared" si="1058"/>
        <v>6.2137933323169311E-10</v>
      </c>
      <c r="BD847" s="17">
        <f t="shared" si="1059"/>
        <v>2.767909792213429E-12</v>
      </c>
      <c r="BE847" s="17">
        <f t="shared" si="1060"/>
        <v>9.5806584266206605E-12</v>
      </c>
      <c r="BF847" s="17">
        <f t="shared" si="1061"/>
        <v>1.6580926182239502E-11</v>
      </c>
      <c r="BG847" s="17">
        <f t="shared" si="1062"/>
        <v>1.9130704162389463E-11</v>
      </c>
      <c r="BH847" s="17">
        <f t="shared" si="1063"/>
        <v>1.6554436000424646E-11</v>
      </c>
      <c r="BI847" s="17">
        <f t="shared" si="1064"/>
        <v>1.1460084227570899E-11</v>
      </c>
      <c r="BJ847" s="18">
        <f t="shared" si="1065"/>
        <v>0.89916891530590903</v>
      </c>
      <c r="BK847" s="18">
        <f t="shared" si="1066"/>
        <v>4.0811721298660598E-2</v>
      </c>
      <c r="BL847" s="18">
        <f t="shared" si="1067"/>
        <v>2.1599136993550572E-3</v>
      </c>
      <c r="BM847" s="18">
        <f t="shared" si="1068"/>
        <v>0.6214351227364705</v>
      </c>
      <c r="BN847" s="18">
        <f t="shared" si="1069"/>
        <v>0.31621676645258295</v>
      </c>
    </row>
    <row r="848" spans="1:66" x14ac:dyDescent="0.25">
      <c r="A848" t="s">
        <v>213</v>
      </c>
      <c r="B848" t="s">
        <v>220</v>
      </c>
      <c r="C848" t="s">
        <v>214</v>
      </c>
      <c r="D848" t="s">
        <v>506</v>
      </c>
      <c r="E848" s="14">
        <f>VLOOKUP(A848,home!$A$2:$E$405,3,FALSE)</f>
        <v>1.2429378529999999</v>
      </c>
      <c r="F848" s="14">
        <f>VLOOKUP(B848,home!$B$2:$E$405,3,FALSE)</f>
        <v>0.64</v>
      </c>
      <c r="G848" s="14">
        <f>VLOOKUP(C848,away!$B$2:$E$405,4,FALSE)</f>
        <v>0.7</v>
      </c>
      <c r="H848" s="14">
        <f>VLOOKUP(A848,away!$A$2:$E$405,3,FALSE)</f>
        <v>1.209039548</v>
      </c>
      <c r="I848" s="14">
        <f>VLOOKUP(C848,away!$B$2:$E$405,3,FALSE)</f>
        <v>1.88</v>
      </c>
      <c r="J848" s="14">
        <f>VLOOKUP(B848,home!$B$2:$E$405,4,FALSE)</f>
        <v>1.49</v>
      </c>
      <c r="K848" s="16">
        <f t="shared" si="1070"/>
        <v>0.556836158144</v>
      </c>
      <c r="L848" s="16">
        <f t="shared" si="1071"/>
        <v>3.3867615818575998</v>
      </c>
      <c r="M848" s="17">
        <f t="shared" si="1016"/>
        <v>1.9378370840677849E-2</v>
      </c>
      <c r="N848" s="17">
        <f t="shared" si="1017"/>
        <v>1.079057757001277E-2</v>
      </c>
      <c r="O848" s="17">
        <f t="shared" si="1018"/>
        <v>6.5629921882197309E-2</v>
      </c>
      <c r="P848" s="17">
        <f t="shared" si="1019"/>
        <v>3.6545113560173592E-2</v>
      </c>
      <c r="Q848" s="17">
        <f t="shared" si="1020"/>
        <v>3.0042918791203656E-3</v>
      </c>
      <c r="R848" s="17">
        <f t="shared" si="1021"/>
        <v>0.11113644902547068</v>
      </c>
      <c r="S848" s="17">
        <f t="shared" si="1022"/>
        <v>1.7229845275776378E-2</v>
      </c>
      <c r="T848" s="17">
        <f t="shared" si="1023"/>
        <v>1.017482031689163E-2</v>
      </c>
      <c r="U848" s="17">
        <f t="shared" si="1024"/>
        <v>6.1884793305109584E-2</v>
      </c>
      <c r="V848" s="17">
        <f t="shared" si="1025"/>
        <v>3.6103634270299822E-3</v>
      </c>
      <c r="W848" s="17">
        <f t="shared" si="1026"/>
        <v>5.5763278263753428E-4</v>
      </c>
      <c r="X848" s="17">
        <f t="shared" si="1027"/>
        <v>1.8885692850211511E-3</v>
      </c>
      <c r="Y848" s="17">
        <f t="shared" si="1028"/>
        <v>3.1980669495929562E-3</v>
      </c>
      <c r="Z848" s="17">
        <f t="shared" si="1029"/>
        <v>0.12546421863451315</v>
      </c>
      <c r="AA848" s="17">
        <f t="shared" si="1030"/>
        <v>6.9863013488981163E-2</v>
      </c>
      <c r="AB848" s="17">
        <f t="shared" si="1031"/>
        <v>1.9451126013783362E-2</v>
      </c>
      <c r="AC848" s="17">
        <f t="shared" si="1032"/>
        <v>4.2554254985842783E-4</v>
      </c>
      <c r="AD848" s="17">
        <f t="shared" si="1033"/>
        <v>7.7627524084758183E-5</v>
      </c>
      <c r="AE848" s="17">
        <f t="shared" si="1034"/>
        <v>2.6290591626498458E-4</v>
      </c>
      <c r="AF848" s="17">
        <f t="shared" si="1035"/>
        <v>4.4519982842466065E-4</v>
      </c>
      <c r="AG848" s="17">
        <f t="shared" si="1036"/>
        <v>5.025952250527451E-4</v>
      </c>
      <c r="AH848" s="17">
        <f t="shared" si="1037"/>
        <v>0.10622934889228788</v>
      </c>
      <c r="AI848" s="17">
        <f t="shared" si="1038"/>
        <v>5.9152342519320167E-2</v>
      </c>
      <c r="AJ848" s="17">
        <f t="shared" si="1039"/>
        <v>1.6469081576838112E-2</v>
      </c>
      <c r="AK848" s="17">
        <f t="shared" si="1040"/>
        <v>3.0568600378022216E-3</v>
      </c>
      <c r="AL848" s="17">
        <f t="shared" si="1041"/>
        <v>3.2100739400894022E-5</v>
      </c>
      <c r="AM848" s="17">
        <f t="shared" si="1042"/>
        <v>8.6451624555175216E-6</v>
      </c>
      <c r="AN848" s="17">
        <f t="shared" si="1043"/>
        <v>2.9279104073264457E-5</v>
      </c>
      <c r="AO848" s="17">
        <f t="shared" si="1044"/>
        <v>4.9580672413271232E-5</v>
      </c>
      <c r="AP848" s="17">
        <f t="shared" si="1045"/>
        <v>5.5972638843977968E-5</v>
      </c>
      <c r="AQ848" s="17">
        <f t="shared" si="1046"/>
        <v>4.7391495717993741E-5</v>
      </c>
      <c r="AR848" s="17">
        <f t="shared" si="1047"/>
        <v>7.1954695538829549E-2</v>
      </c>
      <c r="AS848" s="17">
        <f t="shared" si="1048"/>
        <v>4.0066976224263064E-2</v>
      </c>
      <c r="AT848" s="17">
        <f t="shared" si="1049"/>
        <v>1.1155370554582818E-2</v>
      </c>
      <c r="AU848" s="17">
        <f t="shared" si="1050"/>
        <v>2.0705712274288668E-3</v>
      </c>
      <c r="AV848" s="17">
        <f t="shared" si="1051"/>
        <v>2.8824223186124908E-4</v>
      </c>
      <c r="AW848" s="17">
        <f t="shared" si="1052"/>
        <v>1.6816073165286426E-6</v>
      </c>
      <c r="AX848" s="17">
        <f t="shared" si="1053"/>
        <v>8.0232317471018697E-7</v>
      </c>
      <c r="AY848" s="17">
        <f t="shared" si="1054"/>
        <v>2.7172773043424847E-6</v>
      </c>
      <c r="AZ848" s="17">
        <f t="shared" si="1055"/>
        <v>4.6013851908003559E-6</v>
      </c>
      <c r="BA848" s="17">
        <f t="shared" si="1056"/>
        <v>5.194598195843714E-6</v>
      </c>
      <c r="BB848" s="17">
        <f t="shared" si="1057"/>
        <v>4.3982164007175731E-6</v>
      </c>
      <c r="BC848" s="17">
        <f t="shared" si="1058"/>
        <v>2.9791420669292569E-6</v>
      </c>
      <c r="BD848" s="17">
        <f t="shared" si="1059"/>
        <v>4.0615566414194747E-2</v>
      </c>
      <c r="BE848" s="17">
        <f t="shared" si="1060"/>
        <v>2.2616215962922685E-2</v>
      </c>
      <c r="BF848" s="17">
        <f t="shared" si="1061"/>
        <v>6.2967634042744372E-3</v>
      </c>
      <c r="BG848" s="17">
        <f t="shared" si="1062"/>
        <v>1.1687551809259709E-3</v>
      </c>
      <c r="BH848" s="17">
        <f t="shared" si="1063"/>
        <v>1.6270128618942826E-4</v>
      </c>
      <c r="BI848" s="17">
        <f t="shared" si="1064"/>
        <v>1.8119591825361749E-5</v>
      </c>
      <c r="BJ848" s="18">
        <f t="shared" si="1065"/>
        <v>3.111384929294092E-2</v>
      </c>
      <c r="BK848" s="18">
        <f t="shared" si="1066"/>
        <v>7.7224053670221476E-2</v>
      </c>
      <c r="BL848" s="18">
        <f t="shared" si="1067"/>
        <v>0.70928691435908875</v>
      </c>
      <c r="BM848" s="18">
        <f t="shared" si="1068"/>
        <v>0.69660327552912371</v>
      </c>
      <c r="BN848" s="18">
        <f t="shared" si="1069"/>
        <v>0.24648472475765254</v>
      </c>
    </row>
    <row r="849" spans="1:66" x14ac:dyDescent="0.25">
      <c r="A849" t="s">
        <v>340</v>
      </c>
      <c r="B849" t="s">
        <v>354</v>
      </c>
      <c r="C849" t="s">
        <v>361</v>
      </c>
      <c r="D849" t="s">
        <v>506</v>
      </c>
      <c r="E849" s="14">
        <f>VLOOKUP(A849,home!$A$2:$E$405,3,FALSE)</f>
        <v>1.3628691980000001</v>
      </c>
      <c r="F849" s="14">
        <f>VLOOKUP(B849,home!$B$2:$E$405,3,FALSE)</f>
        <v>1.77</v>
      </c>
      <c r="G849" s="14">
        <f>VLOOKUP(C849,away!$B$2:$E$405,4,FALSE)</f>
        <v>1.1599999999999999</v>
      </c>
      <c r="H849" s="14">
        <f>VLOOKUP(A849,away!$A$2:$E$405,3,FALSE)</f>
        <v>1.1434599160000001</v>
      </c>
      <c r="I849" s="14">
        <f>VLOOKUP(C849,away!$B$2:$E$405,3,FALSE)</f>
        <v>0.61</v>
      </c>
      <c r="J849" s="14">
        <f>VLOOKUP(B849,home!$B$2:$E$405,4,FALSE)</f>
        <v>0.95</v>
      </c>
      <c r="K849" s="16">
        <f t="shared" si="1070"/>
        <v>2.7982430373335996</v>
      </c>
      <c r="L849" s="16">
        <f t="shared" si="1071"/>
        <v>0.66263502132200003</v>
      </c>
      <c r="M849" s="17">
        <f t="shared" si="1016"/>
        <v>3.1402176956207659E-2</v>
      </c>
      <c r="N849" s="17">
        <f t="shared" si="1017"/>
        <v>8.7870923024825673E-2</v>
      </c>
      <c r="O849" s="17">
        <f t="shared" si="1018"/>
        <v>2.0808182196933877E-2</v>
      </c>
      <c r="P849" s="17">
        <f t="shared" si="1019"/>
        <v>5.8226350952139183E-2</v>
      </c>
      <c r="Q849" s="17">
        <f t="shared" si="1020"/>
        <v>0.12294209926914759</v>
      </c>
      <c r="R849" s="17">
        <f t="shared" si="1021"/>
        <v>6.8941151268686694E-3</v>
      </c>
      <c r="S849" s="17">
        <f t="shared" si="1022"/>
        <v>2.699102637000041E-2</v>
      </c>
      <c r="T849" s="17">
        <f t="shared" si="1023"/>
        <v>8.1465740570583048E-2</v>
      </c>
      <c r="U849" s="17">
        <f t="shared" si="1024"/>
        <v>1.92914096523365E-2</v>
      </c>
      <c r="V849" s="17">
        <f t="shared" si="1025"/>
        <v>5.5607927231349765E-3</v>
      </c>
      <c r="W849" s="17">
        <f t="shared" si="1026"/>
        <v>0.11467395775835615</v>
      </c>
      <c r="X849" s="17">
        <f t="shared" si="1027"/>
        <v>7.598698044428645E-2</v>
      </c>
      <c r="Y849" s="17">
        <f t="shared" si="1028"/>
        <v>2.5175817203447071E-2</v>
      </c>
      <c r="Z849" s="17">
        <f t="shared" si="1029"/>
        <v>1.5227607080296481E-3</v>
      </c>
      <c r="AA849" s="17">
        <f t="shared" si="1030"/>
        <v>4.2610545487691449E-3</v>
      </c>
      <c r="AB849" s="17">
        <f t="shared" si="1031"/>
        <v>5.9617331113959631E-3</v>
      </c>
      <c r="AC849" s="17">
        <f t="shared" si="1032"/>
        <v>6.4443117494866926E-4</v>
      </c>
      <c r="AD849" s="17">
        <f t="shared" si="1033"/>
        <v>8.0221400965201847E-2</v>
      </c>
      <c r="AE849" s="17">
        <f t="shared" si="1034"/>
        <v>5.3157509739057238E-2</v>
      </c>
      <c r="AF849" s="17">
        <f t="shared" si="1035"/>
        <v>1.7612013799682306E-2</v>
      </c>
      <c r="AG849" s="17">
        <f t="shared" si="1036"/>
        <v>3.8901123798919485E-3</v>
      </c>
      <c r="AH849" s="17">
        <f t="shared" si="1037"/>
        <v>2.5225864355838242E-4</v>
      </c>
      <c r="AI849" s="17">
        <f t="shared" si="1038"/>
        <v>7.0588099294446188E-4</v>
      </c>
      <c r="AJ849" s="17">
        <f t="shared" si="1039"/>
        <v>9.8761328684648431E-4</v>
      </c>
      <c r="AK849" s="17">
        <f t="shared" si="1040"/>
        <v>9.2119400116544184E-4</v>
      </c>
      <c r="AL849" s="17">
        <f t="shared" si="1041"/>
        <v>4.7796528004270115E-5</v>
      </c>
      <c r="AM849" s="17">
        <f t="shared" si="1042"/>
        <v>4.4895795339204576E-2</v>
      </c>
      <c r="AN849" s="17">
        <f t="shared" si="1043"/>
        <v>2.9749526301861971E-2</v>
      </c>
      <c r="AO849" s="17">
        <f t="shared" si="1044"/>
        <v>9.8565389976768541E-3</v>
      </c>
      <c r="AP849" s="17">
        <f t="shared" si="1045"/>
        <v>2.1770959762955756E-3</v>
      </c>
      <c r="AQ849" s="17">
        <f t="shared" si="1046"/>
        <v>3.606550096681648E-4</v>
      </c>
      <c r="AR849" s="17">
        <f t="shared" si="1047"/>
        <v>3.3431082330593513E-5</v>
      </c>
      <c r="AS849" s="17">
        <f t="shared" si="1048"/>
        <v>9.3548293362109635E-5</v>
      </c>
      <c r="AT849" s="17">
        <f t="shared" si="1049"/>
        <v>1.3088543027748215E-4</v>
      </c>
      <c r="AU849" s="17">
        <f t="shared" si="1050"/>
        <v>1.2208308132079224E-4</v>
      </c>
      <c r="AV849" s="17">
        <f t="shared" si="1051"/>
        <v>8.5404533070534625E-5</v>
      </c>
      <c r="AW849" s="17">
        <f t="shared" si="1052"/>
        <v>2.4618050965697543E-6</v>
      </c>
      <c r="AX849" s="17">
        <f t="shared" si="1053"/>
        <v>2.0938224452247276E-2</v>
      </c>
      <c r="AY849" s="17">
        <f t="shared" si="1054"/>
        <v>1.3874400806359695E-2</v>
      </c>
      <c r="AZ849" s="17">
        <f t="shared" si="1055"/>
        <v>4.5968319370760643E-3</v>
      </c>
      <c r="BA849" s="17">
        <f t="shared" si="1056"/>
        <v>1.0153406095460165E-3</v>
      </c>
      <c r="BB849" s="17">
        <f t="shared" si="1057"/>
        <v>1.6820006161390427E-4</v>
      </c>
      <c r="BC849" s="17">
        <f t="shared" si="1058"/>
        <v>2.229105028277824E-5</v>
      </c>
      <c r="BD849" s="17">
        <f t="shared" si="1059"/>
        <v>3.6921009921583939E-6</v>
      </c>
      <c r="BE849" s="17">
        <f t="shared" si="1060"/>
        <v>1.0331395894439701E-5</v>
      </c>
      <c r="BF849" s="17">
        <f t="shared" si="1061"/>
        <v>1.4454878313776417E-5</v>
      </c>
      <c r="BG849" s="17">
        <f t="shared" si="1062"/>
        <v>1.3482754199009766E-5</v>
      </c>
      <c r="BH849" s="17">
        <f t="shared" si="1063"/>
        <v>9.432005765364857E-6</v>
      </c>
      <c r="BI849" s="17">
        <f t="shared" si="1064"/>
        <v>5.2786088922045138E-6</v>
      </c>
      <c r="BJ849" s="18">
        <f t="shared" si="1065"/>
        <v>0.79065145569631201</v>
      </c>
      <c r="BK849" s="18">
        <f t="shared" si="1066"/>
        <v>0.13674697551079484</v>
      </c>
      <c r="BL849" s="18">
        <f t="shared" si="1067"/>
        <v>6.0605465725237402E-2</v>
      </c>
      <c r="BM849" s="18">
        <f t="shared" si="1068"/>
        <v>0.64751087111298811</v>
      </c>
      <c r="BN849" s="18">
        <f t="shared" si="1069"/>
        <v>0.32814384752612263</v>
      </c>
    </row>
    <row r="850" spans="1:66" x14ac:dyDescent="0.25">
      <c r="A850" t="s">
        <v>340</v>
      </c>
      <c r="B850" t="s">
        <v>418</v>
      </c>
      <c r="C850" t="s">
        <v>341</v>
      </c>
      <c r="D850" t="s">
        <v>506</v>
      </c>
      <c r="E850" s="14">
        <f>VLOOKUP(A850,home!$A$2:$E$405,3,FALSE)</f>
        <v>1.3628691980000001</v>
      </c>
      <c r="F850" s="14">
        <f>VLOOKUP(B850,home!$B$2:$E$405,3,FALSE)</f>
        <v>1.35</v>
      </c>
      <c r="G850" s="14">
        <f>VLOOKUP(C850,away!$B$2:$E$405,4,FALSE)</f>
        <v>1.41</v>
      </c>
      <c r="H850" s="14">
        <f>VLOOKUP(A850,away!$A$2:$E$405,3,FALSE)</f>
        <v>1.1434599160000001</v>
      </c>
      <c r="I850" s="14">
        <f>VLOOKUP(C850,away!$B$2:$E$405,3,FALSE)</f>
        <v>0.61</v>
      </c>
      <c r="J850" s="14">
        <f>VLOOKUP(B850,home!$B$2:$E$405,4,FALSE)</f>
        <v>0.73</v>
      </c>
      <c r="K850" s="16">
        <f t="shared" si="1070"/>
        <v>2.5942215183930002</v>
      </c>
      <c r="L850" s="16">
        <f t="shared" si="1071"/>
        <v>0.50918270059480009</v>
      </c>
      <c r="M850" s="17">
        <f t="shared" si="1016"/>
        <v>4.4896105778435766E-2</v>
      </c>
      <c r="N850" s="17">
        <f t="shared" si="1017"/>
        <v>0.11647044370246638</v>
      </c>
      <c r="O850" s="17">
        <f t="shared" si="1018"/>
        <v>2.286032038645373E-2</v>
      </c>
      <c r="P850" s="17">
        <f t="shared" si="1019"/>
        <v>5.9304735063896455E-2</v>
      </c>
      <c r="Q850" s="17">
        <f t="shared" si="1020"/>
        <v>0.15107506565485943</v>
      </c>
      <c r="R850" s="17">
        <f t="shared" si="1021"/>
        <v>5.8200398354184375E-3</v>
      </c>
      <c r="S850" s="17">
        <f t="shared" si="1022"/>
        <v>1.9584391229585444E-2</v>
      </c>
      <c r="T850" s="17">
        <f t="shared" si="1023"/>
        <v>7.6924809922678056E-2</v>
      </c>
      <c r="U850" s="17">
        <f t="shared" si="1024"/>
        <v>1.5098472578946967E-2</v>
      </c>
      <c r="V850" s="17">
        <f t="shared" si="1025"/>
        <v>2.8744070167244788E-3</v>
      </c>
      <c r="W850" s="17">
        <f t="shared" si="1026"/>
        <v>0.13064072873815719</v>
      </c>
      <c r="X850" s="17">
        <f t="shared" si="1027"/>
        <v>6.6519999066567581E-2</v>
      </c>
      <c r="Y850" s="17">
        <f t="shared" si="1028"/>
        <v>1.6935416384139233E-2</v>
      </c>
      <c r="Z850" s="17">
        <f t="shared" si="1029"/>
        <v>9.8782120032255851E-4</v>
      </c>
      <c r="AA850" s="17">
        <f t="shared" si="1030"/>
        <v>2.5626270142015835E-3</v>
      </c>
      <c r="AB850" s="17">
        <f t="shared" si="1031"/>
        <v>3.324011071928477E-3</v>
      </c>
      <c r="AC850" s="17">
        <f t="shared" si="1032"/>
        <v>2.3730614219904045E-4</v>
      </c>
      <c r="AD850" s="17">
        <f t="shared" si="1033"/>
        <v>8.4727747417767549E-2</v>
      </c>
      <c r="AE850" s="17">
        <f t="shared" si="1034"/>
        <v>4.3141903245492975E-2</v>
      </c>
      <c r="AF850" s="17">
        <f t="shared" si="1035"/>
        <v>1.0983555401669842E-2</v>
      </c>
      <c r="AG850" s="17">
        <f t="shared" si="1036"/>
        <v>1.8642121338516178E-3</v>
      </c>
      <c r="AH850" s="17">
        <f t="shared" si="1037"/>
        <v>1.2574536662125933E-4</v>
      </c>
      <c r="AI850" s="17">
        <f t="shared" si="1038"/>
        <v>3.2621133592708788E-4</v>
      </c>
      <c r="AJ850" s="17">
        <f t="shared" si="1039"/>
        <v>4.2313223360288958E-4</v>
      </c>
      <c r="AK850" s="17">
        <f t="shared" si="1040"/>
        <v>3.6589958184610324E-4</v>
      </c>
      <c r="AL850" s="17">
        <f t="shared" si="1041"/>
        <v>1.2538617902944335E-5</v>
      </c>
      <c r="AM850" s="17">
        <f t="shared" si="1042"/>
        <v>4.3960509111227883E-2</v>
      </c>
      <c r="AN850" s="17">
        <f t="shared" si="1043"/>
        <v>2.2383930748777325E-2</v>
      </c>
      <c r="AO850" s="17">
        <f t="shared" si="1044"/>
        <v>5.6987551542947122E-3</v>
      </c>
      <c r="AP850" s="17">
        <f t="shared" si="1045"/>
        <v>9.672358464974393E-4</v>
      </c>
      <c r="AQ850" s="17">
        <f t="shared" si="1046"/>
        <v>1.2312494010791592E-4</v>
      </c>
      <c r="AR850" s="17">
        <f t="shared" si="1047"/>
        <v>1.2805473072699219E-5</v>
      </c>
      <c r="AS850" s="17">
        <f t="shared" si="1048"/>
        <v>3.3220233798398444E-5</v>
      </c>
      <c r="AT850" s="17">
        <f t="shared" si="1049"/>
        <v>4.3090322682925853E-5</v>
      </c>
      <c r="AU850" s="17">
        <f t="shared" si="1050"/>
        <v>3.7261947446181407E-5</v>
      </c>
      <c r="AV850" s="17">
        <f t="shared" si="1051"/>
        <v>2.4166436470528227E-5</v>
      </c>
      <c r="AW850" s="17">
        <f t="shared" si="1052"/>
        <v>4.6007418430505463E-7</v>
      </c>
      <c r="AX850" s="17">
        <f t="shared" si="1053"/>
        <v>1.9007216449309826E-2</v>
      </c>
      <c r="AY850" s="17">
        <f t="shared" si="1054"/>
        <v>9.6781458024494844E-3</v>
      </c>
      <c r="AZ850" s="17">
        <f t="shared" si="1055"/>
        <v>2.4639722082207285E-3</v>
      </c>
      <c r="BA850" s="17">
        <f t="shared" si="1056"/>
        <v>4.1820400772412113E-4</v>
      </c>
      <c r="BB850" s="17">
        <f t="shared" si="1057"/>
        <v>5.3235561513134161E-5</v>
      </c>
      <c r="BC850" s="17">
        <f t="shared" si="1058"/>
        <v>5.4213253957876534E-6</v>
      </c>
      <c r="BD850" s="17">
        <f t="shared" si="1059"/>
        <v>1.0867208935918289E-6</v>
      </c>
      <c r="BE850" s="17">
        <f t="shared" si="1060"/>
        <v>2.8191947266431925E-6</v>
      </c>
      <c r="BF850" s="17">
        <f t="shared" si="1061"/>
        <v>3.6568078121989221E-6</v>
      </c>
      <c r="BG850" s="17">
        <f t="shared" si="1062"/>
        <v>3.1621898383446905E-6</v>
      </c>
      <c r="BH850" s="17">
        <f t="shared" si="1063"/>
        <v>2.0508552309693696E-6</v>
      </c>
      <c r="BI850" s="17">
        <f t="shared" si="1064"/>
        <v>1.0640745542579164E-6</v>
      </c>
      <c r="BJ850" s="18">
        <f t="shared" si="1065"/>
        <v>0.80404363282316804</v>
      </c>
      <c r="BK850" s="18">
        <f t="shared" si="1066"/>
        <v>0.13658762965119364</v>
      </c>
      <c r="BL850" s="18">
        <f t="shared" si="1067"/>
        <v>5.107084366147327E-2</v>
      </c>
      <c r="BM850" s="18">
        <f t="shared" si="1068"/>
        <v>0.58258553118636225</v>
      </c>
      <c r="BN850" s="18">
        <f t="shared" si="1069"/>
        <v>0.40042671042153022</v>
      </c>
    </row>
    <row r="851" spans="1:66" x14ac:dyDescent="0.25">
      <c r="A851" t="s">
        <v>340</v>
      </c>
      <c r="B851" t="s">
        <v>390</v>
      </c>
      <c r="C851" t="s">
        <v>387</v>
      </c>
      <c r="D851" t="s">
        <v>506</v>
      </c>
      <c r="E851" s="14">
        <f>VLOOKUP(A851,home!$A$2:$E$405,3,FALSE)</f>
        <v>1.3628691980000001</v>
      </c>
      <c r="F851" s="14">
        <f>VLOOKUP(B851,home!$B$2:$E$405,3,FALSE)</f>
        <v>0.55000000000000004</v>
      </c>
      <c r="G851" s="14">
        <f>VLOOKUP(C851,away!$B$2:$E$405,4,FALSE)</f>
        <v>1.59</v>
      </c>
      <c r="H851" s="14">
        <f>VLOOKUP(A851,away!$A$2:$E$405,3,FALSE)</f>
        <v>1.1434599160000001</v>
      </c>
      <c r="I851" s="14">
        <f>VLOOKUP(C851,away!$B$2:$E$405,3,FALSE)</f>
        <v>0.73</v>
      </c>
      <c r="J851" s="14">
        <f>VLOOKUP(B851,home!$B$2:$E$405,4,FALSE)</f>
        <v>1.02</v>
      </c>
      <c r="K851" s="16">
        <f t="shared" si="1070"/>
        <v>1.1918291136510002</v>
      </c>
      <c r="L851" s="16">
        <f t="shared" si="1071"/>
        <v>0.85142025345360006</v>
      </c>
      <c r="M851" s="17">
        <f t="shared" si="1016"/>
        <v>0.12960688556643979</v>
      </c>
      <c r="N851" s="17">
        <f t="shared" si="1017"/>
        <v>0.15446925954771656</v>
      </c>
      <c r="O851" s="17">
        <f t="shared" si="1018"/>
        <v>0.11034992735830991</v>
      </c>
      <c r="P851" s="17">
        <f t="shared" si="1019"/>
        <v>0.13151825611490675</v>
      </c>
      <c r="Q851" s="17">
        <f t="shared" si="1020"/>
        <v>9.2050480346540661E-2</v>
      </c>
      <c r="R851" s="17">
        <f t="shared" si="1021"/>
        <v>4.6977081559999287E-2</v>
      </c>
      <c r="S851" s="17">
        <f t="shared" si="1022"/>
        <v>3.3364453624339457E-2</v>
      </c>
      <c r="T851" s="17">
        <f t="shared" si="1023"/>
        <v>7.8373643307177276E-2</v>
      </c>
      <c r="U851" s="17">
        <f t="shared" si="1024"/>
        <v>5.5988653477564695E-2</v>
      </c>
      <c r="V851" s="17">
        <f t="shared" si="1025"/>
        <v>3.7618326781209219E-3</v>
      </c>
      <c r="W851" s="17">
        <f t="shared" si="1026"/>
        <v>3.6569480800855474E-2</v>
      </c>
      <c r="X851" s="17">
        <f t="shared" si="1027"/>
        <v>3.1135996612130928E-2</v>
      </c>
      <c r="Y851" s="17">
        <f t="shared" si="1028"/>
        <v>1.3254909063515473E-2</v>
      </c>
      <c r="Z851" s="17">
        <f t="shared" si="1029"/>
        <v>1.3332412896108346E-2</v>
      </c>
      <c r="AA851" s="17">
        <f t="shared" si="1030"/>
        <v>1.5889957844797974E-2</v>
      </c>
      <c r="AB851" s="17">
        <f t="shared" si="1031"/>
        <v>9.4690571870586632E-3</v>
      </c>
      <c r="AC851" s="17">
        <f t="shared" si="1032"/>
        <v>2.3858188140441801E-4</v>
      </c>
      <c r="AD851" s="17">
        <f t="shared" si="1033"/>
        <v>1.0896142972390215E-2</v>
      </c>
      <c r="AE851" s="17">
        <f t="shared" si="1034"/>
        <v>9.2771968112191384E-3</v>
      </c>
      <c r="AF851" s="17">
        <f t="shared" si="1035"/>
        <v>3.9493966301735644E-3</v>
      </c>
      <c r="AG851" s="17">
        <f t="shared" si="1036"/>
        <v>1.120865426617057E-3</v>
      </c>
      <c r="AH851" s="17">
        <f t="shared" si="1037"/>
        <v>2.8378715917881533E-3</v>
      </c>
      <c r="AI851" s="17">
        <f t="shared" si="1038"/>
        <v>3.3822579838962276E-3</v>
      </c>
      <c r="AJ851" s="17">
        <f t="shared" si="1039"/>
        <v>2.0155367675430301E-3</v>
      </c>
      <c r="AK851" s="17">
        <f t="shared" si="1040"/>
        <v>8.0072513306393754E-4</v>
      </c>
      <c r="AL851" s="17">
        <f t="shared" si="1041"/>
        <v>9.6840141928531788E-6</v>
      </c>
      <c r="AM851" s="17">
        <f t="shared" si="1042"/>
        <v>2.597268084199677E-3</v>
      </c>
      <c r="AN851" s="17">
        <f t="shared" si="1043"/>
        <v>2.2113666505362349E-3</v>
      </c>
      <c r="AO851" s="17">
        <f t="shared" si="1044"/>
        <v>9.4140117703919984E-4</v>
      </c>
      <c r="AP851" s="17">
        <f t="shared" si="1045"/>
        <v>2.6717600958541102E-4</v>
      </c>
      <c r="AQ851" s="17">
        <f t="shared" si="1046"/>
        <v>5.6869766449483023E-5</v>
      </c>
      <c r="AR851" s="17">
        <f t="shared" si="1047"/>
        <v>4.8324426998980831E-4</v>
      </c>
      <c r="AS851" s="17">
        <f t="shared" si="1048"/>
        <v>5.7594458997887793E-4</v>
      </c>
      <c r="AT851" s="17">
        <f t="shared" si="1049"/>
        <v>3.4321376509330738E-4</v>
      </c>
      <c r="AU851" s="17">
        <f t="shared" si="1050"/>
        <v>1.3635071914799309E-4</v>
      </c>
      <c r="AV851" s="17">
        <f t="shared" si="1051"/>
        <v>4.062668918695728E-5</v>
      </c>
      <c r="AW851" s="17">
        <f t="shared" si="1052"/>
        <v>2.7296746303891481E-7</v>
      </c>
      <c r="AX851" s="17">
        <f t="shared" si="1053"/>
        <v>5.1591661978428894E-4</v>
      </c>
      <c r="AY851" s="17">
        <f t="shared" si="1054"/>
        <v>4.3926185917766389E-4</v>
      </c>
      <c r="AZ851" s="17">
        <f t="shared" si="1055"/>
        <v>1.8699822173677305E-4</v>
      </c>
      <c r="BA851" s="17">
        <f t="shared" si="1056"/>
        <v>5.3071357782165284E-5</v>
      </c>
      <c r="BB851" s="17">
        <f t="shared" si="1057"/>
        <v>1.1296507223504463E-5</v>
      </c>
      <c r="BC851" s="17">
        <f t="shared" si="1058"/>
        <v>1.9236150086753194E-6</v>
      </c>
      <c r="BD851" s="17">
        <f t="shared" si="1059"/>
        <v>6.857399313912039E-5</v>
      </c>
      <c r="BE851" s="17">
        <f t="shared" si="1060"/>
        <v>8.172848146250764E-5</v>
      </c>
      <c r="BF851" s="17">
        <f t="shared" si="1061"/>
        <v>4.8703191810751335E-5</v>
      </c>
      <c r="BG851" s="17">
        <f t="shared" si="1062"/>
        <v>1.9348627309260813E-5</v>
      </c>
      <c r="BH851" s="17">
        <f t="shared" si="1063"/>
        <v>5.7650643340899647E-6</v>
      </c>
      <c r="BI851" s="17">
        <f t="shared" si="1064"/>
        <v>1.3741943030878851E-6</v>
      </c>
      <c r="BJ851" s="18">
        <f t="shared" si="1065"/>
        <v>0.43837992138685944</v>
      </c>
      <c r="BK851" s="18">
        <f t="shared" si="1066"/>
        <v>0.29893895573858181</v>
      </c>
      <c r="BL851" s="18">
        <f t="shared" si="1067"/>
        <v>0.24951594248977763</v>
      </c>
      <c r="BM851" s="18">
        <f t="shared" si="1068"/>
        <v>0.33475635312569968</v>
      </c>
      <c r="BN851" s="18">
        <f t="shared" si="1069"/>
        <v>0.66497189049391292</v>
      </c>
    </row>
    <row r="852" spans="1:66" x14ac:dyDescent="0.25">
      <c r="A852" t="s">
        <v>340</v>
      </c>
      <c r="B852" t="s">
        <v>352</v>
      </c>
      <c r="C852" t="s">
        <v>431</v>
      </c>
      <c r="D852" t="s">
        <v>506</v>
      </c>
      <c r="E852" s="14">
        <f>VLOOKUP(A852,home!$A$2:$E$405,3,FALSE)</f>
        <v>1.3628691980000001</v>
      </c>
      <c r="F852" s="14">
        <f>VLOOKUP(B852,home!$B$2:$E$405,3,FALSE)</f>
        <v>1.22</v>
      </c>
      <c r="G852" s="14">
        <f>VLOOKUP(C852,away!$B$2:$E$405,4,FALSE)</f>
        <v>0.79</v>
      </c>
      <c r="H852" s="14">
        <f>VLOOKUP(A852,away!$A$2:$E$405,3,FALSE)</f>
        <v>1.1434599160000001</v>
      </c>
      <c r="I852" s="14">
        <f>VLOOKUP(C852,away!$B$2:$E$405,3,FALSE)</f>
        <v>0.92</v>
      </c>
      <c r="J852" s="14">
        <f>VLOOKUP(B852,home!$B$2:$E$405,4,FALSE)</f>
        <v>0.8</v>
      </c>
      <c r="K852" s="16">
        <f t="shared" si="1070"/>
        <v>1.3135333330324002</v>
      </c>
      <c r="L852" s="16">
        <f t="shared" si="1071"/>
        <v>0.84158649817600006</v>
      </c>
      <c r="M852" s="17">
        <f t="shared" si="1016"/>
        <v>0.11588930262561394</v>
      </c>
      <c r="N852" s="17">
        <f t="shared" si="1017"/>
        <v>0.15222446194062317</v>
      </c>
      <c r="O852" s="17">
        <f t="shared" si="1018"/>
        <v>9.7530872372749169E-2</v>
      </c>
      <c r="P852" s="17">
        <f t="shared" si="1019"/>
        <v>0.12811005186133487</v>
      </c>
      <c r="Q852" s="17">
        <f t="shared" si="1020"/>
        <v>9.997595243096527E-2</v>
      </c>
      <c r="R852" s="17">
        <f t="shared" si="1021"/>
        <v>4.1040332672116174E-2</v>
      </c>
      <c r="S852" s="17">
        <f t="shared" si="1022"/>
        <v>3.5404875635791581E-2</v>
      </c>
      <c r="T852" s="17">
        <f t="shared" si="1023"/>
        <v>8.4138411708186436E-2</v>
      </c>
      <c r="U852" s="17">
        <f t="shared" si="1024"/>
        <v>5.3907844963563267E-2</v>
      </c>
      <c r="V852" s="17">
        <f t="shared" si="1025"/>
        <v>4.3487097419530468E-3</v>
      </c>
      <c r="W852" s="17">
        <f t="shared" si="1026"/>
        <v>4.3773915339911477E-2</v>
      </c>
      <c r="X852" s="17">
        <f t="shared" si="1027"/>
        <v>3.6839536122368795E-2</v>
      </c>
      <c r="Y852" s="17">
        <f t="shared" si="1028"/>
        <v>1.5501828099826304E-2</v>
      </c>
      <c r="Z852" s="17">
        <f t="shared" si="1029"/>
        <v>1.1512996619168115E-2</v>
      </c>
      <c r="AA852" s="17">
        <f t="shared" si="1030"/>
        <v>1.5122704822366649E-2</v>
      </c>
      <c r="AB852" s="17">
        <f t="shared" si="1031"/>
        <v>9.9320884348942096E-3</v>
      </c>
      <c r="AC852" s="17">
        <f t="shared" si="1032"/>
        <v>3.0045559531240726E-4</v>
      </c>
      <c r="AD852" s="17">
        <f t="shared" si="1033"/>
        <v>1.4374624229078014E-2</v>
      </c>
      <c r="AE852" s="17">
        <f t="shared" si="1034"/>
        <v>1.2097489667545652E-2</v>
      </c>
      <c r="AF852" s="17">
        <f t="shared" si="1035"/>
        <v>5.0905419830150431E-3</v>
      </c>
      <c r="AG852" s="17">
        <f t="shared" si="1036"/>
        <v>1.4280438004345142E-3</v>
      </c>
      <c r="AH852" s="17">
        <f t="shared" si="1037"/>
        <v>2.4222956270594544E-3</v>
      </c>
      <c r="AI852" s="17">
        <f t="shared" si="1038"/>
        <v>3.1817660486012133E-3</v>
      </c>
      <c r="AJ852" s="17">
        <f t="shared" si="1039"/>
        <v>2.0896778813742412E-3</v>
      </c>
      <c r="AK852" s="17">
        <f t="shared" si="1040"/>
        <v>9.1495385082853006E-4</v>
      </c>
      <c r="AL852" s="17">
        <f t="shared" si="1041"/>
        <v>1.3285568564287266E-5</v>
      </c>
      <c r="AM852" s="17">
        <f t="shared" si="1042"/>
        <v>3.7763096149418291E-3</v>
      </c>
      <c r="AN852" s="17">
        <f t="shared" si="1043"/>
        <v>3.1780911848672535E-3</v>
      </c>
      <c r="AO852" s="17">
        <f t="shared" si="1044"/>
        <v>1.3373193155782231E-3</v>
      </c>
      <c r="AP852" s="17">
        <f t="shared" si="1045"/>
        <v>3.7515662658020073E-4</v>
      </c>
      <c r="AQ852" s="17">
        <f t="shared" si="1046"/>
        <v>7.8931687907788086E-5</v>
      </c>
      <c r="AR852" s="17">
        <f t="shared" si="1047"/>
        <v>4.0771425886480106E-4</v>
      </c>
      <c r="AS852" s="17">
        <f t="shared" si="1048"/>
        <v>5.3554626937151698E-4</v>
      </c>
      <c r="AT852" s="17">
        <f t="shared" si="1049"/>
        <v>3.5172893810031823E-4</v>
      </c>
      <c r="AU852" s="17">
        <f t="shared" si="1050"/>
        <v>1.5400256146228585E-4</v>
      </c>
      <c r="AV852" s="17">
        <f t="shared" si="1051"/>
        <v>5.0571874463270872E-5</v>
      </c>
      <c r="AW852" s="17">
        <f t="shared" si="1052"/>
        <v>4.0795992363615991E-7</v>
      </c>
      <c r="AX852" s="17">
        <f t="shared" si="1053"/>
        <v>8.2671809251280563E-4</v>
      </c>
      <c r="AY852" s="17">
        <f t="shared" si="1054"/>
        <v>6.9575478445659466E-4</v>
      </c>
      <c r="AZ852" s="17">
        <f t="shared" si="1055"/>
        <v>2.9276891632001151E-4</v>
      </c>
      <c r="BA852" s="17">
        <f t="shared" si="1056"/>
        <v>8.2130122353513661E-5</v>
      </c>
      <c r="BB852" s="17">
        <f t="shared" si="1057"/>
        <v>1.7279900516564991E-5</v>
      </c>
      <c r="BC852" s="17">
        <f t="shared" si="1058"/>
        <v>2.9085061929131182E-6</v>
      </c>
      <c r="BD852" s="17">
        <f t="shared" si="1059"/>
        <v>5.7187802562408491E-5</v>
      </c>
      <c r="BE852" s="17">
        <f t="shared" si="1060"/>
        <v>7.5118084908599271E-5</v>
      </c>
      <c r="BF852" s="17">
        <f t="shared" si="1061"/>
        <v>4.9335054220501632E-5</v>
      </c>
      <c r="BG852" s="17">
        <f t="shared" si="1062"/>
        <v>2.1601079401863216E-5</v>
      </c>
      <c r="BH852" s="17">
        <f t="shared" si="1063"/>
        <v>7.0934344559567321E-6</v>
      </c>
      <c r="BI852" s="17">
        <f t="shared" si="1064"/>
        <v>1.8634925207159438E-6</v>
      </c>
      <c r="BJ852" s="18">
        <f t="shared" si="1065"/>
        <v>0.47610817407418249</v>
      </c>
      <c r="BK852" s="18">
        <f t="shared" si="1066"/>
        <v>0.28476243581302674</v>
      </c>
      <c r="BL852" s="18">
        <f t="shared" si="1067"/>
        <v>0.22785429952388514</v>
      </c>
      <c r="BM852" s="18">
        <f t="shared" si="1068"/>
        <v>0.3647715853023269</v>
      </c>
      <c r="BN852" s="18">
        <f t="shared" si="1069"/>
        <v>0.63477097390340254</v>
      </c>
    </row>
    <row r="853" spans="1:66" x14ac:dyDescent="0.25">
      <c r="A853" t="s">
        <v>342</v>
      </c>
      <c r="B853" t="s">
        <v>393</v>
      </c>
      <c r="C853" t="s">
        <v>426</v>
      </c>
      <c r="D853" t="s">
        <v>506</v>
      </c>
      <c r="E853" s="14">
        <f>VLOOKUP(A853,home!$A$2:$E$405,3,FALSE)</f>
        <v>1.153846154</v>
      </c>
      <c r="F853" s="14">
        <f>VLOOKUP(B853,home!$B$2:$E$405,3,FALSE)</f>
        <v>1.3</v>
      </c>
      <c r="G853" s="14">
        <f>VLOOKUP(C853,away!$B$2:$E$405,4,FALSE)</f>
        <v>1.1299999999999999</v>
      </c>
      <c r="H853" s="14">
        <f>VLOOKUP(A853,away!$A$2:$E$405,3,FALSE)</f>
        <v>0.85314685300000004</v>
      </c>
      <c r="I853" s="14">
        <f>VLOOKUP(C853,away!$B$2:$E$405,3,FALSE)</f>
        <v>0.53</v>
      </c>
      <c r="J853" s="14">
        <f>VLOOKUP(B853,home!$B$2:$E$405,4,FALSE)</f>
        <v>0.67</v>
      </c>
      <c r="K853" s="16">
        <f t="shared" si="1070"/>
        <v>1.6950000002259999</v>
      </c>
      <c r="L853" s="16">
        <f t="shared" si="1071"/>
        <v>0.30295244750030004</v>
      </c>
      <c r="M853" s="17">
        <f t="shared" si="1016"/>
        <v>0.13561267319181997</v>
      </c>
      <c r="N853" s="17">
        <f t="shared" si="1017"/>
        <v>0.22986348109078328</v>
      </c>
      <c r="O853" s="17">
        <f t="shared" si="1018"/>
        <v>4.1084191255520187E-2</v>
      </c>
      <c r="P853" s="17">
        <f t="shared" si="1019"/>
        <v>6.9637704187391736E-2</v>
      </c>
      <c r="Q853" s="17">
        <f t="shared" si="1020"/>
        <v>0.19480930025041346</v>
      </c>
      <c r="R853" s="17">
        <f t="shared" si="1021"/>
        <v>6.2232781472151321E-3</v>
      </c>
      <c r="S853" s="17">
        <f t="shared" si="1022"/>
        <v>8.9398168518353294E-3</v>
      </c>
      <c r="T853" s="17">
        <f t="shared" si="1023"/>
        <v>5.9017954306683565E-2</v>
      </c>
      <c r="U853" s="17">
        <f t="shared" si="1024"/>
        <v>1.0548456460936108E-2</v>
      </c>
      <c r="V853" s="17">
        <f t="shared" si="1025"/>
        <v>5.1007058621447133E-4</v>
      </c>
      <c r="W853" s="17">
        <f t="shared" si="1026"/>
        <v>0.11006725465615924</v>
      </c>
      <c r="X853" s="17">
        <f t="shared" si="1027"/>
        <v>3.3345144187722234E-2</v>
      </c>
      <c r="Y853" s="17">
        <f t="shared" si="1028"/>
        <v>5.0509965219604274E-3</v>
      </c>
      <c r="Z853" s="17">
        <f t="shared" si="1029"/>
        <v>6.284524487246521E-4</v>
      </c>
      <c r="AA853" s="17">
        <f t="shared" si="1030"/>
        <v>1.0652269007303153E-3</v>
      </c>
      <c r="AB853" s="17">
        <f t="shared" si="1031"/>
        <v>9.0277979848931312E-4</v>
      </c>
      <c r="AC853" s="17">
        <f t="shared" si="1032"/>
        <v>1.637021810051018E-5</v>
      </c>
      <c r="AD853" s="17">
        <f t="shared" si="1033"/>
        <v>4.664099916676627E-2</v>
      </c>
      <c r="AE853" s="17">
        <f t="shared" si="1034"/>
        <v>1.4130004851431297E-2</v>
      </c>
      <c r="AF853" s="17">
        <f t="shared" si="1035"/>
        <v>2.140359776466112E-3</v>
      </c>
      <c r="AG853" s="17">
        <f t="shared" si="1036"/>
        <v>2.1614241093720118E-4</v>
      </c>
      <c r="AH853" s="17">
        <f t="shared" si="1037"/>
        <v>4.7597801869672542E-5</v>
      </c>
      <c r="AI853" s="17">
        <f t="shared" si="1038"/>
        <v>8.0678274179852056E-5</v>
      </c>
      <c r="AJ853" s="17">
        <f t="shared" si="1039"/>
        <v>6.8374837376541269E-5</v>
      </c>
      <c r="AK853" s="17">
        <f t="shared" si="1040"/>
        <v>3.8631783122896727E-5</v>
      </c>
      <c r="AL853" s="17">
        <f t="shared" si="1041"/>
        <v>3.3624716001400276E-7</v>
      </c>
      <c r="AM853" s="17">
        <f t="shared" si="1042"/>
        <v>1.5811298719641931E-2</v>
      </c>
      <c r="AN853" s="17">
        <f t="shared" si="1043"/>
        <v>4.7900716452738828E-3</v>
      </c>
      <c r="AO853" s="17">
        <f t="shared" si="1044"/>
        <v>7.2558196431875591E-4</v>
      </c>
      <c r="AP853" s="17">
        <f t="shared" si="1045"/>
        <v>7.32722773174808E-5</v>
      </c>
      <c r="AQ853" s="17">
        <f t="shared" si="1046"/>
        <v>5.5495039368128821E-6</v>
      </c>
      <c r="AR853" s="17">
        <f t="shared" si="1047"/>
        <v>2.8839741144103321E-6</v>
      </c>
      <c r="AS853" s="17">
        <f t="shared" si="1048"/>
        <v>4.8883361245772907E-6</v>
      </c>
      <c r="AT853" s="17">
        <f t="shared" si="1049"/>
        <v>4.1428648661316365E-6</v>
      </c>
      <c r="AU853" s="17">
        <f t="shared" si="1050"/>
        <v>2.3407186496764702E-6</v>
      </c>
      <c r="AV853" s="17">
        <f t="shared" si="1051"/>
        <v>9.9187952793265479E-7</v>
      </c>
      <c r="AW853" s="17">
        <f t="shared" si="1052"/>
        <v>4.7962332132699932E-9</v>
      </c>
      <c r="AX853" s="17">
        <f t="shared" si="1053"/>
        <v>4.4666918888944095E-3</v>
      </c>
      <c r="AY853" s="17">
        <f t="shared" si="1054"/>
        <v>1.3531952399702995E-3</v>
      </c>
      <c r="AZ853" s="17">
        <f t="shared" si="1055"/>
        <v>2.0497690494737902E-4</v>
      </c>
      <c r="BA853" s="17">
        <f t="shared" si="1056"/>
        <v>2.0699418344948272E-5</v>
      </c>
      <c r="BB853" s="17">
        <f t="shared" si="1057"/>
        <v>1.5677348623586722E-6</v>
      </c>
      <c r="BC853" s="17">
        <f t="shared" si="1058"/>
        <v>9.4989822716621195E-8</v>
      </c>
      <c r="BD853" s="17">
        <f t="shared" si="1059"/>
        <v>1.4561783608135324E-7</v>
      </c>
      <c r="BE853" s="17">
        <f t="shared" si="1060"/>
        <v>2.4682223219080336E-7</v>
      </c>
      <c r="BF853" s="17">
        <f t="shared" si="1061"/>
        <v>2.091818418095968E-7</v>
      </c>
      <c r="BG853" s="17">
        <f t="shared" si="1062"/>
        <v>1.1818774063818056E-7</v>
      </c>
      <c r="BH853" s="17">
        <f t="shared" si="1063"/>
        <v>5.0082055102106611E-8</v>
      </c>
      <c r="BI853" s="17">
        <f t="shared" si="1064"/>
        <v>1.697781668187784E-8</v>
      </c>
      <c r="BJ853" s="18">
        <f t="shared" si="1065"/>
        <v>0.7227346375066539</v>
      </c>
      <c r="BK853" s="18">
        <f t="shared" si="1066"/>
        <v>0.21607016652249231</v>
      </c>
      <c r="BL853" s="18">
        <f t="shared" si="1067"/>
        <v>6.0075249902245234E-2</v>
      </c>
      <c r="BM853" s="18">
        <f t="shared" si="1068"/>
        <v>0.32092468781323541</v>
      </c>
      <c r="BN853" s="18">
        <f t="shared" si="1069"/>
        <v>0.67723062812314383</v>
      </c>
    </row>
    <row r="854" spans="1:66" x14ac:dyDescent="0.25">
      <c r="A854" t="s">
        <v>342</v>
      </c>
      <c r="B854" t="s">
        <v>400</v>
      </c>
      <c r="C854" t="s">
        <v>348</v>
      </c>
      <c r="D854" t="s">
        <v>506</v>
      </c>
      <c r="E854" s="14">
        <f>VLOOKUP(A854,home!$A$2:$E$405,3,FALSE)</f>
        <v>1.153846154</v>
      </c>
      <c r="F854" s="14">
        <f>VLOOKUP(B854,home!$B$2:$E$405,3,FALSE)</f>
        <v>1.36</v>
      </c>
      <c r="G854" s="14">
        <f>VLOOKUP(C854,away!$B$2:$E$405,4,FALSE)</f>
        <v>0.93</v>
      </c>
      <c r="H854" s="14">
        <f>VLOOKUP(A854,away!$A$2:$E$405,3,FALSE)</f>
        <v>0.85314685300000004</v>
      </c>
      <c r="I854" s="14">
        <f>VLOOKUP(C854,away!$B$2:$E$405,3,FALSE)</f>
        <v>1</v>
      </c>
      <c r="J854" s="14">
        <f>VLOOKUP(B854,home!$B$2:$E$405,4,FALSE)</f>
        <v>0.75</v>
      </c>
      <c r="K854" s="16">
        <f t="shared" si="1070"/>
        <v>1.4593846155792001</v>
      </c>
      <c r="L854" s="16">
        <f t="shared" si="1071"/>
        <v>0.63986013975</v>
      </c>
      <c r="M854" s="17">
        <f t="shared" si="1016"/>
        <v>0.1225489477508563</v>
      </c>
      <c r="N854" s="17">
        <f t="shared" si="1017"/>
        <v>0.1788460490030189</v>
      </c>
      <c r="O854" s="17">
        <f t="shared" si="1018"/>
        <v>7.8414186834078373E-2</v>
      </c>
      <c r="P854" s="17">
        <f t="shared" si="1019"/>
        <v>0.11443645790880703</v>
      </c>
      <c r="Q854" s="17">
        <f t="shared" si="1020"/>
        <v>0.13050258623606478</v>
      </c>
      <c r="R854" s="17">
        <f t="shared" si="1021"/>
        <v>2.5087056273017997E-2</v>
      </c>
      <c r="S854" s="17">
        <f t="shared" si="1022"/>
        <v>2.6715249577943963E-2</v>
      </c>
      <c r="T854" s="17">
        <f t="shared" si="1023"/>
        <v>8.350340306674485E-2</v>
      </c>
      <c r="U854" s="17">
        <f t="shared" si="1024"/>
        <v>3.6611663975012129E-2</v>
      </c>
      <c r="V854" s="17">
        <f t="shared" si="1025"/>
        <v>2.7718616293131082E-3</v>
      </c>
      <c r="W854" s="17">
        <f t="shared" si="1026"/>
        <v>6.348448888207027E-2</v>
      </c>
      <c r="X854" s="17">
        <f t="shared" si="1027"/>
        <v>4.0621193928038812E-2</v>
      </c>
      <c r="Y854" s="17">
        <f t="shared" si="1028"/>
        <v>1.2995941411803382E-2</v>
      </c>
      <c r="Z854" s="17">
        <f t="shared" si="1029"/>
        <v>5.350735777589803E-3</v>
      </c>
      <c r="AA854" s="17">
        <f t="shared" si="1030"/>
        <v>7.808781475843767E-3</v>
      </c>
      <c r="AB854" s="17">
        <f t="shared" si="1031"/>
        <v>5.6980077761331184E-3</v>
      </c>
      <c r="AC854" s="17">
        <f t="shared" si="1032"/>
        <v>1.617731284588437E-4</v>
      </c>
      <c r="AD854" s="17">
        <f t="shared" si="1033"/>
        <v>2.3162071600600517E-2</v>
      </c>
      <c r="AE854" s="17">
        <f t="shared" si="1034"/>
        <v>1.4820486371259755E-2</v>
      </c>
      <c r="AF854" s="17">
        <f t="shared" si="1035"/>
        <v>4.7415192403386175E-3</v>
      </c>
      <c r="AG854" s="17">
        <f t="shared" si="1036"/>
        <v>1.0113030545834607E-3</v>
      </c>
      <c r="AH854" s="17">
        <f t="shared" si="1037"/>
        <v>8.5593063560348388E-4</v>
      </c>
      <c r="AI854" s="17">
        <f t="shared" si="1038"/>
        <v>1.2491320016026508E-3</v>
      </c>
      <c r="AJ854" s="17">
        <f t="shared" si="1039"/>
        <v>9.1148201298328071E-4</v>
      </c>
      <c r="AK854" s="17">
        <f t="shared" si="1040"/>
        <v>4.434009423749869E-4</v>
      </c>
      <c r="AL854" s="17">
        <f t="shared" si="1041"/>
        <v>6.0425631212413789E-6</v>
      </c>
      <c r="AM854" s="17">
        <f t="shared" si="1042"/>
        <v>6.7604741917720668E-3</v>
      </c>
      <c r="AN854" s="17">
        <f t="shared" si="1043"/>
        <v>4.3257579611235431E-3</v>
      </c>
      <c r="AO854" s="17">
        <f t="shared" si="1044"/>
        <v>1.3839400467645926E-3</v>
      </c>
      <c r="AP854" s="17">
        <f t="shared" si="1045"/>
        <v>2.9517602390947127E-4</v>
      </c>
      <c r="AQ854" s="17">
        <f t="shared" si="1046"/>
        <v>4.7217842977390893E-5</v>
      </c>
      <c r="AR854" s="17">
        <f t="shared" si="1047"/>
        <v>1.0953517922271032E-4</v>
      </c>
      <c r="AS854" s="17">
        <f t="shared" si="1048"/>
        <v>1.5985395542233389E-4</v>
      </c>
      <c r="AT854" s="17">
        <f t="shared" si="1049"/>
        <v>1.1664420164141868E-4</v>
      </c>
      <c r="AU854" s="17">
        <f t="shared" si="1050"/>
        <v>5.6742917790668171E-5</v>
      </c>
      <c r="AV854" s="17">
        <f t="shared" si="1051"/>
        <v>2.0702435316694092E-5</v>
      </c>
      <c r="AW854" s="17">
        <f t="shared" si="1052"/>
        <v>1.5673771650162179E-7</v>
      </c>
      <c r="AX854" s="17">
        <f t="shared" si="1053"/>
        <v>1.6443553382487286E-3</v>
      </c>
      <c r="AY854" s="17">
        <f t="shared" si="1054"/>
        <v>1.0521574365304901E-3</v>
      </c>
      <c r="AZ854" s="17">
        <f t="shared" si="1055"/>
        <v>3.3661680218870053E-4</v>
      </c>
      <c r="BA854" s="17">
        <f t="shared" si="1056"/>
        <v>7.1795891363553348E-5</v>
      </c>
      <c r="BB854" s="17">
        <f t="shared" si="1057"/>
        <v>1.1484832270339762E-5</v>
      </c>
      <c r="BC854" s="17">
        <f t="shared" si="1058"/>
        <v>1.4697372763009821E-6</v>
      </c>
      <c r="BD854" s="17">
        <f t="shared" si="1059"/>
        <v>1.1681199180830785E-5</v>
      </c>
      <c r="BE854" s="17">
        <f t="shared" si="1060"/>
        <v>1.7047362376020803E-5</v>
      </c>
      <c r="BF854" s="17">
        <f t="shared" si="1061"/>
        <v>1.2439329193884221E-5</v>
      </c>
      <c r="BG854" s="17">
        <f t="shared" si="1062"/>
        <v>6.0512552178932823E-6</v>
      </c>
      <c r="BH854" s="17">
        <f t="shared" si="1063"/>
        <v>2.2077771924842027E-6</v>
      </c>
      <c r="BI854" s="17">
        <f t="shared" si="1064"/>
        <v>6.4439921386761747E-7</v>
      </c>
      <c r="BJ854" s="18">
        <f t="shared" si="1065"/>
        <v>0.56961948889894831</v>
      </c>
      <c r="BK854" s="18">
        <f t="shared" si="1066"/>
        <v>0.26769248999503092</v>
      </c>
      <c r="BL854" s="18">
        <f t="shared" si="1067"/>
        <v>0.15759319193841859</v>
      </c>
      <c r="BM854" s="18">
        <f t="shared" si="1068"/>
        <v>0.34936862190533069</v>
      </c>
      <c r="BN854" s="18">
        <f t="shared" si="1069"/>
        <v>0.64983528400584334</v>
      </c>
    </row>
    <row r="855" spans="1:66" x14ac:dyDescent="0.25">
      <c r="A855" t="s">
        <v>342</v>
      </c>
      <c r="B855" t="s">
        <v>386</v>
      </c>
      <c r="C855" t="s">
        <v>364</v>
      </c>
      <c r="D855" t="s">
        <v>506</v>
      </c>
      <c r="E855" s="14">
        <f>VLOOKUP(A855,home!$A$2:$E$405,3,FALSE)</f>
        <v>1.153846154</v>
      </c>
      <c r="F855" s="14">
        <f>VLOOKUP(B855,home!$B$2:$E$405,3,FALSE)</f>
        <v>0.67</v>
      </c>
      <c r="G855" s="14">
        <f>VLOOKUP(C855,away!$B$2:$E$405,4,FALSE)</f>
        <v>1.6</v>
      </c>
      <c r="H855" s="14">
        <f>VLOOKUP(A855,away!$A$2:$E$405,3,FALSE)</f>
        <v>0.85314685300000004</v>
      </c>
      <c r="I855" s="14">
        <f>VLOOKUP(C855,away!$B$2:$E$405,3,FALSE)</f>
        <v>0.73</v>
      </c>
      <c r="J855" s="14">
        <f>VLOOKUP(B855,home!$B$2:$E$405,4,FALSE)</f>
        <v>0.72</v>
      </c>
      <c r="K855" s="16">
        <f t="shared" si="1070"/>
        <v>1.2369230770880002</v>
      </c>
      <c r="L855" s="16">
        <f t="shared" si="1071"/>
        <v>0.44841398593680004</v>
      </c>
      <c r="M855" s="17">
        <f t="shared" si="1016"/>
        <v>0.18538193602792838</v>
      </c>
      <c r="N855" s="17">
        <f t="shared" si="1017"/>
        <v>0.22930319474819594</v>
      </c>
      <c r="O855" s="17">
        <f t="shared" si="1018"/>
        <v>8.312785285496424E-2</v>
      </c>
      <c r="P855" s="17">
        <f t="shared" si="1019"/>
        <v>0.10282275954508086</v>
      </c>
      <c r="Q855" s="17">
        <f t="shared" si="1020"/>
        <v>0.14181520661702379</v>
      </c>
      <c r="R855" s="17">
        <f t="shared" si="1021"/>
        <v>1.8637845920531158E-2</v>
      </c>
      <c r="S855" s="17">
        <f t="shared" si="1022"/>
        <v>1.425775362340689E-2</v>
      </c>
      <c r="T855" s="17">
        <f t="shared" si="1023"/>
        <v>6.35919220655905E-2</v>
      </c>
      <c r="U855" s="17">
        <f t="shared" si="1024"/>
        <v>2.3053581726315428E-2</v>
      </c>
      <c r="V855" s="17">
        <f t="shared" si="1025"/>
        <v>8.7867938657057605E-4</v>
      </c>
      <c r="W855" s="17">
        <f t="shared" si="1026"/>
        <v>5.8471500582199881E-2</v>
      </c>
      <c r="X855" s="17">
        <f t="shared" si="1027"/>
        <v>2.6219438639770172E-2</v>
      </c>
      <c r="Y855" s="17">
        <f t="shared" si="1028"/>
        <v>5.8785814947423468E-3</v>
      </c>
      <c r="Z855" s="17">
        <f t="shared" si="1029"/>
        <v>2.7858235928337693E-3</v>
      </c>
      <c r="AA855" s="17">
        <f t="shared" si="1030"/>
        <v>3.4458494906722931E-3</v>
      </c>
      <c r="AB855" s="17">
        <f t="shared" si="1031"/>
        <v>2.1311253775922463E-3</v>
      </c>
      <c r="AC855" s="17">
        <f t="shared" si="1032"/>
        <v>3.0460168213528837E-5</v>
      </c>
      <c r="AD855" s="17">
        <f t="shared" si="1033"/>
        <v>1.8081187105521864E-2</v>
      </c>
      <c r="AE855" s="17">
        <f t="shared" si="1034"/>
        <v>8.1078571804561305E-3</v>
      </c>
      <c r="AF855" s="17">
        <f t="shared" si="1035"/>
        <v>1.8178382778473194E-3</v>
      </c>
      <c r="AG855" s="17">
        <f t="shared" si="1036"/>
        <v>2.717147026526683E-4</v>
      </c>
      <c r="AH855" s="17">
        <f t="shared" si="1037"/>
        <v>3.1230056534484174E-4</v>
      </c>
      <c r="AI855" s="17">
        <f t="shared" si="1038"/>
        <v>3.8629177626266366E-4</v>
      </c>
      <c r="AJ855" s="17">
        <f t="shared" si="1039"/>
        <v>2.389066062743017E-4</v>
      </c>
      <c r="AK855" s="17">
        <f t="shared" si="1040"/>
        <v>9.8503031523153556E-5</v>
      </c>
      <c r="AL855" s="17">
        <f t="shared" si="1041"/>
        <v>6.7579368713692692E-7</v>
      </c>
      <c r="AM855" s="17">
        <f t="shared" si="1042"/>
        <v>4.473007518393194E-3</v>
      </c>
      <c r="AN855" s="17">
        <f t="shared" si="1043"/>
        <v>2.0057591304479664E-3</v>
      </c>
      <c r="AO855" s="17">
        <f t="shared" si="1044"/>
        <v>4.497052232566514E-4</v>
      </c>
      <c r="AP855" s="17">
        <f t="shared" si="1045"/>
        <v>6.7218037219037889E-5</v>
      </c>
      <c r="AQ855" s="17">
        <f t="shared" si="1046"/>
        <v>7.5353769990592355E-6</v>
      </c>
      <c r="AR855" s="17">
        <f t="shared" si="1047"/>
        <v>2.8007988263319315E-5</v>
      </c>
      <c r="AS855" s="17">
        <f t="shared" si="1048"/>
        <v>3.4643727025709519E-5</v>
      </c>
      <c r="AT855" s="17">
        <f t="shared" si="1049"/>
        <v>2.142581271721867E-5</v>
      </c>
      <c r="AU855" s="17">
        <f t="shared" si="1050"/>
        <v>8.8340273984311111E-6</v>
      </c>
      <c r="AV855" s="17">
        <f t="shared" si="1051"/>
        <v>2.731753088186777E-6</v>
      </c>
      <c r="AW855" s="17">
        <f t="shared" si="1052"/>
        <v>1.041198350992147E-8</v>
      </c>
      <c r="AX855" s="17">
        <f t="shared" si="1053"/>
        <v>9.2212770391477815E-4</v>
      </c>
      <c r="AY855" s="17">
        <f t="shared" si="1054"/>
        <v>4.13494959255175E-4</v>
      </c>
      <c r="AZ855" s="17">
        <f t="shared" si="1055"/>
        <v>9.2708461422193878E-5</v>
      </c>
      <c r="BA855" s="17">
        <f t="shared" si="1056"/>
        <v>1.3857256905464675E-5</v>
      </c>
      <c r="BB855" s="17">
        <f t="shared" si="1057"/>
        <v>1.5534469507824148E-6</v>
      </c>
      <c r="BC855" s="17">
        <f t="shared" si="1058"/>
        <v>1.3931746782834214E-7</v>
      </c>
      <c r="BD855" s="17">
        <f t="shared" si="1059"/>
        <v>2.0931956092043549E-6</v>
      </c>
      <c r="BE855" s="17">
        <f t="shared" si="1060"/>
        <v>2.5891219538841417E-6</v>
      </c>
      <c r="BF855" s="17">
        <f t="shared" si="1061"/>
        <v>1.6012723470772344E-6</v>
      </c>
      <c r="BG855" s="17">
        <f t="shared" si="1062"/>
        <v>6.6021690626756581E-7</v>
      </c>
      <c r="BH855" s="17">
        <f t="shared" si="1063"/>
        <v>2.0415938181149928E-7</v>
      </c>
      <c r="BI855" s="17">
        <f t="shared" si="1064"/>
        <v>5.050589015333271E-8</v>
      </c>
      <c r="BJ855" s="18">
        <f t="shared" si="1065"/>
        <v>0.56200554784623247</v>
      </c>
      <c r="BK855" s="18">
        <f t="shared" si="1066"/>
        <v>0.30378575950414249</v>
      </c>
      <c r="BL855" s="18">
        <f t="shared" si="1067"/>
        <v>0.13153509913006162</v>
      </c>
      <c r="BM855" s="18">
        <f t="shared" si="1068"/>
        <v>0.2386099498122746</v>
      </c>
      <c r="BN855" s="18">
        <f t="shared" si="1069"/>
        <v>0.76108879571372445</v>
      </c>
    </row>
    <row r="856" spans="1:66" x14ac:dyDescent="0.25">
      <c r="A856" t="s">
        <v>342</v>
      </c>
      <c r="B856" t="s">
        <v>398</v>
      </c>
      <c r="C856" t="s">
        <v>396</v>
      </c>
      <c r="D856" t="s">
        <v>506</v>
      </c>
      <c r="E856" s="14">
        <f>VLOOKUP(A856,home!$A$2:$E$405,3,FALSE)</f>
        <v>1.153846154</v>
      </c>
      <c r="F856" s="14">
        <f>VLOOKUP(B856,home!$B$2:$E$405,3,FALSE)</f>
        <v>0.87</v>
      </c>
      <c r="G856" s="14">
        <f>VLOOKUP(C856,away!$B$2:$E$405,4,FALSE)</f>
        <v>1.05</v>
      </c>
      <c r="H856" s="14">
        <f>VLOOKUP(A856,away!$A$2:$E$405,3,FALSE)</f>
        <v>0.85314685300000004</v>
      </c>
      <c r="I856" s="14">
        <f>VLOOKUP(C856,away!$B$2:$E$405,3,FALSE)</f>
        <v>0.5</v>
      </c>
      <c r="J856" s="14">
        <f>VLOOKUP(B856,home!$B$2:$E$405,4,FALSE)</f>
        <v>0.63</v>
      </c>
      <c r="K856" s="16">
        <f t="shared" si="1070"/>
        <v>1.0540384616790002</v>
      </c>
      <c r="L856" s="16">
        <f t="shared" si="1071"/>
        <v>0.26874125869500004</v>
      </c>
      <c r="M856" s="17">
        <f t="shared" si="1016"/>
        <v>0.26639377162533306</v>
      </c>
      <c r="N856" s="17">
        <f t="shared" si="1017"/>
        <v>0.28078928124483293</v>
      </c>
      <c r="O856" s="17">
        <f t="shared" si="1018"/>
        <v>7.1590997495100395E-2</v>
      </c>
      <c r="P856" s="17">
        <f t="shared" si="1019"/>
        <v>7.5459664869800769E-2</v>
      </c>
      <c r="Q856" s="17">
        <f t="shared" si="1020"/>
        <v>0.14798135102962792</v>
      </c>
      <c r="R856" s="17">
        <f t="shared" si="1021"/>
        <v>9.6197273890319349E-3</v>
      </c>
      <c r="S856" s="17">
        <f t="shared" si="1022"/>
        <v>5.3437445135458544E-3</v>
      </c>
      <c r="T856" s="17">
        <f t="shared" si="1023"/>
        <v>3.9768694539088843E-2</v>
      </c>
      <c r="U856" s="17">
        <f t="shared" si="1024"/>
        <v>1.0139562658906566E-2</v>
      </c>
      <c r="V856" s="17">
        <f t="shared" si="1025"/>
        <v>1.6818760342037148E-4</v>
      </c>
      <c r="W856" s="17">
        <f t="shared" si="1026"/>
        <v>5.1992678532149721E-2</v>
      </c>
      <c r="X856" s="17">
        <f t="shared" si="1027"/>
        <v>1.3972577871654422E-2</v>
      </c>
      <c r="Y856" s="17">
        <f t="shared" si="1028"/>
        <v>1.8775040822211566E-3</v>
      </c>
      <c r="Z856" s="17">
        <f t="shared" si="1029"/>
        <v>8.6173921561040273E-4</v>
      </c>
      <c r="AA856" s="17">
        <f t="shared" si="1030"/>
        <v>9.0830627719045711E-4</v>
      </c>
      <c r="AB856" s="17">
        <f t="shared" si="1031"/>
        <v>4.7869487557160447E-4</v>
      </c>
      <c r="AC856" s="17">
        <f t="shared" si="1032"/>
        <v>2.97758936703057E-6</v>
      </c>
      <c r="AD856" s="17">
        <f t="shared" si="1033"/>
        <v>1.3700570724649464E-2</v>
      </c>
      <c r="AE856" s="17">
        <f t="shared" si="1034"/>
        <v>3.6819086213821656E-3</v>
      </c>
      <c r="AF856" s="17">
        <f t="shared" si="1035"/>
        <v>4.9474037865510762E-4</v>
      </c>
      <c r="AG856" s="17">
        <f t="shared" si="1036"/>
        <v>4.4319050695671511E-5</v>
      </c>
      <c r="AH856" s="17">
        <f t="shared" si="1037"/>
        <v>5.7896220367495413E-5</v>
      </c>
      <c r="AI856" s="17">
        <f t="shared" si="1038"/>
        <v>6.1024843053183264E-5</v>
      </c>
      <c r="AJ856" s="17">
        <f t="shared" si="1039"/>
        <v>3.2161265847989855E-5</v>
      </c>
      <c r="AK856" s="17">
        <f t="shared" si="1040"/>
        <v>1.1299737060021531E-5</v>
      </c>
      <c r="AL856" s="17">
        <f t="shared" si="1041"/>
        <v>3.3737710065086549E-8</v>
      </c>
      <c r="AM856" s="17">
        <f t="shared" si="1042"/>
        <v>2.888185698146774E-3</v>
      </c>
      <c r="AN856" s="17">
        <f t="shared" si="1043"/>
        <v>7.7617465986486145E-4</v>
      </c>
      <c r="AO856" s="17">
        <f t="shared" si="1044"/>
        <v>1.0429507752962317E-4</v>
      </c>
      <c r="AP856" s="17">
        <f t="shared" si="1045"/>
        <v>9.3427968036678491E-6</v>
      </c>
      <c r="AQ856" s="17">
        <f t="shared" si="1046"/>
        <v>6.2769874318733016E-7</v>
      </c>
      <c r="AR856" s="17">
        <f t="shared" si="1047"/>
        <v>3.1118206270487641E-6</v>
      </c>
      <c r="AS856" s="17">
        <f t="shared" si="1048"/>
        <v>3.2799786267554612E-6</v>
      </c>
      <c r="AT856" s="17">
        <f t="shared" si="1049"/>
        <v>1.7286118130426628E-6</v>
      </c>
      <c r="AU856" s="17">
        <f t="shared" si="1050"/>
        <v>6.0734111208654532E-7</v>
      </c>
      <c r="AV856" s="17">
        <f t="shared" si="1051"/>
        <v>1.6004022287452881E-7</v>
      </c>
      <c r="AW856" s="17">
        <f t="shared" si="1052"/>
        <v>2.654629439316641E-10</v>
      </c>
      <c r="AX856" s="17">
        <f t="shared" si="1053"/>
        <v>5.0737646838631891E-4</v>
      </c>
      <c r="AY856" s="17">
        <f t="shared" si="1054"/>
        <v>1.3635299074636324E-4</v>
      </c>
      <c r="AZ856" s="17">
        <f t="shared" si="1055"/>
        <v>1.8321837180002669E-5</v>
      </c>
      <c r="BA856" s="17">
        <f t="shared" si="1056"/>
        <v>1.6412778617862557E-6</v>
      </c>
      <c r="BB856" s="17">
        <f t="shared" si="1057"/>
        <v>1.1026976961116918E-7</v>
      </c>
      <c r="BC856" s="17">
        <f t="shared" si="1058"/>
        <v>5.9268073362626556E-9</v>
      </c>
      <c r="BD856" s="17">
        <f t="shared" si="1059"/>
        <v>1.393790986910247E-7</v>
      </c>
      <c r="BE856" s="17">
        <f t="shared" si="1060"/>
        <v>1.4691093077449323E-7</v>
      </c>
      <c r="BF856" s="17">
        <f t="shared" si="1061"/>
        <v>7.742488573868846E-8</v>
      </c>
      <c r="BG856" s="17">
        <f t="shared" si="1062"/>
        <v>2.7202935819893182E-8</v>
      </c>
      <c r="BH856" s="17">
        <f t="shared" si="1063"/>
        <v>7.1682351561881933E-9</v>
      </c>
      <c r="BI856" s="17">
        <f t="shared" si="1064"/>
        <v>1.5111191113963868E-9</v>
      </c>
      <c r="BJ856" s="18">
        <f t="shared" si="1065"/>
        <v>0.55874606077679712</v>
      </c>
      <c r="BK856" s="18">
        <f t="shared" si="1066"/>
        <v>0.34750473292992351</v>
      </c>
      <c r="BL856" s="18">
        <f t="shared" si="1067"/>
        <v>9.2908958151736734E-2</v>
      </c>
      <c r="BM856" s="18">
        <f t="shared" si="1068"/>
        <v>0.14805034469505718</v>
      </c>
      <c r="BN856" s="18">
        <f t="shared" si="1069"/>
        <v>0.85183479365372694</v>
      </c>
    </row>
    <row r="857" spans="1:66" x14ac:dyDescent="0.25">
      <c r="A857" t="s">
        <v>342</v>
      </c>
      <c r="B857" t="s">
        <v>399</v>
      </c>
      <c r="C857" t="s">
        <v>430</v>
      </c>
      <c r="D857" t="s">
        <v>506</v>
      </c>
      <c r="E857" s="14">
        <f>VLOOKUP(A857,home!$A$2:$E$405,3,FALSE)</f>
        <v>1.153846154</v>
      </c>
      <c r="F857" s="14">
        <f>VLOOKUP(B857,home!$B$2:$E$405,3,FALSE)</f>
        <v>0.73</v>
      </c>
      <c r="G857" s="14">
        <f>VLOOKUP(C857,away!$B$2:$E$405,4,FALSE)</f>
        <v>0.99</v>
      </c>
      <c r="H857" s="14">
        <f>VLOOKUP(A857,away!$A$2:$E$405,3,FALSE)</f>
        <v>0.85314685300000004</v>
      </c>
      <c r="I857" s="14">
        <f>VLOOKUP(C857,away!$B$2:$E$405,3,FALSE)</f>
        <v>0.74</v>
      </c>
      <c r="J857" s="14">
        <f>VLOOKUP(B857,home!$B$2:$E$405,4,FALSE)</f>
        <v>1.35</v>
      </c>
      <c r="K857" s="16">
        <f t="shared" si="1070"/>
        <v>0.83388461549580006</v>
      </c>
      <c r="L857" s="16">
        <f t="shared" si="1071"/>
        <v>0.85229370614700006</v>
      </c>
      <c r="M857" s="17">
        <f t="shared" si="1016"/>
        <v>0.18522604745711896</v>
      </c>
      <c r="N857" s="17">
        <f t="shared" si="1017"/>
        <v>0.15445715136358648</v>
      </c>
      <c r="O857" s="17">
        <f t="shared" si="1018"/>
        <v>0.15786699446218802</v>
      </c>
      <c r="P857" s="17">
        <f t="shared" si="1019"/>
        <v>0.13164285797657926</v>
      </c>
      <c r="Q857" s="17">
        <f t="shared" si="1020"/>
        <v>6.4399721137700441E-2</v>
      </c>
      <c r="R857" s="17">
        <f t="shared" si="1021"/>
        <v>6.727452289423308E-2</v>
      </c>
      <c r="S857" s="17">
        <f t="shared" si="1022"/>
        <v>2.3390125598093579E-2</v>
      </c>
      <c r="T857" s="17">
        <f t="shared" si="1023"/>
        <v>5.4887477003284009E-2</v>
      </c>
      <c r="U857" s="17">
        <f t="shared" si="1024"/>
        <v>5.609918965632095E-2</v>
      </c>
      <c r="V857" s="17">
        <f t="shared" si="1025"/>
        <v>1.8470782199109836E-3</v>
      </c>
      <c r="W857" s="17">
        <f t="shared" si="1026"/>
        <v>1.7900645566316025E-2</v>
      </c>
      <c r="X857" s="17">
        <f t="shared" si="1027"/>
        <v>1.525660755213935E-2</v>
      </c>
      <c r="Y857" s="17">
        <f t="shared" si="1028"/>
        <v>6.5015552969215776E-3</v>
      </c>
      <c r="Z857" s="17">
        <f t="shared" si="1029"/>
        <v>1.9112550815599039E-2</v>
      </c>
      <c r="AA857" s="17">
        <f t="shared" si="1030"/>
        <v>1.5937662088009744E-2</v>
      </c>
      <c r="AB857" s="17">
        <f t="shared" si="1031"/>
        <v>6.6450856110809977E-3</v>
      </c>
      <c r="AC857" s="17">
        <f t="shared" si="1032"/>
        <v>8.2046592229309139E-5</v>
      </c>
      <c r="AD857" s="17">
        <f t="shared" si="1033"/>
        <v>3.7317682362985089E-3</v>
      </c>
      <c r="AE857" s="17">
        <f t="shared" si="1034"/>
        <v>3.1805625805965097E-3</v>
      </c>
      <c r="AF857" s="17">
        <f t="shared" si="1035"/>
        <v>1.3553867347245328E-3</v>
      </c>
      <c r="AG857" s="17">
        <f t="shared" si="1036"/>
        <v>3.8506252780028431E-4</v>
      </c>
      <c r="AH857" s="17">
        <f t="shared" si="1037"/>
        <v>4.0723766921374428E-3</v>
      </c>
      <c r="AI857" s="17">
        <f t="shared" si="1038"/>
        <v>3.3958922720770898E-3</v>
      </c>
      <c r="AJ857" s="17">
        <f t="shared" si="1039"/>
        <v>1.4158911607830814E-3</v>
      </c>
      <c r="AK857" s="17">
        <f t="shared" si="1040"/>
        <v>3.9356328539783393E-4</v>
      </c>
      <c r="AL857" s="17">
        <f t="shared" si="1041"/>
        <v>2.3324684700850678E-6</v>
      </c>
      <c r="AM857" s="17">
        <f t="shared" si="1042"/>
        <v>6.2237282416904459E-4</v>
      </c>
      <c r="AN857" s="17">
        <f t="shared" si="1043"/>
        <v>5.3044444091621026E-4</v>
      </c>
      <c r="AO857" s="17">
        <f t="shared" si="1044"/>
        <v>2.2604722922677507E-4</v>
      </c>
      <c r="AP857" s="17">
        <f t="shared" si="1045"/>
        <v>6.4219543587316208E-5</v>
      </c>
      <c r="AQ857" s="17">
        <f t="shared" si="1046"/>
        <v>1.3683478202775634E-5</v>
      </c>
      <c r="AR857" s="17">
        <f t="shared" si="1047"/>
        <v>6.9417220475369659E-4</v>
      </c>
      <c r="AS857" s="17">
        <f t="shared" si="1048"/>
        <v>5.7885952204890804E-4</v>
      </c>
      <c r="AT857" s="17">
        <f t="shared" si="1049"/>
        <v>2.4135102498491816E-4</v>
      </c>
      <c r="AU857" s="17">
        <f t="shared" si="1050"/>
        <v>6.7086302223021892E-5</v>
      </c>
      <c r="AV857" s="17">
        <f t="shared" si="1051"/>
        <v>1.3985558833569911E-5</v>
      </c>
      <c r="AW857" s="17">
        <f t="shared" si="1052"/>
        <v>4.6047761604092943E-8</v>
      </c>
      <c r="AX857" s="17">
        <f t="shared" si="1053"/>
        <v>8.649785386287313E-5</v>
      </c>
      <c r="AY857" s="17">
        <f t="shared" si="1054"/>
        <v>7.3721576442549748E-5</v>
      </c>
      <c r="AZ857" s="17">
        <f t="shared" si="1055"/>
        <v>3.141621780461004E-5</v>
      </c>
      <c r="BA857" s="17">
        <f t="shared" si="1056"/>
        <v>8.9252815686041547E-6</v>
      </c>
      <c r="BB857" s="17">
        <f t="shared" si="1057"/>
        <v>1.9017403266277862E-6</v>
      </c>
      <c r="BC857" s="17">
        <f t="shared" si="1058"/>
        <v>3.2416826222216056E-7</v>
      </c>
      <c r="BD857" s="17">
        <f t="shared" si="1059"/>
        <v>9.8606433515626999E-5</v>
      </c>
      <c r="BE857" s="17">
        <f t="shared" si="1060"/>
        <v>8.2226387897590806E-5</v>
      </c>
      <c r="BF857" s="17">
        <f t="shared" si="1061"/>
        <v>3.4283659927795505E-5</v>
      </c>
      <c r="BG857" s="17">
        <f t="shared" si="1062"/>
        <v>9.5295388588928398E-6</v>
      </c>
      <c r="BH857" s="17">
        <f t="shared" si="1063"/>
        <v>1.9866339618000349E-6</v>
      </c>
      <c r="BI857" s="17">
        <f t="shared" si="1064"/>
        <v>3.3132469947330415E-7</v>
      </c>
      <c r="BJ857" s="18">
        <f t="shared" si="1065"/>
        <v>0.32371549235373737</v>
      </c>
      <c r="BK857" s="18">
        <f t="shared" si="1066"/>
        <v>0.34226420988884471</v>
      </c>
      <c r="BL857" s="18">
        <f t="shared" si="1067"/>
        <v>0.3149235967139335</v>
      </c>
      <c r="BM857" s="18">
        <f t="shared" si="1068"/>
        <v>0.23907487895202748</v>
      </c>
      <c r="BN857" s="18">
        <f t="shared" si="1069"/>
        <v>0.76086729529140618</v>
      </c>
    </row>
    <row r="858" spans="1:66" x14ac:dyDescent="0.25">
      <c r="A858" t="s">
        <v>40</v>
      </c>
      <c r="B858" t="s">
        <v>335</v>
      </c>
      <c r="C858" t="s">
        <v>317</v>
      </c>
      <c r="D858" t="s">
        <v>506</v>
      </c>
      <c r="E858" s="14">
        <f>VLOOKUP(A858,home!$A$2:$E$405,3,FALSE)</f>
        <v>1.4692307689999999</v>
      </c>
      <c r="F858" s="14">
        <f>VLOOKUP(B858,home!$B$2:$E$405,3,FALSE)</f>
        <v>0.57999999999999996</v>
      </c>
      <c r="G858" s="14">
        <f>VLOOKUP(C858,away!$B$2:$E$405,4,FALSE)</f>
        <v>0.94</v>
      </c>
      <c r="H858" s="14">
        <f>VLOOKUP(A858,away!$A$2:$E$405,3,FALSE)</f>
        <v>1.180769231</v>
      </c>
      <c r="I858" s="14">
        <f>VLOOKUP(C858,away!$B$2:$E$405,3,FALSE)</f>
        <v>1.26</v>
      </c>
      <c r="J858" s="14">
        <f>VLOOKUP(B858,home!$B$2:$E$405,4,FALSE)</f>
        <v>1.24</v>
      </c>
      <c r="K858" s="16">
        <f t="shared" si="1070"/>
        <v>0.80102461525879987</v>
      </c>
      <c r="L858" s="16">
        <f t="shared" si="1071"/>
        <v>1.8448338465143999</v>
      </c>
      <c r="M858" s="17">
        <f t="shared" si="1016"/>
        <v>7.0944424514206281E-2</v>
      </c>
      <c r="N858" s="17">
        <f t="shared" si="1017"/>
        <v>5.6828230351249058E-2</v>
      </c>
      <c r="O858" s="17">
        <f t="shared" si="1018"/>
        <v>0.13088067556529367</v>
      </c>
      <c r="P858" s="17">
        <f t="shared" si="1019"/>
        <v>0.10483864278950117</v>
      </c>
      <c r="Q858" s="17">
        <f t="shared" si="1020"/>
        <v>2.2760405676473857E-2</v>
      </c>
      <c r="R858" s="17">
        <f t="shared" si="1021"/>
        <v>0.12072655006876197</v>
      </c>
      <c r="S858" s="17">
        <f t="shared" si="1022"/>
        <v>3.8731518005843076E-2</v>
      </c>
      <c r="T858" s="17">
        <f t="shared" si="1023"/>
        <v>4.1989166752357455E-2</v>
      </c>
      <c r="U858" s="17">
        <f t="shared" si="1024"/>
        <v>9.6704938320352304E-2</v>
      </c>
      <c r="V858" s="17">
        <f t="shared" si="1025"/>
        <v>6.3595315922200931E-3</v>
      </c>
      <c r="W858" s="17">
        <f t="shared" si="1026"/>
        <v>6.0772150667105602E-3</v>
      </c>
      <c r="X858" s="17">
        <f t="shared" si="1027"/>
        <v>1.1211452047614909E-2</v>
      </c>
      <c r="Y858" s="17">
        <f t="shared" si="1028"/>
        <v>1.0341633103006578E-2</v>
      </c>
      <c r="Z858" s="17">
        <f t="shared" si="1029"/>
        <v>7.4240141913255828E-2</v>
      </c>
      <c r="AA858" s="17">
        <f t="shared" si="1030"/>
        <v>5.9468181112824453E-2</v>
      </c>
      <c r="AB858" s="17">
        <f t="shared" si="1031"/>
        <v>2.381773844802041E-2</v>
      </c>
      <c r="AC858" s="17">
        <f t="shared" si="1032"/>
        <v>5.8736527347878602E-4</v>
      </c>
      <c r="AD858" s="17">
        <f t="shared" si="1033"/>
        <v>1.2169997151642018E-3</v>
      </c>
      <c r="AE858" s="17">
        <f t="shared" si="1034"/>
        <v>2.2451622657333036E-3</v>
      </c>
      <c r="AF858" s="17">
        <f t="shared" si="1035"/>
        <v>2.0709756693708778E-3</v>
      </c>
      <c r="AG858" s="17">
        <f t="shared" si="1036"/>
        <v>1.2735353367210704E-3</v>
      </c>
      <c r="AH858" s="17">
        <f t="shared" si="1037"/>
        <v>3.4240181642901671E-2</v>
      </c>
      <c r="AI858" s="17">
        <f t="shared" si="1038"/>
        <v>2.7427228326896733E-2</v>
      </c>
      <c r="AJ858" s="17">
        <f t="shared" si="1039"/>
        <v>1.0984942509083854E-2</v>
      </c>
      <c r="AK858" s="17">
        <f t="shared" si="1040"/>
        <v>2.9330697823263105E-3</v>
      </c>
      <c r="AL858" s="17">
        <f t="shared" si="1041"/>
        <v>3.4719333345705996E-5</v>
      </c>
      <c r="AM858" s="17">
        <f t="shared" si="1042"/>
        <v>1.9496934572189482E-4</v>
      </c>
      <c r="AN858" s="17">
        <f t="shared" si="1043"/>
        <v>3.5968604802051905E-4</v>
      </c>
      <c r="AO858" s="17">
        <f t="shared" si="1044"/>
        <v>3.3178049775362868E-4</v>
      </c>
      <c r="AP858" s="17">
        <f t="shared" si="1045"/>
        <v>2.0402663062309639E-4</v>
      </c>
      <c r="AQ858" s="17">
        <f t="shared" si="1046"/>
        <v>9.4098808440944891E-5</v>
      </c>
      <c r="AR858" s="17">
        <f t="shared" si="1047"/>
        <v>1.2633489201125199E-2</v>
      </c>
      <c r="AS858" s="17">
        <f t="shared" si="1048"/>
        <v>1.0119735826707518E-2</v>
      </c>
      <c r="AT858" s="17">
        <f t="shared" si="1049"/>
        <v>4.0530787485545394E-3</v>
      </c>
      <c r="AU858" s="17">
        <f t="shared" si="1050"/>
        <v>1.0822052817248398E-3</v>
      </c>
      <c r="AV858" s="17">
        <f t="shared" si="1051"/>
        <v>2.1671826735617016E-4</v>
      </c>
      <c r="AW858" s="17">
        <f t="shared" si="1052"/>
        <v>1.4251874741878687E-6</v>
      </c>
      <c r="AX858" s="17">
        <f t="shared" si="1053"/>
        <v>2.6029207524023442E-5</v>
      </c>
      <c r="AY858" s="17">
        <f t="shared" si="1054"/>
        <v>4.8019563038265725E-5</v>
      </c>
      <c r="AZ858" s="17">
        <f t="shared" si="1055"/>
        <v>4.4294057593912231E-5</v>
      </c>
      <c r="BA858" s="17">
        <f t="shared" si="1056"/>
        <v>2.7238392216235831E-5</v>
      </c>
      <c r="BB858" s="17">
        <f t="shared" si="1057"/>
        <v>1.256257697128656E-5</v>
      </c>
      <c r="BC858" s="17">
        <f t="shared" si="1058"/>
        <v>4.6351734392143586E-6</v>
      </c>
      <c r="BD858" s="17">
        <f t="shared" si="1059"/>
        <v>3.8844480796349926E-3</v>
      </c>
      <c r="BE858" s="17">
        <f t="shared" si="1060"/>
        <v>3.1115385284824042E-3</v>
      </c>
      <c r="BF858" s="17">
        <f t="shared" si="1061"/>
        <v>1.2462094763202747E-3</v>
      </c>
      <c r="BG858" s="17">
        <f t="shared" si="1062"/>
        <v>3.327481554337729E-4</v>
      </c>
      <c r="BH858" s="17">
        <f t="shared" si="1063"/>
        <v>6.6634865796103308E-5</v>
      </c>
      <c r="BI858" s="17">
        <f t="shared" si="1064"/>
        <v>1.0675233547429085E-5</v>
      </c>
      <c r="BJ858" s="18">
        <f t="shared" si="1065"/>
        <v>0.15736211628574484</v>
      </c>
      <c r="BK858" s="18">
        <f t="shared" si="1066"/>
        <v>0.22154422107163335</v>
      </c>
      <c r="BL858" s="18">
        <f t="shared" si="1067"/>
        <v>0.54394098744114472</v>
      </c>
      <c r="BM858" s="18">
        <f t="shared" si="1068"/>
        <v>0.49006194337072873</v>
      </c>
      <c r="BN858" s="18">
        <f t="shared" si="1069"/>
        <v>0.50697892896548602</v>
      </c>
    </row>
    <row r="859" spans="1:66" x14ac:dyDescent="0.25">
      <c r="A859" t="s">
        <v>40</v>
      </c>
      <c r="B859" t="s">
        <v>236</v>
      </c>
      <c r="C859" t="s">
        <v>238</v>
      </c>
      <c r="D859" t="s">
        <v>506</v>
      </c>
      <c r="E859" s="14">
        <f>VLOOKUP(A859,home!$A$2:$E$405,3,FALSE)</f>
        <v>1.4692307689999999</v>
      </c>
      <c r="F859" s="14">
        <f>VLOOKUP(B859,home!$B$2:$E$405,3,FALSE)</f>
        <v>1.2</v>
      </c>
      <c r="G859" s="14">
        <f>VLOOKUP(C859,away!$B$2:$E$405,4,FALSE)</f>
        <v>0.73</v>
      </c>
      <c r="H859" s="14">
        <f>VLOOKUP(A859,away!$A$2:$E$405,3,FALSE)</f>
        <v>1.180769231</v>
      </c>
      <c r="I859" s="14">
        <f>VLOOKUP(C859,away!$B$2:$E$405,3,FALSE)</f>
        <v>0.52</v>
      </c>
      <c r="J859" s="14">
        <f>VLOOKUP(B859,home!$B$2:$E$405,4,FALSE)</f>
        <v>0.78</v>
      </c>
      <c r="K859" s="16">
        <f t="shared" si="1070"/>
        <v>1.2870461536439999</v>
      </c>
      <c r="L859" s="16">
        <f t="shared" si="1071"/>
        <v>0.47892000009360003</v>
      </c>
      <c r="M859" s="17">
        <f t="shared" si="1016"/>
        <v>0.17102147360303946</v>
      </c>
      <c r="N859" s="17">
        <f t="shared" si="1017"/>
        <v>0.22011252979132076</v>
      </c>
      <c r="O859" s="17">
        <f t="shared" si="1018"/>
        <v>8.190560415397527E-2</v>
      </c>
      <c r="P859" s="17">
        <f t="shared" si="1019"/>
        <v>0.10541629278826187</v>
      </c>
      <c r="Q859" s="17">
        <f t="shared" si="1020"/>
        <v>0.1416474924183849</v>
      </c>
      <c r="R859" s="17">
        <f t="shared" si="1021"/>
        <v>1.9613115974544099E-2</v>
      </c>
      <c r="S859" s="17">
        <f t="shared" si="1022"/>
        <v>1.6244443681695447E-2</v>
      </c>
      <c r="T859" s="17">
        <f t="shared" si="1023"/>
        <v>6.7837817082271101E-2</v>
      </c>
      <c r="U859" s="17">
        <f t="shared" si="1024"/>
        <v>2.5242985476010671E-2</v>
      </c>
      <c r="V859" s="17">
        <f t="shared" si="1025"/>
        <v>1.1125497188257472E-3</v>
      </c>
      <c r="W859" s="17">
        <f t="shared" si="1026"/>
        <v>6.0768953430133298E-2</v>
      </c>
      <c r="X859" s="17">
        <f t="shared" si="1027"/>
        <v>2.9103467182447412E-2</v>
      </c>
      <c r="Y859" s="17">
        <f t="shared" si="1028"/>
        <v>6.9691162528708996E-3</v>
      </c>
      <c r="Z859" s="17">
        <f t="shared" si="1029"/>
        <v>3.1310378347881502E-3</v>
      </c>
      <c r="AA859" s="17">
        <f t="shared" si="1030"/>
        <v>4.0297902021779256E-3</v>
      </c>
      <c r="AB859" s="17">
        <f t="shared" si="1031"/>
        <v>2.5932629898526888E-3</v>
      </c>
      <c r="AC859" s="17">
        <f t="shared" si="1032"/>
        <v>4.2860431657494586E-5</v>
      </c>
      <c r="AD859" s="17">
        <f t="shared" si="1033"/>
        <v>1.9553111943306105E-2</v>
      </c>
      <c r="AE859" s="17">
        <f t="shared" si="1034"/>
        <v>9.3643763737183312E-3</v>
      </c>
      <c r="AF859" s="17">
        <f t="shared" si="1035"/>
        <v>2.2423935668888445E-3</v>
      </c>
      <c r="AG859" s="17">
        <f t="shared" si="1036"/>
        <v>3.5797570908809793E-4</v>
      </c>
      <c r="AH859" s="17">
        <f t="shared" si="1037"/>
        <v>3.7487916003245143E-4</v>
      </c>
      <c r="AI859" s="17">
        <f t="shared" si="1038"/>
        <v>4.8248678100106001E-4</v>
      </c>
      <c r="AJ859" s="17">
        <f t="shared" si="1039"/>
        <v>3.1049137783574471E-4</v>
      </c>
      <c r="AK859" s="17">
        <f t="shared" si="1040"/>
        <v>1.3320557786104033E-4</v>
      </c>
      <c r="AL859" s="17">
        <f t="shared" si="1041"/>
        <v>1.0567533345256916E-6</v>
      </c>
      <c r="AM859" s="17">
        <f t="shared" si="1042"/>
        <v>5.0331515036805344E-3</v>
      </c>
      <c r="AN859" s="17">
        <f t="shared" si="1043"/>
        <v>2.4104769186137848E-3</v>
      </c>
      <c r="AO859" s="17">
        <f t="shared" si="1044"/>
        <v>5.7721280304406724E-4</v>
      </c>
      <c r="AP859" s="17">
        <f t="shared" si="1045"/>
        <v>9.2146251895963962E-5</v>
      </c>
      <c r="AQ859" s="17">
        <f t="shared" si="1046"/>
        <v>1.1032670741659985E-5</v>
      </c>
      <c r="AR859" s="17">
        <f t="shared" si="1047"/>
        <v>3.5907425471566067E-5</v>
      </c>
      <c r="AS859" s="17">
        <f t="shared" si="1048"/>
        <v>4.621451384043769E-5</v>
      </c>
      <c r="AT859" s="17">
        <f t="shared" si="1049"/>
        <v>2.9740106140431374E-5</v>
      </c>
      <c r="AU859" s="17">
        <f t="shared" si="1050"/>
        <v>1.2758963072335497E-5</v>
      </c>
      <c r="AV859" s="17">
        <f t="shared" si="1051"/>
        <v>4.1053435866838087E-6</v>
      </c>
      <c r="AW859" s="17">
        <f t="shared" si="1052"/>
        <v>1.8093734821456491E-8</v>
      </c>
      <c r="AX859" s="17">
        <f t="shared" si="1053"/>
        <v>1.079649713919923E-3</v>
      </c>
      <c r="AY859" s="17">
        <f t="shared" si="1054"/>
        <v>5.1706584109158476E-4</v>
      </c>
      <c r="AZ859" s="17">
        <f t="shared" si="1055"/>
        <v>1.2381658633198956E-4</v>
      </c>
      <c r="BA859" s="17">
        <f t="shared" si="1056"/>
        <v>1.9766079845901897E-5</v>
      </c>
      <c r="BB859" s="17">
        <f t="shared" si="1057"/>
        <v>2.36659274041236E-6</v>
      </c>
      <c r="BC859" s="17">
        <f t="shared" si="1058"/>
        <v>2.2668171909196012E-7</v>
      </c>
      <c r="BD859" s="17">
        <f t="shared" si="1059"/>
        <v>2.8661307017005596E-6</v>
      </c>
      <c r="BE859" s="17">
        <f t="shared" si="1060"/>
        <v>3.688842495464683E-6</v>
      </c>
      <c r="BF859" s="17">
        <f t="shared" si="1061"/>
        <v>2.3738552725931778E-6</v>
      </c>
      <c r="BG859" s="17">
        <f t="shared" si="1062"/>
        <v>1.0184204326328593E-6</v>
      </c>
      <c r="BH859" s="17">
        <f t="shared" si="1063"/>
        <v>3.2768852515314497E-7</v>
      </c>
      <c r="BI859" s="17">
        <f t="shared" si="1064"/>
        <v>8.4350051178326055E-8</v>
      </c>
      <c r="BJ859" s="18">
        <f t="shared" si="1065"/>
        <v>0.56782414539405457</v>
      </c>
      <c r="BK859" s="18">
        <f t="shared" si="1066"/>
        <v>0.29435574281790611</v>
      </c>
      <c r="BL859" s="18">
        <f t="shared" si="1067"/>
        <v>0.13482490733288111</v>
      </c>
      <c r="BM859" s="18">
        <f t="shared" si="1068"/>
        <v>0.25990227690274698</v>
      </c>
      <c r="BN859" s="18">
        <f t="shared" si="1069"/>
        <v>0.73971650872952643</v>
      </c>
    </row>
    <row r="860" spans="1:66" x14ac:dyDescent="0.25">
      <c r="A860" t="s">
        <v>40</v>
      </c>
      <c r="B860" t="s">
        <v>235</v>
      </c>
      <c r="C860" t="s">
        <v>237</v>
      </c>
      <c r="D860" t="s">
        <v>506</v>
      </c>
      <c r="E860" s="14">
        <f>VLOOKUP(A860,home!$A$2:$E$405,3,FALSE)</f>
        <v>1.4692307689999999</v>
      </c>
      <c r="F860" s="14">
        <f>VLOOKUP(B860,home!$B$2:$E$405,3,FALSE)</f>
        <v>0.62</v>
      </c>
      <c r="G860" s="14">
        <f>VLOOKUP(C860,away!$B$2:$E$405,4,FALSE)</f>
        <v>0.94</v>
      </c>
      <c r="H860" s="14">
        <f>VLOOKUP(A860,away!$A$2:$E$405,3,FALSE)</f>
        <v>1.180769231</v>
      </c>
      <c r="I860" s="14">
        <f>VLOOKUP(C860,away!$B$2:$E$405,3,FALSE)</f>
        <v>0.47</v>
      </c>
      <c r="J860" s="14">
        <f>VLOOKUP(B860,home!$B$2:$E$405,4,FALSE)</f>
        <v>0.85</v>
      </c>
      <c r="K860" s="16">
        <f t="shared" si="1070"/>
        <v>0.85626769217319987</v>
      </c>
      <c r="L860" s="16">
        <f t="shared" si="1071"/>
        <v>0.47171730778449994</v>
      </c>
      <c r="M860" s="17">
        <f t="shared" si="1016"/>
        <v>0.26501072027195932</v>
      </c>
      <c r="N860" s="17">
        <f t="shared" si="1017"/>
        <v>0.22692011784842803</v>
      </c>
      <c r="O860" s="17">
        <f t="shared" si="1018"/>
        <v>0.12501014350071982</v>
      </c>
      <c r="P860" s="17">
        <f t="shared" si="1019"/>
        <v>0.10704214707360191</v>
      </c>
      <c r="Q860" s="17">
        <f t="shared" si="1020"/>
        <v>9.7152182808871987E-2</v>
      </c>
      <c r="R860" s="17">
        <f t="shared" si="1021"/>
        <v>2.9484724168956779E-2</v>
      </c>
      <c r="S860" s="17">
        <f t="shared" si="1022"/>
        <v>1.0809016743141721E-2</v>
      </c>
      <c r="T860" s="17">
        <f t="shared" si="1023"/>
        <v>4.5828366119988667E-2</v>
      </c>
      <c r="U860" s="17">
        <f t="shared" si="1024"/>
        <v>2.5246816718515988E-2</v>
      </c>
      <c r="V860" s="17">
        <f t="shared" si="1025"/>
        <v>4.8510421630954085E-4</v>
      </c>
      <c r="W860" s="17">
        <f t="shared" si="1026"/>
        <v>2.7729425121113885E-2</v>
      </c>
      <c r="X860" s="17">
        <f t="shared" si="1027"/>
        <v>1.3080449764543721E-2</v>
      </c>
      <c r="Y860" s="17">
        <f t="shared" si="1028"/>
        <v>3.0851372737704798E-3</v>
      </c>
      <c r="Z860" s="17">
        <f t="shared" si="1029"/>
        <v>4.6361515685829566E-3</v>
      </c>
      <c r="AA860" s="17">
        <f t="shared" si="1030"/>
        <v>3.9697868041956887E-3</v>
      </c>
      <c r="AB860" s="17">
        <f t="shared" si="1031"/>
        <v>1.699600092624132E-3</v>
      </c>
      <c r="AC860" s="17">
        <f t="shared" si="1032"/>
        <v>1.2246343472195705E-5</v>
      </c>
      <c r="AD860" s="17">
        <f t="shared" si="1033"/>
        <v>5.9359527134364345E-3</v>
      </c>
      <c r="AE860" s="17">
        <f t="shared" si="1034"/>
        <v>2.8000916331183318E-3</v>
      </c>
      <c r="AF860" s="17">
        <f t="shared" si="1035"/>
        <v>6.6042584336224155E-4</v>
      </c>
      <c r="AG860" s="17">
        <f t="shared" si="1036"/>
        <v>1.0384476694071481E-4</v>
      </c>
      <c r="AH860" s="17">
        <f t="shared" si="1037"/>
        <v>5.4673823410320954E-4</v>
      </c>
      <c r="AI860" s="17">
        <f t="shared" si="1038"/>
        <v>4.681542859384059E-4</v>
      </c>
      <c r="AJ860" s="17">
        <f t="shared" si="1039"/>
        <v>2.0043269500073552E-4</v>
      </c>
      <c r="AK860" s="17">
        <f t="shared" si="1040"/>
        <v>5.7208013728111562E-5</v>
      </c>
      <c r="AL860" s="17">
        <f t="shared" si="1041"/>
        <v>1.9785990509657454E-7</v>
      </c>
      <c r="AM860" s="17">
        <f t="shared" si="1042"/>
        <v>1.016552906156692E-3</v>
      </c>
      <c r="AN860" s="17">
        <f t="shared" si="1043"/>
        <v>4.7952560011274413E-4</v>
      </c>
      <c r="AO860" s="17">
        <f t="shared" si="1044"/>
        <v>1.1310026254946517E-4</v>
      </c>
      <c r="AP860" s="17">
        <f t="shared" si="1045"/>
        <v>1.778378378651794E-5</v>
      </c>
      <c r="AQ860" s="17">
        <f t="shared" si="1046"/>
        <v>2.0972296524994699E-6</v>
      </c>
      <c r="AR860" s="17">
        <f t="shared" si="1047"/>
        <v>5.1581177570803554E-5</v>
      </c>
      <c r="AS860" s="17">
        <f t="shared" si="1048"/>
        <v>4.416729587812798E-5</v>
      </c>
      <c r="AT860" s="17">
        <f t="shared" si="1049"/>
        <v>1.8909514255547761E-5</v>
      </c>
      <c r="AU860" s="17">
        <f t="shared" si="1050"/>
        <v>5.397202043904702E-6</v>
      </c>
      <c r="AV860" s="17">
        <f t="shared" si="1051"/>
        <v>1.1553624345816892E-6</v>
      </c>
      <c r="AW860" s="17">
        <f t="shared" si="1052"/>
        <v>2.2199677473405352E-9</v>
      </c>
      <c r="AX860" s="17">
        <f t="shared" si="1053"/>
        <v>1.4507356848779163E-4</v>
      </c>
      <c r="AY860" s="17">
        <f t="shared" si="1054"/>
        <v>6.8433713157751318E-5</v>
      </c>
      <c r="AZ860" s="17">
        <f t="shared" si="1055"/>
        <v>1.614068346623558E-5</v>
      </c>
      <c r="BA860" s="17">
        <f t="shared" si="1056"/>
        <v>2.5379465834981464E-6</v>
      </c>
      <c r="BB860" s="17">
        <f t="shared" si="1057"/>
        <v>2.9929833241715369E-7</v>
      </c>
      <c r="BC860" s="17">
        <f t="shared" si="1058"/>
        <v>2.8236840718442025E-8</v>
      </c>
      <c r="BD860" s="17">
        <f t="shared" si="1059"/>
        <v>4.0552890360089451E-6</v>
      </c>
      <c r="BE860" s="17">
        <f t="shared" si="1060"/>
        <v>3.4724129839586598E-6</v>
      </c>
      <c r="BF860" s="17">
        <f t="shared" si="1061"/>
        <v>1.4866575260232678E-6</v>
      </c>
      <c r="BG860" s="17">
        <f t="shared" si="1062"/>
        <v>4.2432560295328754E-7</v>
      </c>
      <c r="BH860" s="17">
        <f t="shared" si="1063"/>
        <v>9.0834076192703254E-8</v>
      </c>
      <c r="BI860" s="17">
        <f t="shared" si="1064"/>
        <v>1.5555656958442125E-8</v>
      </c>
      <c r="BJ860" s="18">
        <f t="shared" si="1065"/>
        <v>0.42515756712270075</v>
      </c>
      <c r="BK860" s="18">
        <f t="shared" si="1066"/>
        <v>0.38342786622154745</v>
      </c>
      <c r="BL860" s="18">
        <f t="shared" si="1067"/>
        <v>0.18681436014084796</v>
      </c>
      <c r="BM860" s="18">
        <f t="shared" si="1068"/>
        <v>0.14934747788795141</v>
      </c>
      <c r="BN860" s="18">
        <f t="shared" si="1069"/>
        <v>0.85062003567253774</v>
      </c>
    </row>
    <row r="861" spans="1:66" x14ac:dyDescent="0.25">
      <c r="A861" t="s">
        <v>40</v>
      </c>
      <c r="B861" t="s">
        <v>332</v>
      </c>
      <c r="C861" t="s">
        <v>233</v>
      </c>
      <c r="D861" t="s">
        <v>506</v>
      </c>
      <c r="E861" s="14">
        <f>VLOOKUP(A861,home!$A$2:$E$405,3,FALSE)</f>
        <v>1.4692307689999999</v>
      </c>
      <c r="F861" s="14">
        <f>VLOOKUP(B861,home!$B$2:$E$405,3,FALSE)</f>
        <v>1.1000000000000001</v>
      </c>
      <c r="G861" s="14">
        <f>VLOOKUP(C861,away!$B$2:$E$405,4,FALSE)</f>
        <v>0.89</v>
      </c>
      <c r="H861" s="14">
        <f>VLOOKUP(A861,away!$A$2:$E$405,3,FALSE)</f>
        <v>1.180769231</v>
      </c>
      <c r="I861" s="14">
        <f>VLOOKUP(C861,away!$B$2:$E$405,3,FALSE)</f>
        <v>0.63</v>
      </c>
      <c r="J861" s="14">
        <f>VLOOKUP(B861,home!$B$2:$E$405,4,FALSE)</f>
        <v>1.04</v>
      </c>
      <c r="K861" s="16">
        <f t="shared" si="1070"/>
        <v>1.4383769228509999</v>
      </c>
      <c r="L861" s="16">
        <f t="shared" si="1071"/>
        <v>0.77364000015119994</v>
      </c>
      <c r="M861" s="17">
        <f t="shared" si="1016"/>
        <v>0.109479613734162</v>
      </c>
      <c r="N861" s="17">
        <f t="shared" si="1017"/>
        <v>0.15747294991786001</v>
      </c>
      <c r="O861" s="17">
        <f t="shared" si="1018"/>
        <v>8.4697808385850393E-2</v>
      </c>
      <c r="P861" s="17">
        <f t="shared" si="1019"/>
        <v>0.12182737299826311</v>
      </c>
      <c r="Q861" s="17">
        <f t="shared" si="1020"/>
        <v>0.11325272856756058</v>
      </c>
      <c r="R861" s="17">
        <f t="shared" si="1021"/>
        <v>3.2762806246217802E-2</v>
      </c>
      <c r="S861" s="17">
        <f t="shared" si="1022"/>
        <v>3.389194642140636E-2</v>
      </c>
      <c r="T861" s="17">
        <f t="shared" si="1023"/>
        <v>8.7616840946131369E-2</v>
      </c>
      <c r="U861" s="17">
        <f t="shared" si="1024"/>
        <v>4.7125264432398277E-2</v>
      </c>
      <c r="V861" s="17">
        <f t="shared" si="1025"/>
        <v>4.190497874937465E-3</v>
      </c>
      <c r="W861" s="17">
        <f t="shared" si="1026"/>
        <v>5.4300037073829126E-2</v>
      </c>
      <c r="X861" s="17">
        <f t="shared" si="1027"/>
        <v>4.2008680690007322E-2</v>
      </c>
      <c r="Y861" s="17">
        <f t="shared" si="1028"/>
        <v>1.6249797867684487E-2</v>
      </c>
      <c r="Z861" s="17">
        <f t="shared" si="1029"/>
        <v>8.4488724764258914E-3</v>
      </c>
      <c r="AA861" s="17">
        <f t="shared" si="1030"/>
        <v>1.2152663194201982E-2</v>
      </c>
      <c r="AB861" s="17">
        <f t="shared" si="1031"/>
        <v>8.7400551448604275E-3</v>
      </c>
      <c r="AC861" s="17">
        <f t="shared" si="1032"/>
        <v>2.9144544030023235E-4</v>
      </c>
      <c r="AD861" s="17">
        <f t="shared" si="1033"/>
        <v>1.9525980059237381E-2</v>
      </c>
      <c r="AE861" s="17">
        <f t="shared" si="1034"/>
        <v>1.5106079215980735E-2</v>
      </c>
      <c r="AF861" s="17">
        <f t="shared" si="1035"/>
        <v>5.8433335634676857E-3</v>
      </c>
      <c r="AG861" s="17">
        <f t="shared" si="1036"/>
        <v>1.506878859641551E-3</v>
      </c>
      <c r="AH861" s="17">
        <f t="shared" si="1037"/>
        <v>1.6340964259848989E-3</v>
      </c>
      <c r="AI861" s="17">
        <f t="shared" si="1038"/>
        <v>2.3504465888499757E-3</v>
      </c>
      <c r="AJ861" s="17">
        <f t="shared" si="1039"/>
        <v>1.690414065897829E-3</v>
      </c>
      <c r="AK861" s="17">
        <f t="shared" si="1040"/>
        <v>8.1048419415005583E-4</v>
      </c>
      <c r="AL861" s="17">
        <f t="shared" si="1041"/>
        <v>1.2972655329352938E-5</v>
      </c>
      <c r="AM861" s="17">
        <f t="shared" si="1042"/>
        <v>5.6171438226511709E-3</v>
      </c>
      <c r="AN861" s="17">
        <f t="shared" si="1043"/>
        <v>4.3456471478051633E-3</v>
      </c>
      <c r="AO861" s="17">
        <f t="shared" si="1044"/>
        <v>1.6809832300425239E-3</v>
      </c>
      <c r="AP861" s="17">
        <f t="shared" si="1045"/>
        <v>4.334919554480876E-4</v>
      </c>
      <c r="AQ861" s="17">
        <f t="shared" si="1046"/>
        <v>8.3841679119600615E-5</v>
      </c>
      <c r="AR861" s="17">
        <f t="shared" si="1047"/>
        <v>2.5284047184920652E-4</v>
      </c>
      <c r="AS861" s="17">
        <f t="shared" si="1048"/>
        <v>3.6367989987065656E-4</v>
      </c>
      <c r="AT861" s="17">
        <f t="shared" si="1049"/>
        <v>2.6155438763935746E-4</v>
      </c>
      <c r="AU861" s="17">
        <f t="shared" si="1050"/>
        <v>1.2540459841695888E-4</v>
      </c>
      <c r="AV861" s="17">
        <f t="shared" si="1051"/>
        <v>4.5094770095587667E-5</v>
      </c>
      <c r="AW861" s="17">
        <f t="shared" si="1052"/>
        <v>4.0099411755541925E-7</v>
      </c>
      <c r="AX861" s="17">
        <f t="shared" si="1053"/>
        <v>1.3465950078060812E-3</v>
      </c>
      <c r="AY861" s="17">
        <f t="shared" si="1054"/>
        <v>1.0417797620427018E-3</v>
      </c>
      <c r="AZ861" s="17">
        <f t="shared" si="1055"/>
        <v>4.0298124763211637E-4</v>
      </c>
      <c r="BA861" s="17">
        <f t="shared" si="1056"/>
        <v>1.0392080415968042E-4</v>
      </c>
      <c r="BB861" s="17">
        <f t="shared" si="1057"/>
        <v>2.0099322736451996E-5</v>
      </c>
      <c r="BC861" s="17">
        <f t="shared" si="1058"/>
        <v>3.1099280089735479E-6</v>
      </c>
      <c r="BD861" s="17">
        <f t="shared" si="1059"/>
        <v>3.2601250446608251E-5</v>
      </c>
      <c r="BE861" s="17">
        <f t="shared" si="1060"/>
        <v>4.6892886298487168E-5</v>
      </c>
      <c r="BF861" s="17">
        <f t="shared" si="1061"/>
        <v>3.3724822748809902E-5</v>
      </c>
      <c r="BG861" s="17">
        <f t="shared" si="1062"/>
        <v>1.6169668923042866E-5</v>
      </c>
      <c r="BH861" s="17">
        <f t="shared" si="1063"/>
        <v>5.8145196572614583E-6</v>
      </c>
      <c r="BI861" s="17">
        <f t="shared" si="1064"/>
        <v>1.6726941784936776E-6</v>
      </c>
      <c r="BJ861" s="18">
        <f t="shared" si="1065"/>
        <v>0.52796290066885287</v>
      </c>
      <c r="BK861" s="18">
        <f t="shared" si="1066"/>
        <v>0.27073562888644126</v>
      </c>
      <c r="BL861" s="18">
        <f t="shared" si="1067"/>
        <v>0.19314948864853609</v>
      </c>
      <c r="BM861" s="18">
        <f t="shared" si="1068"/>
        <v>0.37976223206241699</v>
      </c>
      <c r="BN861" s="18">
        <f t="shared" si="1069"/>
        <v>0.61949327984991398</v>
      </c>
    </row>
    <row r="862" spans="1:66" x14ac:dyDescent="0.25">
      <c r="A862" t="s">
        <v>10</v>
      </c>
      <c r="B862" t="s">
        <v>245</v>
      </c>
      <c r="C862" t="s">
        <v>247</v>
      </c>
      <c r="D862" t="s">
        <v>507</v>
      </c>
      <c r="E862" s="14">
        <f>VLOOKUP(A862,home!$A$2:$E$405,3,FALSE)</f>
        <v>1.498007968</v>
      </c>
      <c r="F862" s="14">
        <f>VLOOKUP(B862,home!$B$2:$E$405,3,FALSE)</f>
        <v>1.29</v>
      </c>
      <c r="G862" s="14">
        <f>VLOOKUP(C862,away!$B$2:$E$405,4,FALSE)</f>
        <v>1.34</v>
      </c>
      <c r="H862" s="14">
        <f>VLOOKUP(A862,away!$A$2:$E$405,3,FALSE)</f>
        <v>1.398406375</v>
      </c>
      <c r="I862" s="14">
        <f>VLOOKUP(C862,away!$B$2:$E$405,3,FALSE)</f>
        <v>1.19</v>
      </c>
      <c r="J862" s="14">
        <f>VLOOKUP(B862,home!$B$2:$E$405,4,FALSE)</f>
        <v>0.56000000000000005</v>
      </c>
      <c r="K862" s="16">
        <f t="shared" si="1070"/>
        <v>2.5894565734848003</v>
      </c>
      <c r="L862" s="16">
        <f t="shared" si="1071"/>
        <v>0.93189800830000014</v>
      </c>
      <c r="M862" s="17">
        <f t="shared" si="1016"/>
        <v>2.9559367455796331E-2</v>
      </c>
      <c r="N862" s="17">
        <f t="shared" si="1017"/>
        <v>7.6542698366464504E-2</v>
      </c>
      <c r="O862" s="17">
        <f t="shared" si="1018"/>
        <v>2.7546315658664444E-2</v>
      </c>
      <c r="P862" s="17">
        <f t="shared" si="1019"/>
        <v>7.1329988157615931E-2</v>
      </c>
      <c r="Q862" s="17">
        <f t="shared" si="1020"/>
        <v>9.9101996718652899E-2</v>
      </c>
      <c r="R862" s="17">
        <f t="shared" si="1021"/>
        <v>1.283517834915625E-2</v>
      </c>
      <c r="S862" s="17">
        <f t="shared" si="1022"/>
        <v>4.3031766648713624E-2</v>
      </c>
      <c r="T862" s="17">
        <f t="shared" si="1023"/>
        <v>9.2352953360665777E-2</v>
      </c>
      <c r="U862" s="17">
        <f t="shared" si="1024"/>
        <v>3.3236136948072446E-2</v>
      </c>
      <c r="V862" s="17">
        <f t="shared" si="1025"/>
        <v>1.1537817956220402E-2</v>
      </c>
      <c r="W862" s="17">
        <f t="shared" si="1026"/>
        <v>8.5540105616194947E-2</v>
      </c>
      <c r="X862" s="17">
        <f t="shared" si="1027"/>
        <v>7.9714654053503725E-2</v>
      </c>
      <c r="Y862" s="17">
        <f t="shared" si="1028"/>
        <v>3.7142963672391824E-2</v>
      </c>
      <c r="Z862" s="17">
        <f t="shared" si="1029"/>
        <v>3.9870257132513321E-3</v>
      </c>
      <c r="AA862" s="17">
        <f t="shared" si="1030"/>
        <v>1.0324229941831587E-2</v>
      </c>
      <c r="AB862" s="17">
        <f t="shared" si="1031"/>
        <v>1.3367072544522201E-2</v>
      </c>
      <c r="AC862" s="17">
        <f t="shared" si="1032"/>
        <v>1.7401260772339105E-3</v>
      </c>
      <c r="AD862" s="17">
        <f t="shared" si="1033"/>
        <v>5.5375597196110016E-2</v>
      </c>
      <c r="AE862" s="17">
        <f t="shared" si="1034"/>
        <v>5.1604408735477995E-2</v>
      </c>
      <c r="AF862" s="17">
        <f t="shared" si="1035"/>
        <v>2.4045022860045534E-2</v>
      </c>
      <c r="AG862" s="17">
        <f t="shared" si="1036"/>
        <v>7.4691696376014702E-3</v>
      </c>
      <c r="AH862" s="17">
        <f t="shared" si="1037"/>
        <v>9.2887533030495061E-4</v>
      </c>
      <c r="AI862" s="17">
        <f t="shared" si="1038"/>
        <v>2.4052823300060198E-3</v>
      </c>
      <c r="AJ862" s="17">
        <f t="shared" si="1039"/>
        <v>3.1141870702604624E-3</v>
      </c>
      <c r="AK862" s="17">
        <f t="shared" si="1040"/>
        <v>2.6880173933824421E-3</v>
      </c>
      <c r="AL862" s="17">
        <f t="shared" si="1041"/>
        <v>1.6796458539577319E-4</v>
      </c>
      <c r="AM862" s="17">
        <f t="shared" si="1042"/>
        <v>2.8678540834022714E-2</v>
      </c>
      <c r="AN862" s="17">
        <f t="shared" si="1043"/>
        <v>2.6725475084175991E-2</v>
      </c>
      <c r="AO862" s="17">
        <f t="shared" si="1044"/>
        <v>1.2452708500907442E-2</v>
      </c>
      <c r="AP862" s="17">
        <f t="shared" si="1045"/>
        <v>3.8682180833120427E-3</v>
      </c>
      <c r="AQ862" s="17">
        <f t="shared" si="1046"/>
        <v>9.0119618187713385E-4</v>
      </c>
      <c r="AR862" s="17">
        <f t="shared" si="1047"/>
        <v>1.7312341405403771E-4</v>
      </c>
      <c r="AS862" s="17">
        <f t="shared" si="1048"/>
        <v>4.4829556254635881E-4</v>
      </c>
      <c r="AT862" s="17">
        <f t="shared" si="1049"/>
        <v>5.8042094564986766E-4</v>
      </c>
      <c r="AU862" s="17">
        <f t="shared" si="1050"/>
        <v>5.0099161103377133E-4</v>
      </c>
      <c r="AV862" s="17">
        <f t="shared" si="1051"/>
        <v>3.243240051130348E-4</v>
      </c>
      <c r="AW862" s="17">
        <f t="shared" si="1052"/>
        <v>1.1258803439379584E-5</v>
      </c>
      <c r="AX862" s="17">
        <f t="shared" si="1053"/>
        <v>1.2376972680102063E-2</v>
      </c>
      <c r="AY862" s="17">
        <f t="shared" si="1054"/>
        <v>1.1534076189370626E-2</v>
      </c>
      <c r="AZ862" s="17">
        <f t="shared" si="1055"/>
        <v>5.3742913142274711E-3</v>
      </c>
      <c r="BA862" s="17">
        <f t="shared" si="1056"/>
        <v>1.6694304572508571E-3</v>
      </c>
      <c r="BB862" s="17">
        <f t="shared" si="1057"/>
        <v>3.8893472952685794E-4</v>
      </c>
      <c r="BC862" s="17">
        <f t="shared" si="1058"/>
        <v>7.2489499960955655E-5</v>
      </c>
      <c r="BD862" s="17">
        <f t="shared" si="1059"/>
        <v>2.6888894124508991E-5</v>
      </c>
      <c r="BE862" s="17">
        <f t="shared" si="1060"/>
        <v>6.9627623644446648E-5</v>
      </c>
      <c r="BF862" s="17">
        <f t="shared" si="1061"/>
        <v>9.0148853871119039E-5</v>
      </c>
      <c r="BG862" s="17">
        <f t="shared" si="1062"/>
        <v>7.7812180749563286E-5</v>
      </c>
      <c r="BH862" s="17">
        <f t="shared" si="1063"/>
        <v>5.0372815734786019E-5</v>
      </c>
      <c r="BI862" s="17">
        <f t="shared" si="1064"/>
        <v>2.6087643765876052E-5</v>
      </c>
      <c r="BJ862" s="18">
        <f t="shared" si="1065"/>
        <v>0.71293190377184279</v>
      </c>
      <c r="BK862" s="18">
        <f t="shared" si="1066"/>
        <v>0.16890110707034664</v>
      </c>
      <c r="BL862" s="18">
        <f t="shared" si="1067"/>
        <v>0.10881338911648818</v>
      </c>
      <c r="BM862" s="18">
        <f t="shared" si="1068"/>
        <v>0.66619506357964742</v>
      </c>
      <c r="BN862" s="18">
        <f t="shared" si="1069"/>
        <v>0.31691554470635036</v>
      </c>
    </row>
    <row r="863" spans="1:66" x14ac:dyDescent="0.25">
      <c r="A863" t="s">
        <v>16</v>
      </c>
      <c r="B863" t="s">
        <v>17</v>
      </c>
      <c r="C863" t="s">
        <v>254</v>
      </c>
      <c r="D863" t="s">
        <v>507</v>
      </c>
      <c r="E863" s="14">
        <f>VLOOKUP(A863,home!$A$2:$E$405,3,FALSE)</f>
        <v>1.6040609139999999</v>
      </c>
      <c r="F863" s="14">
        <f>VLOOKUP(B863,home!$B$2:$E$405,3,FALSE)</f>
        <v>1.1299999999999999</v>
      </c>
      <c r="G863" s="14">
        <f>VLOOKUP(C863,away!$B$2:$E$405,4,FALSE)</f>
        <v>0.4</v>
      </c>
      <c r="H863" s="14">
        <f>VLOOKUP(A863,away!$A$2:$E$405,3,FALSE)</f>
        <v>1.294416244</v>
      </c>
      <c r="I863" s="14">
        <f>VLOOKUP(C863,away!$B$2:$E$405,3,FALSE)</f>
        <v>1.02</v>
      </c>
      <c r="J863" s="14">
        <f>VLOOKUP(B863,home!$B$2:$E$405,4,FALSE)</f>
        <v>0.91</v>
      </c>
      <c r="K863" s="16">
        <f t="shared" si="1070"/>
        <v>0.72503553312799995</v>
      </c>
      <c r="L863" s="16">
        <f t="shared" si="1071"/>
        <v>1.2014771576807999</v>
      </c>
      <c r="M863" s="17">
        <f t="shared" si="1016"/>
        <v>0.14565525875437618</v>
      </c>
      <c r="N863" s="17">
        <f t="shared" si="1017"/>
        <v>0.1056052381838759</v>
      </c>
      <c r="O863" s="17">
        <f t="shared" si="1018"/>
        <v>0.17500146628946933</v>
      </c>
      <c r="P863" s="17">
        <f t="shared" si="1019"/>
        <v>0.12688228140936708</v>
      </c>
      <c r="Q863" s="17">
        <f t="shared" si="1020"/>
        <v>3.8283775083877938E-2</v>
      </c>
      <c r="R863" s="17">
        <f t="shared" si="1021"/>
        <v>0.10513013215372199</v>
      </c>
      <c r="S863" s="17">
        <f t="shared" si="1022"/>
        <v>2.7632221234789665E-2</v>
      </c>
      <c r="T863" s="17">
        <f t="shared" si="1023"/>
        <v>4.5997081273068688E-2</v>
      </c>
      <c r="U863" s="17">
        <f t="shared" si="1024"/>
        <v>7.6223081413890906E-2</v>
      </c>
      <c r="V863" s="17">
        <f t="shared" si="1025"/>
        <v>2.6745338431014287E-3</v>
      </c>
      <c r="W863" s="17">
        <f t="shared" si="1026"/>
        <v>9.2523657593639626E-3</v>
      </c>
      <c r="X863" s="17">
        <f t="shared" si="1027"/>
        <v>1.111650611438377E-2</v>
      </c>
      <c r="Y863" s="17">
        <f t="shared" si="1028"/>
        <v>6.678114084825524E-3</v>
      </c>
      <c r="Z863" s="17">
        <f t="shared" si="1029"/>
        <v>4.210381745555359E-2</v>
      </c>
      <c r="AA863" s="17">
        <f t="shared" si="1030"/>
        <v>3.0526763735611282E-2</v>
      </c>
      <c r="AB863" s="17">
        <f t="shared" si="1031"/>
        <v>1.1066494209860708E-2</v>
      </c>
      <c r="AC863" s="17">
        <f t="shared" si="1032"/>
        <v>1.4561393054967364E-4</v>
      </c>
      <c r="AD863" s="17">
        <f t="shared" si="1033"/>
        <v>1.6770734852589253E-3</v>
      </c>
      <c r="AE863" s="17">
        <f t="shared" si="1034"/>
        <v>2.0149654842907265E-3</v>
      </c>
      <c r="AF863" s="17">
        <f t="shared" si="1035"/>
        <v>1.2104675014452694E-3</v>
      </c>
      <c r="AG863" s="17">
        <f t="shared" si="1036"/>
        <v>4.8478301770048064E-4</v>
      </c>
      <c r="AH863" s="17">
        <f t="shared" si="1037"/>
        <v>1.2646693731002448E-2</v>
      </c>
      <c r="AI863" s="17">
        <f t="shared" si="1038"/>
        <v>9.1693023315638934E-3</v>
      </c>
      <c r="AJ863" s="17">
        <f t="shared" si="1039"/>
        <v>3.3240350021886199E-3</v>
      </c>
      <c r="AK863" s="17">
        <f t="shared" si="1040"/>
        <v>8.0334782998265307E-4</v>
      </c>
      <c r="AL863" s="17">
        <f t="shared" si="1041"/>
        <v>5.0738511938753138E-6</v>
      </c>
      <c r="AM863" s="17">
        <f t="shared" si="1042"/>
        <v>2.4318757369590766E-4</v>
      </c>
      <c r="AN863" s="17">
        <f t="shared" si="1043"/>
        <v>2.9218431482744918E-4</v>
      </c>
      <c r="AO863" s="17">
        <f t="shared" si="1044"/>
        <v>1.7552639004889787E-4</v>
      </c>
      <c r="AP863" s="17">
        <f t="shared" si="1045"/>
        <v>7.0296982737973741E-5</v>
      </c>
      <c r="AQ863" s="17">
        <f t="shared" si="1046"/>
        <v>2.1115054753389245E-5</v>
      </c>
      <c r="AR863" s="17">
        <f t="shared" si="1047"/>
        <v>3.0389427275968818E-3</v>
      </c>
      <c r="AS863" s="17">
        <f t="shared" si="1048"/>
        <v>2.2033414606486635E-3</v>
      </c>
      <c r="AT863" s="17">
        <f t="shared" si="1049"/>
        <v>7.9875042529221473E-4</v>
      </c>
      <c r="AU863" s="17">
        <f t="shared" si="1050"/>
        <v>1.9304081347931926E-4</v>
      </c>
      <c r="AV863" s="17">
        <f t="shared" si="1051"/>
        <v>3.499036227911025E-5</v>
      </c>
      <c r="AW863" s="17">
        <f t="shared" si="1052"/>
        <v>1.2277502609702331E-7</v>
      </c>
      <c r="AX863" s="17">
        <f t="shared" si="1053"/>
        <v>2.9386605357452858E-5</v>
      </c>
      <c r="AY863" s="17">
        <f t="shared" si="1054"/>
        <v>3.5307335078759823E-5</v>
      </c>
      <c r="AZ863" s="17">
        <f t="shared" si="1055"/>
        <v>2.1210478297855981E-5</v>
      </c>
      <c r="BA863" s="17">
        <f t="shared" si="1056"/>
        <v>8.4946350594527655E-6</v>
      </c>
      <c r="BB863" s="17">
        <f t="shared" si="1057"/>
        <v>2.5515274966917462E-6</v>
      </c>
      <c r="BC863" s="17">
        <f t="shared" si="1058"/>
        <v>6.1312040089392109E-7</v>
      </c>
      <c r="BD863" s="17">
        <f t="shared" si="1059"/>
        <v>6.0853671178463906E-4</v>
      </c>
      <c r="BE863" s="17">
        <f t="shared" si="1060"/>
        <v>4.4121073925673573E-4</v>
      </c>
      <c r="BF863" s="17">
        <f t="shared" si="1061"/>
        <v>1.5994673177940316E-4</v>
      </c>
      <c r="BG863" s="17">
        <f t="shared" si="1062"/>
        <v>3.8655687982586938E-5</v>
      </c>
      <c r="BH863" s="17">
        <f t="shared" si="1063"/>
        <v>7.0066868362211343E-6</v>
      </c>
      <c r="BI863" s="17">
        <f t="shared" si="1064"/>
        <v>1.0160193851521062E-6</v>
      </c>
      <c r="BJ863" s="18">
        <f t="shared" si="1065"/>
        <v>0.22322024400584586</v>
      </c>
      <c r="BK863" s="18">
        <f t="shared" si="1066"/>
        <v>0.30303029035845669</v>
      </c>
      <c r="BL863" s="18">
        <f t="shared" si="1067"/>
        <v>0.43141675506361277</v>
      </c>
      <c r="BM863" s="18">
        <f t="shared" si="1068"/>
        <v>0.3031777704487279</v>
      </c>
      <c r="BN863" s="18">
        <f t="shared" si="1069"/>
        <v>0.69655815187468839</v>
      </c>
    </row>
    <row r="864" spans="1:66" x14ac:dyDescent="0.25">
      <c r="A864" t="s">
        <v>69</v>
      </c>
      <c r="B864" t="s">
        <v>73</v>
      </c>
      <c r="C864" t="s">
        <v>263</v>
      </c>
      <c r="D864" t="s">
        <v>507</v>
      </c>
      <c r="E864" s="14">
        <f>VLOOKUP(A864,home!$A$2:$E$405,3,FALSE)</f>
        <v>1.3441295550000001</v>
      </c>
      <c r="F864" s="14">
        <f>VLOOKUP(B864,home!$B$2:$E$405,3,FALSE)</f>
        <v>0.69</v>
      </c>
      <c r="G864" s="14">
        <f>VLOOKUP(C864,away!$B$2:$E$405,4,FALSE)</f>
        <v>1.26</v>
      </c>
      <c r="H864" s="14">
        <f>VLOOKUP(A864,away!$A$2:$E$405,3,FALSE)</f>
        <v>1.348178138</v>
      </c>
      <c r="I864" s="14">
        <f>VLOOKUP(C864,away!$B$2:$E$405,3,FALSE)</f>
        <v>0.86</v>
      </c>
      <c r="J864" s="14">
        <f>VLOOKUP(B864,home!$B$2:$E$405,4,FALSE)</f>
        <v>0.97</v>
      </c>
      <c r="K864" s="16">
        <f t="shared" si="1070"/>
        <v>1.168586235117</v>
      </c>
      <c r="L864" s="16">
        <f t="shared" si="1071"/>
        <v>1.1246502027195999</v>
      </c>
      <c r="M864" s="17">
        <f t="shared" si="1016"/>
        <v>0.100939249032755</v>
      </c>
      <c r="N864" s="17">
        <f t="shared" si="1017"/>
        <v>0.11795621700272446</v>
      </c>
      <c r="O864" s="17">
        <f t="shared" si="1018"/>
        <v>0.11352134688705211</v>
      </c>
      <c r="P864" s="17">
        <f t="shared" si="1019"/>
        <v>0.13265948336415118</v>
      </c>
      <c r="Q864" s="17">
        <f t="shared" si="1020"/>
        <v>6.8921005767928811E-2</v>
      </c>
      <c r="R864" s="17">
        <f t="shared" si="1021"/>
        <v>6.3835902894762597E-2</v>
      </c>
      <c r="S864" s="17">
        <f t="shared" si="1022"/>
        <v>4.3586956251112835E-2</v>
      </c>
      <c r="T864" s="17">
        <f t="shared" si="1023"/>
        <v>7.7512023108539857E-2</v>
      </c>
      <c r="U864" s="17">
        <f t="shared" si="1024"/>
        <v>7.4597757429085018E-2</v>
      </c>
      <c r="V864" s="17">
        <f t="shared" si="1025"/>
        <v>6.3649099753854549E-3</v>
      </c>
      <c r="W864" s="17">
        <f t="shared" si="1026"/>
        <v>2.6846712883606998E-2</v>
      </c>
      <c r="X864" s="17">
        <f t="shared" si="1027"/>
        <v>3.0193161086903508E-2</v>
      </c>
      <c r="Y864" s="17">
        <f t="shared" si="1028"/>
        <v>1.6978372368565784E-2</v>
      </c>
      <c r="Z864" s="17">
        <f t="shared" si="1029"/>
        <v>2.3931020377127816E-2</v>
      </c>
      <c r="AA864" s="17">
        <f t="shared" si="1030"/>
        <v>2.7965461005016005E-2</v>
      </c>
      <c r="AB864" s="17">
        <f t="shared" si="1031"/>
        <v>1.6340026394581462E-2</v>
      </c>
      <c r="AC864" s="17">
        <f t="shared" si="1032"/>
        <v>5.2281798029820889E-4</v>
      </c>
      <c r="AD864" s="17">
        <f t="shared" si="1033"/>
        <v>7.8431747834803393E-3</v>
      </c>
      <c r="AE864" s="17">
        <f t="shared" si="1034"/>
        <v>8.820828110206418E-3</v>
      </c>
      <c r="AF864" s="17">
        <f t="shared" si="1035"/>
        <v>4.9601730611491968E-3</v>
      </c>
      <c r="AG864" s="17">
        <f t="shared" si="1036"/>
        <v>1.8594865462485811E-3</v>
      </c>
      <c r="AH864" s="17">
        <f t="shared" si="1037"/>
        <v>6.7285067296059186E-3</v>
      </c>
      <c r="AI864" s="17">
        <f t="shared" si="1038"/>
        <v>7.8628403471095783E-3</v>
      </c>
      <c r="AJ864" s="17">
        <f t="shared" si="1039"/>
        <v>4.5942034992774135E-3</v>
      </c>
      <c r="AK864" s="17">
        <f t="shared" si="1040"/>
        <v>1.7895743235273138E-3</v>
      </c>
      <c r="AL864" s="17">
        <f t="shared" si="1041"/>
        <v>2.7484556829759229E-5</v>
      </c>
      <c r="AM864" s="17">
        <f t="shared" si="1042"/>
        <v>1.8330852183183755E-3</v>
      </c>
      <c r="AN864" s="17">
        <f t="shared" si="1043"/>
        <v>2.061579662384063E-3</v>
      </c>
      <c r="AO864" s="17">
        <f t="shared" si="1044"/>
        <v>1.1592779926114206E-3</v>
      </c>
      <c r="AP864" s="17">
        <f t="shared" si="1045"/>
        <v>4.3459407646626838E-4</v>
      </c>
      <c r="AQ864" s="17">
        <f t="shared" si="1046"/>
        <v>1.221915790496315E-4</v>
      </c>
      <c r="AR864" s="17">
        <f t="shared" si="1047"/>
        <v>1.5134432914902984E-3</v>
      </c>
      <c r="AS864" s="17">
        <f t="shared" si="1048"/>
        <v>1.7685889980657281E-3</v>
      </c>
      <c r="AT864" s="17">
        <f t="shared" si="1049"/>
        <v>1.0333743793594881E-3</v>
      </c>
      <c r="AU864" s="17">
        <f t="shared" si="1050"/>
        <v>4.0252902514735701E-4</v>
      </c>
      <c r="AV864" s="17">
        <f t="shared" si="1051"/>
        <v>1.1759746950556651E-4</v>
      </c>
      <c r="AW864" s="17">
        <f t="shared" si="1052"/>
        <v>1.0033777589729975E-6</v>
      </c>
      <c r="AX864" s="17">
        <f t="shared" si="1053"/>
        <v>3.5701969232054901E-4</v>
      </c>
      <c r="AY864" s="17">
        <f t="shared" si="1054"/>
        <v>4.0152226934319469E-4</v>
      </c>
      <c r="AZ864" s="17">
        <f t="shared" si="1055"/>
        <v>2.2578605080662885E-4</v>
      </c>
      <c r="BA864" s="17">
        <f t="shared" si="1056"/>
        <v>8.464344260364435E-5</v>
      </c>
      <c r="BB864" s="17">
        <f t="shared" si="1057"/>
        <v>2.379856622076836E-5</v>
      </c>
      <c r="BC864" s="17">
        <f t="shared" si="1058"/>
        <v>5.3530124649245938E-6</v>
      </c>
      <c r="BD864" s="17">
        <f t="shared" si="1059"/>
        <v>2.8368238409653019E-4</v>
      </c>
      <c r="BE864" s="17">
        <f t="shared" si="1060"/>
        <v>3.3150732920037896E-4</v>
      </c>
      <c r="BF864" s="17">
        <f t="shared" si="1061"/>
        <v>1.9369745087198138E-4</v>
      </c>
      <c r="BG864" s="17">
        <f t="shared" si="1062"/>
        <v>7.5450724955416286E-5</v>
      </c>
      <c r="BH864" s="17">
        <f t="shared" si="1063"/>
        <v>2.2042669653124541E-5</v>
      </c>
      <c r="BI864" s="17">
        <f t="shared" si="1064"/>
        <v>5.1517520683745094E-6</v>
      </c>
      <c r="BJ864" s="18">
        <f t="shared" si="1065"/>
        <v>0.36860000628194345</v>
      </c>
      <c r="BK864" s="18">
        <f t="shared" si="1066"/>
        <v>0.28450242342987564</v>
      </c>
      <c r="BL864" s="18">
        <f t="shared" si="1067"/>
        <v>0.32298268498443172</v>
      </c>
      <c r="BM864" s="18">
        <f t="shared" si="1068"/>
        <v>0.4017824112324202</v>
      </c>
      <c r="BN864" s="18">
        <f t="shared" si="1069"/>
        <v>0.5978332049493742</v>
      </c>
    </row>
    <row r="865" spans="1:66" x14ac:dyDescent="0.25">
      <c r="A865" t="s">
        <v>154</v>
      </c>
      <c r="B865" t="s">
        <v>169</v>
      </c>
      <c r="C865" t="s">
        <v>160</v>
      </c>
      <c r="D865" t="s">
        <v>507</v>
      </c>
      <c r="E865" s="14">
        <f>VLOOKUP(A865,home!$A$2:$E$405,3,FALSE)</f>
        <v>1.32046332</v>
      </c>
      <c r="F865" s="14">
        <f>VLOOKUP(B865,home!$B$2:$E$405,3,FALSE)</f>
        <v>0.82</v>
      </c>
      <c r="G865" s="14">
        <f>VLOOKUP(C865,away!$B$2:$E$405,4,FALSE)</f>
        <v>1.1100000000000001</v>
      </c>
      <c r="H865" s="14">
        <f>VLOOKUP(A865,away!$A$2:$E$405,3,FALSE)</f>
        <v>1.0193050189999999</v>
      </c>
      <c r="I865" s="14">
        <f>VLOOKUP(C865,away!$B$2:$E$405,3,FALSE)</f>
        <v>0.82</v>
      </c>
      <c r="J865" s="14">
        <f>VLOOKUP(B865,home!$B$2:$E$405,4,FALSE)</f>
        <v>1.21</v>
      </c>
      <c r="K865" s="16">
        <f t="shared" si="1070"/>
        <v>1.201885713864</v>
      </c>
      <c r="L865" s="16">
        <f t="shared" si="1071"/>
        <v>1.0113544398517997</v>
      </c>
      <c r="M865" s="17">
        <f t="shared" si="1016"/>
        <v>0.10934577678155313</v>
      </c>
      <c r="N865" s="17">
        <f t="shared" si="1017"/>
        <v>0.13142112698511055</v>
      </c>
      <c r="O865" s="17">
        <f t="shared" si="1018"/>
        <v>0.1105873368270676</v>
      </c>
      <c r="P865" s="17">
        <f t="shared" si="1019"/>
        <v>0.13291334026671872</v>
      </c>
      <c r="Q865" s="17">
        <f t="shared" si="1020"/>
        <v>7.8976587511655538E-2</v>
      </c>
      <c r="R865" s="17">
        <f t="shared" si="1021"/>
        <v>5.5921497045720622E-2</v>
      </c>
      <c r="S865" s="17">
        <f t="shared" si="1022"/>
        <v>4.0390119629743322E-2</v>
      </c>
      <c r="T865" s="17">
        <f t="shared" si="1023"/>
        <v>7.9873322424257029E-2</v>
      </c>
      <c r="U865" s="17">
        <f t="shared" si="1024"/>
        <v>6.7211248397139475E-2</v>
      </c>
      <c r="V865" s="17">
        <f t="shared" si="1025"/>
        <v>5.4550556874336442E-3</v>
      </c>
      <c r="W865" s="17">
        <f t="shared" si="1026"/>
        <v>3.1640277419996254E-2</v>
      </c>
      <c r="X865" s="17">
        <f t="shared" si="1027"/>
        <v>3.1999535046855862E-2</v>
      </c>
      <c r="Y865" s="17">
        <f t="shared" si="1028"/>
        <v>1.6181435921415469E-2</v>
      </c>
      <c r="Z865" s="17">
        <f t="shared" si="1029"/>
        <v>1.8852151440116285E-2</v>
      </c>
      <c r="AA865" s="17">
        <f t="shared" si="1030"/>
        <v>2.2658131491476392E-2</v>
      </c>
      <c r="AB865" s="17">
        <f t="shared" si="1031"/>
        <v>1.3616242271228747E-2</v>
      </c>
      <c r="AC865" s="17">
        <f t="shared" si="1032"/>
        <v>4.1442482628195393E-4</v>
      </c>
      <c r="AD865" s="17">
        <f t="shared" si="1033"/>
        <v>9.5069993534468017E-3</v>
      </c>
      <c r="AE865" s="17">
        <f t="shared" si="1034"/>
        <v>9.6149460057766128E-3</v>
      </c>
      <c r="AF865" s="17">
        <f t="shared" si="1035"/>
        <v>4.8620591659387516E-3</v>
      </c>
      <c r="AG865" s="17">
        <f t="shared" si="1036"/>
        <v>1.6390883747647651E-3</v>
      </c>
      <c r="AH865" s="17">
        <f t="shared" si="1037"/>
        <v>4.7665517649300264E-3</v>
      </c>
      <c r="AI865" s="17">
        <f t="shared" si="1038"/>
        <v>5.7288504706626327E-3</v>
      </c>
      <c r="AJ865" s="17">
        <f t="shared" si="1039"/>
        <v>3.4427117687762369E-3</v>
      </c>
      <c r="AK865" s="17">
        <f t="shared" si="1040"/>
        <v>1.379248697281207E-3</v>
      </c>
      <c r="AL865" s="17">
        <f t="shared" si="1041"/>
        <v>2.0149873025505522E-5</v>
      </c>
      <c r="AM865" s="17">
        <f t="shared" si="1042"/>
        <v>2.2852653409243975E-3</v>
      </c>
      <c r="AN865" s="17">
        <f t="shared" si="1043"/>
        <v>2.3112132487833263E-3</v>
      </c>
      <c r="AO865" s="17">
        <f t="shared" si="1044"/>
        <v>1.1687278903006594E-3</v>
      </c>
      <c r="AP865" s="17">
        <f t="shared" si="1045"/>
        <v>3.9399938027806638E-4</v>
      </c>
      <c r="AQ865" s="17">
        <f t="shared" si="1046"/>
        <v>9.961825563577002E-5</v>
      </c>
      <c r="AR865" s="17">
        <f t="shared" si="1047"/>
        <v>9.6413465804908317E-4</v>
      </c>
      <c r="AS865" s="17">
        <f t="shared" si="1048"/>
        <v>1.1587796717503456E-3</v>
      </c>
      <c r="AT865" s="17">
        <f t="shared" si="1049"/>
        <v>6.963603664963782E-4</v>
      </c>
      <c r="AU865" s="17">
        <f t="shared" si="1050"/>
        <v>2.7898185873103201E-4</v>
      </c>
      <c r="AV865" s="17">
        <f t="shared" si="1051"/>
        <v>8.3826077609013014E-5</v>
      </c>
      <c r="AW865" s="17">
        <f t="shared" si="1052"/>
        <v>6.8035623845927751E-7</v>
      </c>
      <c r="AX865" s="17">
        <f t="shared" si="1053"/>
        <v>4.5777129427426256E-4</v>
      </c>
      <c r="AY865" s="17">
        <f t="shared" si="1054"/>
        <v>4.6296903090098021E-4</v>
      </c>
      <c r="AZ865" s="17">
        <f t="shared" si="1055"/>
        <v>2.3411289245779568E-4</v>
      </c>
      <c r="BA865" s="17">
        <f t="shared" si="1056"/>
        <v>7.8923704404579523E-5</v>
      </c>
      <c r="BB865" s="17">
        <f t="shared" si="1057"/>
        <v>1.9954959714780637E-5</v>
      </c>
      <c r="BC865" s="17">
        <f t="shared" si="1058"/>
        <v>4.0363074209214414E-6</v>
      </c>
      <c r="BD865" s="17">
        <f t="shared" si="1059"/>
        <v>1.6251364450548943E-4</v>
      </c>
      <c r="BE865" s="17">
        <f t="shared" si="1060"/>
        <v>1.9532282763912043E-4</v>
      </c>
      <c r="BF865" s="17">
        <f t="shared" si="1061"/>
        <v>1.173778580654897E-4</v>
      </c>
      <c r="BG865" s="17">
        <f t="shared" si="1062"/>
        <v>4.7024923577622776E-5</v>
      </c>
      <c r="BH865" s="17">
        <f t="shared" si="1063"/>
        <v>1.4129645960872802E-5</v>
      </c>
      <c r="BI865" s="17">
        <f t="shared" si="1064"/>
        <v>3.3964439244658362E-6</v>
      </c>
      <c r="BJ865" s="18">
        <f t="shared" si="1065"/>
        <v>0.40323197051431314</v>
      </c>
      <c r="BK865" s="18">
        <f t="shared" si="1066"/>
        <v>0.28900183609565727</v>
      </c>
      <c r="BL865" s="18">
        <f t="shared" si="1067"/>
        <v>0.28903366671059183</v>
      </c>
      <c r="BM865" s="18">
        <f t="shared" si="1068"/>
        <v>0.38049167066818984</v>
      </c>
      <c r="BN865" s="18">
        <f t="shared" si="1069"/>
        <v>0.61916566541782603</v>
      </c>
    </row>
    <row r="866" spans="1:66" x14ac:dyDescent="0.25">
      <c r="A866" t="s">
        <v>175</v>
      </c>
      <c r="B866" t="s">
        <v>177</v>
      </c>
      <c r="C866" t="s">
        <v>283</v>
      </c>
      <c r="D866" t="s">
        <v>507</v>
      </c>
      <c r="E866" s="14">
        <f>VLOOKUP(A866,home!$A$2:$E$405,3,FALSE)</f>
        <v>1.1886792450000001</v>
      </c>
      <c r="F866" s="14">
        <f>VLOOKUP(B866,home!$B$2:$E$405,3,FALSE)</f>
        <v>0.7</v>
      </c>
      <c r="G866" s="14">
        <f>VLOOKUP(C866,away!$B$2:$E$405,4,FALSE)</f>
        <v>0.77</v>
      </c>
      <c r="H866" s="14">
        <f>VLOOKUP(A866,away!$A$2:$E$405,3,FALSE)</f>
        <v>1.094339623</v>
      </c>
      <c r="I866" s="14">
        <f>VLOOKUP(C866,away!$B$2:$E$405,3,FALSE)</f>
        <v>1.05</v>
      </c>
      <c r="J866" s="14">
        <f>VLOOKUP(B866,home!$B$2:$E$405,4,FALSE)</f>
        <v>1.1399999999999999</v>
      </c>
      <c r="K866" s="16">
        <f t="shared" si="1070"/>
        <v>0.64069811305500002</v>
      </c>
      <c r="L866" s="16">
        <f t="shared" si="1071"/>
        <v>1.309924528731</v>
      </c>
      <c r="M866" s="17">
        <f t="shared" si="1016"/>
        <v>0.14218551337736127</v>
      </c>
      <c r="N866" s="17">
        <f t="shared" si="1017"/>
        <v>9.1097990124631836E-2</v>
      </c>
      <c r="O866" s="17">
        <f t="shared" si="1018"/>
        <v>0.18625229160321524</v>
      </c>
      <c r="P866" s="17">
        <f t="shared" si="1019"/>
        <v>0.11933149178234963</v>
      </c>
      <c r="Q866" s="17">
        <f t="shared" si="1020"/>
        <v>2.9183155187977317E-2</v>
      </c>
      <c r="R866" s="17">
        <f t="shared" si="1021"/>
        <v>0.12198822265170531</v>
      </c>
      <c r="S866" s="17">
        <f t="shared" si="1022"/>
        <v>2.5037721130576635E-2</v>
      </c>
      <c r="T866" s="17">
        <f t="shared" si="1023"/>
        <v>3.8227730806494817E-2</v>
      </c>
      <c r="U866" s="17">
        <f t="shared" si="1024"/>
        <v>7.8157624067880807E-2</v>
      </c>
      <c r="V866" s="17">
        <f t="shared" si="1025"/>
        <v>2.334812490443428E-3</v>
      </c>
      <c r="W866" s="17">
        <f t="shared" si="1026"/>
        <v>6.2325308206427673E-3</v>
      </c>
      <c r="X866" s="17">
        <f t="shared" si="1027"/>
        <v>8.1641449980319088E-3</v>
      </c>
      <c r="Y866" s="17">
        <f t="shared" si="1028"/>
        <v>5.3472068945192514E-3</v>
      </c>
      <c r="Z866" s="17">
        <f t="shared" si="1029"/>
        <v>5.3265121689255783E-2</v>
      </c>
      <c r="AA866" s="17">
        <f t="shared" si="1030"/>
        <v>3.4126862957951136E-2</v>
      </c>
      <c r="AB866" s="17">
        <f t="shared" si="1031"/>
        <v>1.0932508350822932E-2</v>
      </c>
      <c r="AC866" s="17">
        <f t="shared" si="1032"/>
        <v>1.2247057158753353E-4</v>
      </c>
      <c r="AD866" s="17">
        <f t="shared" si="1033"/>
        <v>9.9829268408573794E-4</v>
      </c>
      <c r="AE866" s="17">
        <f t="shared" si="1034"/>
        <v>1.3076880737366151E-3</v>
      </c>
      <c r="AF866" s="17">
        <f t="shared" si="1035"/>
        <v>8.564863418582927E-4</v>
      </c>
      <c r="AG866" s="17">
        <f t="shared" si="1036"/>
        <v>3.7397748924108737E-4</v>
      </c>
      <c r="AH866" s="17">
        <f t="shared" si="1037"/>
        <v>1.744332235664944E-2</v>
      </c>
      <c r="AI866" s="17">
        <f t="shared" si="1038"/>
        <v>1.1175903719315393E-2</v>
      </c>
      <c r="AJ866" s="17">
        <f t="shared" si="1039"/>
        <v>3.5801902123248634E-3</v>
      </c>
      <c r="AK866" s="17">
        <f t="shared" si="1040"/>
        <v>7.6460703780484003E-4</v>
      </c>
      <c r="AL866" s="17">
        <f t="shared" si="1041"/>
        <v>4.1114163207865404E-6</v>
      </c>
      <c r="AM866" s="17">
        <f t="shared" si="1042"/>
        <v>1.2792084779406876E-4</v>
      </c>
      <c r="AN866" s="17">
        <f t="shared" si="1043"/>
        <v>1.6756665626151547E-4</v>
      </c>
      <c r="AO866" s="17">
        <f t="shared" si="1044"/>
        <v>1.0974983661719761E-4</v>
      </c>
      <c r="AP866" s="17">
        <f t="shared" si="1045"/>
        <v>4.792133433636227E-5</v>
      </c>
      <c r="AQ866" s="17">
        <f t="shared" si="1046"/>
        <v>1.569333282418001E-5</v>
      </c>
      <c r="AR866" s="17">
        <f t="shared" si="1047"/>
        <v>4.5698871635073803E-3</v>
      </c>
      <c r="AS866" s="17">
        <f t="shared" si="1048"/>
        <v>2.9279180825334448E-3</v>
      </c>
      <c r="AT866" s="17">
        <f t="shared" si="1049"/>
        <v>9.3795579532939574E-4</v>
      </c>
      <c r="AU866" s="17">
        <f t="shared" si="1050"/>
        <v>2.003155027321819E-4</v>
      </c>
      <c r="AV866" s="17">
        <f t="shared" si="1051"/>
        <v>3.2085441154043162E-5</v>
      </c>
      <c r="AW866" s="17">
        <f t="shared" si="1052"/>
        <v>9.5849240123758592E-8</v>
      </c>
      <c r="AX866" s="17">
        <f t="shared" si="1053"/>
        <v>1.3659774300342613E-5</v>
      </c>
      <c r="AY866" s="17">
        <f t="shared" si="1054"/>
        <v>1.7893273412948118E-5</v>
      </c>
      <c r="AZ866" s="17">
        <f t="shared" si="1055"/>
        <v>1.1719418871455503E-5</v>
      </c>
      <c r="BA866" s="17">
        <f t="shared" si="1056"/>
        <v>5.1171847473975123E-6</v>
      </c>
      <c r="BB866" s="17">
        <f t="shared" si="1057"/>
        <v>1.675781454666037E-6</v>
      </c>
      <c r="BC866" s="17">
        <f t="shared" si="1058"/>
        <v>4.3902944645191096E-7</v>
      </c>
      <c r="BD866" s="17">
        <f t="shared" si="1059"/>
        <v>9.9770121483520901E-4</v>
      </c>
      <c r="BE866" s="17">
        <f t="shared" si="1060"/>
        <v>6.3922528573759959E-4</v>
      </c>
      <c r="BF866" s="17">
        <f t="shared" si="1061"/>
        <v>2.047752171945616E-4</v>
      </c>
      <c r="BG866" s="17">
        <f t="shared" si="1062"/>
        <v>4.3733031752327807E-5</v>
      </c>
      <c r="BH866" s="17">
        <f t="shared" si="1063"/>
        <v>7.0049177304727064E-6</v>
      </c>
      <c r="BI866" s="17">
        <f t="shared" si="1064"/>
        <v>8.9760751440387562E-7</v>
      </c>
      <c r="BJ866" s="18">
        <f t="shared" si="1065"/>
        <v>0.18230855989128622</v>
      </c>
      <c r="BK866" s="18">
        <f t="shared" si="1066"/>
        <v>0.2890340140420522</v>
      </c>
      <c r="BL866" s="18">
        <f t="shared" si="1067"/>
        <v>0.474983032217691</v>
      </c>
      <c r="BM866" s="18">
        <f t="shared" si="1068"/>
        <v>0.30953426568887177</v>
      </c>
      <c r="BN866" s="18">
        <f t="shared" si="1069"/>
        <v>0.69003866472724051</v>
      </c>
    </row>
    <row r="867" spans="1:66" x14ac:dyDescent="0.25">
      <c r="A867" t="s">
        <v>24</v>
      </c>
      <c r="B867" t="s">
        <v>295</v>
      </c>
      <c r="C867" t="s">
        <v>288</v>
      </c>
      <c r="D867" t="s">
        <v>507</v>
      </c>
      <c r="E867" s="14">
        <f>VLOOKUP(A867,home!$A$2:$E$405,3,FALSE)</f>
        <v>1.589519651</v>
      </c>
      <c r="F867" s="14">
        <f>VLOOKUP(B867,home!$B$2:$E$405,3,FALSE)</f>
        <v>1.32</v>
      </c>
      <c r="G867" s="14">
        <f>VLOOKUP(C867,away!$B$2:$E$405,4,FALSE)</f>
        <v>1.73</v>
      </c>
      <c r="H867" s="14">
        <f>VLOOKUP(A867,away!$A$2:$E$405,3,FALSE)</f>
        <v>1.406113537</v>
      </c>
      <c r="I867" s="14">
        <f>VLOOKUP(C867,away!$B$2:$E$405,3,FALSE)</f>
        <v>0.47</v>
      </c>
      <c r="J867" s="14">
        <f>VLOOKUP(B867,home!$B$2:$E$405,4,FALSE)</f>
        <v>0.52</v>
      </c>
      <c r="K867" s="16">
        <f t="shared" si="1070"/>
        <v>3.6298270750236004</v>
      </c>
      <c r="L867" s="16">
        <f t="shared" si="1071"/>
        <v>0.34365414844279996</v>
      </c>
      <c r="M867" s="17">
        <f t="shared" si="1016"/>
        <v>1.8807844727020975E-2</v>
      </c>
      <c r="N867" s="17">
        <f t="shared" si="1017"/>
        <v>6.8269224012980592E-2</v>
      </c>
      <c r="O867" s="17">
        <f t="shared" si="1018"/>
        <v>6.4633938637087985E-3</v>
      </c>
      <c r="P867" s="17">
        <f t="shared" si="1019"/>
        <v>2.3461002043031597E-2</v>
      </c>
      <c r="Q867" s="17">
        <f t="shared" si="1020"/>
        <v>0.12390273885658419</v>
      </c>
      <c r="R867" s="17">
        <f t="shared" si="1021"/>
        <v>1.110586057141633E-3</v>
      </c>
      <c r="S867" s="17">
        <f t="shared" si="1022"/>
        <v>7.3163435902939217E-3</v>
      </c>
      <c r="T867" s="17">
        <f t="shared" si="1023"/>
        <v>4.2579690211490065E-2</v>
      </c>
      <c r="U867" s="17">
        <f t="shared" si="1024"/>
        <v>4.0312353393564069E-3</v>
      </c>
      <c r="V867" s="17">
        <f t="shared" si="1025"/>
        <v>1.0140493939318916E-3</v>
      </c>
      <c r="W867" s="17">
        <f t="shared" si="1026"/>
        <v>0.14991517205706925</v>
      </c>
      <c r="X867" s="17">
        <f t="shared" si="1027"/>
        <v>5.1518970791927979E-2</v>
      </c>
      <c r="Y867" s="17">
        <f t="shared" si="1028"/>
        <v>8.8523540180747463E-3</v>
      </c>
      <c r="Z867" s="17">
        <f t="shared" si="1029"/>
        <v>1.2721916857981819E-4</v>
      </c>
      <c r="AA867" s="17">
        <f t="shared" si="1030"/>
        <v>4.6178358257301582E-4</v>
      </c>
      <c r="AB867" s="17">
        <f t="shared" si="1031"/>
        <v>8.3809727541246507E-4</v>
      </c>
      <c r="AC867" s="17">
        <f t="shared" si="1032"/>
        <v>7.9058151160029739E-5</v>
      </c>
      <c r="AD867" s="17">
        <f t="shared" si="1033"/>
        <v>0.13604153762239291</v>
      </c>
      <c r="AE867" s="17">
        <f t="shared" si="1034"/>
        <v>4.6751238764472569E-2</v>
      </c>
      <c r="AF867" s="17">
        <f t="shared" si="1035"/>
        <v>8.0331285731254209E-3</v>
      </c>
      <c r="AG867" s="17">
        <f t="shared" si="1036"/>
        <v>9.2020598637631353E-4</v>
      </c>
      <c r="AH867" s="17">
        <f t="shared" si="1037"/>
        <v>1.0929848760974613E-5</v>
      </c>
      <c r="AI867" s="17">
        <f t="shared" si="1038"/>
        <v>3.9673460958498806E-5</v>
      </c>
      <c r="AJ867" s="17">
        <f t="shared" si="1039"/>
        <v>7.2003901373525388E-5</v>
      </c>
      <c r="AK867" s="17">
        <f t="shared" si="1040"/>
        <v>8.712057023765044E-5</v>
      </c>
      <c r="AL867" s="17">
        <f t="shared" si="1041"/>
        <v>3.9447017407986509E-6</v>
      </c>
      <c r="AM867" s="17">
        <f t="shared" si="1042"/>
        <v>9.8761451317920704E-2</v>
      </c>
      <c r="AN867" s="17">
        <f t="shared" si="1043"/>
        <v>3.3939782451635085E-2</v>
      </c>
      <c r="AO867" s="17">
        <f t="shared" si="1044"/>
        <v>5.8317735183752708E-3</v>
      </c>
      <c r="AP867" s="17">
        <f t="shared" si="1045"/>
        <v>6.6803772078950828E-4</v>
      </c>
      <c r="AQ867" s="17">
        <f t="shared" si="1046"/>
        <v>5.7393483516396874E-5</v>
      </c>
      <c r="AR867" s="17">
        <f t="shared" si="1047"/>
        <v>7.5121757371226493E-7</v>
      </c>
      <c r="AS867" s="17">
        <f t="shared" si="1048"/>
        <v>2.7267898882943169E-6</v>
      </c>
      <c r="AT867" s="17">
        <f t="shared" si="1049"/>
        <v>4.948887882215647E-6</v>
      </c>
      <c r="AU867" s="17">
        <f t="shared" si="1050"/>
        <v>5.987869075374184E-6</v>
      </c>
      <c r="AV867" s="17">
        <f t="shared" si="1051"/>
        <v>5.4337323228724383E-6</v>
      </c>
      <c r="AW867" s="17">
        <f t="shared" si="1052"/>
        <v>1.3668447770842902E-7</v>
      </c>
      <c r="AX867" s="17">
        <f t="shared" si="1053"/>
        <v>5.9747831660402297E-2</v>
      </c>
      <c r="AY867" s="17">
        <f t="shared" si="1054"/>
        <v>2.0532590210559316E-2</v>
      </c>
      <c r="AZ867" s="17">
        <f t="shared" si="1055"/>
        <v>3.5280549020673662E-3</v>
      </c>
      <c r="BA867" s="17">
        <f t="shared" si="1056"/>
        <v>4.041435676764688E-4</v>
      </c>
      <c r="BB867" s="17">
        <f t="shared" si="1057"/>
        <v>3.4721403399623007E-5</v>
      </c>
      <c r="BC867" s="17">
        <f t="shared" si="1058"/>
        <v>2.3864308636072781E-6</v>
      </c>
      <c r="BD867" s="17">
        <f t="shared" si="1059"/>
        <v>4.3026505931559076E-8</v>
      </c>
      <c r="BE867" s="17">
        <f t="shared" si="1060"/>
        <v>1.561787761740367E-7</v>
      </c>
      <c r="BF867" s="17">
        <f t="shared" si="1061"/>
        <v>2.8345097515028472E-7</v>
      </c>
      <c r="BG867" s="17">
        <f t="shared" si="1062"/>
        <v>3.4295934134744819E-7</v>
      </c>
      <c r="BH867" s="17">
        <f t="shared" si="1063"/>
        <v>3.1122077571380722E-7</v>
      </c>
      <c r="BI867" s="17">
        <f t="shared" si="1064"/>
        <v>2.2593551959916495E-7</v>
      </c>
      <c r="BJ867" s="18">
        <f t="shared" si="1065"/>
        <v>0.86029242756169977</v>
      </c>
      <c r="BK867" s="18">
        <f t="shared" si="1066"/>
        <v>7.1214832817738521E-2</v>
      </c>
      <c r="BL867" s="18">
        <f t="shared" si="1067"/>
        <v>1.3136035168159352E-2</v>
      </c>
      <c r="BM867" s="18">
        <f t="shared" si="1068"/>
        <v>0.68222327162962804</v>
      </c>
      <c r="BN867" s="18">
        <f t="shared" si="1069"/>
        <v>0.24201478956046776</v>
      </c>
    </row>
    <row r="868" spans="1:66" x14ac:dyDescent="0.25">
      <c r="A868" t="s">
        <v>32</v>
      </c>
      <c r="B868" t="s">
        <v>313</v>
      </c>
      <c r="C868" t="s">
        <v>35</v>
      </c>
      <c r="D868" t="s">
        <v>507</v>
      </c>
      <c r="E868" s="14">
        <f>VLOOKUP(A868,home!$A$2:$E$405,3,FALSE)</f>
        <v>1.25</v>
      </c>
      <c r="F868" s="14">
        <f>VLOOKUP(B868,home!$B$2:$E$405,3,FALSE)</f>
        <v>0.56000000000000005</v>
      </c>
      <c r="G868" s="14">
        <f>VLOOKUP(C868,away!$B$2:$E$405,4,FALSE)</f>
        <v>0.88</v>
      </c>
      <c r="H868" s="14">
        <f>VLOOKUP(A868,away!$A$2:$E$405,3,FALSE)</f>
        <v>1.127777778</v>
      </c>
      <c r="I868" s="14">
        <f>VLOOKUP(C868,away!$B$2:$E$405,3,FALSE)</f>
        <v>1.76</v>
      </c>
      <c r="J868" s="14">
        <f>VLOOKUP(B868,home!$B$2:$E$405,4,FALSE)</f>
        <v>1.24</v>
      </c>
      <c r="K868" s="16">
        <f t="shared" si="1070"/>
        <v>0.6160000000000001</v>
      </c>
      <c r="L868" s="16">
        <f t="shared" si="1071"/>
        <v>2.4612622227071999</v>
      </c>
      <c r="M868" s="17">
        <f t="shared" si="1016"/>
        <v>4.6085255257655638E-2</v>
      </c>
      <c r="N868" s="17">
        <f t="shared" si="1017"/>
        <v>2.8388517238715875E-2</v>
      </c>
      <c r="O868" s="17">
        <f t="shared" si="1018"/>
        <v>0.11342789778948618</v>
      </c>
      <c r="P868" s="17">
        <f t="shared" si="1019"/>
        <v>6.9871585038323497E-2</v>
      </c>
      <c r="Q868" s="17">
        <f t="shared" si="1020"/>
        <v>8.7436633095244898E-3</v>
      </c>
      <c r="R868" s="17">
        <f t="shared" si="1021"/>
        <v>0.13958789991517798</v>
      </c>
      <c r="S868" s="17">
        <f t="shared" si="1022"/>
        <v>2.6483733075106892E-2</v>
      </c>
      <c r="T868" s="17">
        <f t="shared" si="1023"/>
        <v>2.152044819180364E-2</v>
      </c>
      <c r="U868" s="17">
        <f t="shared" si="1024"/>
        <v>8.5986146347749634E-2</v>
      </c>
      <c r="V868" s="17">
        <f t="shared" si="1025"/>
        <v>4.461442403128602E-3</v>
      </c>
      <c r="W868" s="17">
        <f t="shared" si="1026"/>
        <v>1.7953655328890297E-3</v>
      </c>
      <c r="X868" s="17">
        <f t="shared" si="1027"/>
        <v>4.4188653620503499E-3</v>
      </c>
      <c r="Y868" s="17">
        <f t="shared" si="1028"/>
        <v>5.4379931914219507E-3</v>
      </c>
      <c r="Z868" s="17">
        <f t="shared" si="1029"/>
        <v>0.11452080826942033</v>
      </c>
      <c r="AA868" s="17">
        <f t="shared" si="1030"/>
        <v>7.0544817893962927E-2</v>
      </c>
      <c r="AB868" s="17">
        <f t="shared" si="1031"/>
        <v>2.1727803911340587E-2</v>
      </c>
      <c r="AC868" s="17">
        <f t="shared" si="1032"/>
        <v>4.2276001635577144E-4</v>
      </c>
      <c r="AD868" s="17">
        <f t="shared" si="1033"/>
        <v>2.764862920649105E-4</v>
      </c>
      <c r="AE868" s="17">
        <f t="shared" si="1034"/>
        <v>6.8050526575575364E-4</v>
      </c>
      <c r="AF868" s="17">
        <f t="shared" si="1035"/>
        <v>8.3745095147898024E-4</v>
      </c>
      <c r="AG868" s="17">
        <f t="shared" si="1036"/>
        <v>6.870621300818046E-4</v>
      </c>
      <c r="AH868" s="17">
        <f t="shared" si="1037"/>
        <v>7.0466434776854645E-2</v>
      </c>
      <c r="AI868" s="17">
        <f t="shared" si="1038"/>
        <v>4.3407323822542462E-2</v>
      </c>
      <c r="AJ868" s="17">
        <f t="shared" si="1039"/>
        <v>1.3369455737343081E-2</v>
      </c>
      <c r="AK868" s="17">
        <f t="shared" si="1040"/>
        <v>2.7451949114011137E-3</v>
      </c>
      <c r="AL868" s="17">
        <f t="shared" si="1041"/>
        <v>2.563849306547856E-5</v>
      </c>
      <c r="AM868" s="17">
        <f t="shared" si="1042"/>
        <v>3.4063111182396991E-5</v>
      </c>
      <c r="AN868" s="17">
        <f t="shared" si="1043"/>
        <v>8.3838248741108893E-5</v>
      </c>
      <c r="AO868" s="17">
        <f t="shared" si="1044"/>
        <v>1.0317395722221043E-4</v>
      </c>
      <c r="AP868" s="17">
        <f t="shared" si="1045"/>
        <v>8.4646054426078365E-5</v>
      </c>
      <c r="AQ868" s="17">
        <f t="shared" si="1046"/>
        <v>5.2084034015031072E-5</v>
      </c>
      <c r="AR868" s="17">
        <f t="shared" si="1047"/>
        <v>3.4687274777026648E-2</v>
      </c>
      <c r="AS868" s="17">
        <f t="shared" si="1048"/>
        <v>2.1367361262648415E-2</v>
      </c>
      <c r="AT868" s="17">
        <f t="shared" si="1049"/>
        <v>6.5811472688957129E-3</v>
      </c>
      <c r="AU868" s="17">
        <f t="shared" si="1050"/>
        <v>1.3513289058799203E-3</v>
      </c>
      <c r="AV868" s="17">
        <f t="shared" si="1051"/>
        <v>2.0810465150550769E-4</v>
      </c>
      <c r="AW868" s="17">
        <f t="shared" si="1052"/>
        <v>1.0797633757885831E-6</v>
      </c>
      <c r="AX868" s="17">
        <f t="shared" si="1053"/>
        <v>3.4971460813927574E-6</v>
      </c>
      <c r="AY868" s="17">
        <f t="shared" si="1054"/>
        <v>8.6073935374205117E-6</v>
      </c>
      <c r="AZ868" s="17">
        <f t="shared" si="1055"/>
        <v>1.0592526274813602E-5</v>
      </c>
      <c r="BA868" s="17">
        <f t="shared" si="1056"/>
        <v>8.6903282544107117E-6</v>
      </c>
      <c r="BB868" s="17">
        <f t="shared" si="1057"/>
        <v>5.3472941588765222E-6</v>
      </c>
      <c r="BC868" s="17">
        <f t="shared" si="1058"/>
        <v>2.6322186213891321E-6</v>
      </c>
      <c r="BD868" s="17">
        <f t="shared" si="1059"/>
        <v>1.4229079836226672E-2</v>
      </c>
      <c r="BE868" s="17">
        <f t="shared" si="1060"/>
        <v>8.76511317911563E-3</v>
      </c>
      <c r="BF868" s="17">
        <f t="shared" si="1061"/>
        <v>2.6996548591676143E-3</v>
      </c>
      <c r="BG868" s="17">
        <f t="shared" si="1062"/>
        <v>5.5432913108241716E-4</v>
      </c>
      <c r="BH868" s="17">
        <f t="shared" si="1063"/>
        <v>8.536668618669222E-5</v>
      </c>
      <c r="BI868" s="17">
        <f t="shared" si="1064"/>
        <v>1.0517175738200486E-5</v>
      </c>
      <c r="BJ868" s="18">
        <f t="shared" si="1065"/>
        <v>7.3183529778301934E-2</v>
      </c>
      <c r="BK868" s="18">
        <f t="shared" si="1066"/>
        <v>0.1473590216771733</v>
      </c>
      <c r="BL868" s="18">
        <f t="shared" si="1067"/>
        <v>0.65180225283933191</v>
      </c>
      <c r="BM868" s="18">
        <f t="shared" si="1068"/>
        <v>0.58075326638518243</v>
      </c>
      <c r="BN868" s="18">
        <f t="shared" si="1069"/>
        <v>0.40610481854888358</v>
      </c>
    </row>
    <row r="869" spans="1:66" x14ac:dyDescent="0.25">
      <c r="A869" t="s">
        <v>340</v>
      </c>
      <c r="B869" t="s">
        <v>405</v>
      </c>
      <c r="C869" t="s">
        <v>415</v>
      </c>
      <c r="D869" t="s">
        <v>507</v>
      </c>
      <c r="E869" s="14">
        <f>VLOOKUP(A869,home!$A$2:$E$405,3,FALSE)</f>
        <v>1.3628691980000001</v>
      </c>
      <c r="F869" s="14">
        <f>VLOOKUP(B869,home!$B$2:$E$405,3,FALSE)</f>
        <v>0.79</v>
      </c>
      <c r="G869" s="14">
        <f>VLOOKUP(C869,away!$B$2:$E$405,4,FALSE)</f>
        <v>0.55000000000000004</v>
      </c>
      <c r="H869" s="14">
        <f>VLOOKUP(A869,away!$A$2:$E$405,3,FALSE)</f>
        <v>1.1434599160000001</v>
      </c>
      <c r="I869" s="14">
        <f>VLOOKUP(C869,away!$B$2:$E$405,3,FALSE)</f>
        <v>0.92</v>
      </c>
      <c r="J869" s="14">
        <f>VLOOKUP(B869,home!$B$2:$E$405,4,FALSE)</f>
        <v>1.24</v>
      </c>
      <c r="K869" s="16">
        <f t="shared" si="1070"/>
        <v>0.59216666653100014</v>
      </c>
      <c r="L869" s="16">
        <f t="shared" si="1071"/>
        <v>1.3044590721728</v>
      </c>
      <c r="M869" s="17">
        <f t="shared" si="1016"/>
        <v>0.15007415525127754</v>
      </c>
      <c r="N869" s="17">
        <f t="shared" si="1017"/>
        <v>8.8868912247604806E-2</v>
      </c>
      <c r="O869" s="17">
        <f t="shared" si="1018"/>
        <v>0.19576559331619825</v>
      </c>
      <c r="P869" s="17">
        <f t="shared" si="1019"/>
        <v>0.11592585881551655</v>
      </c>
      <c r="Q869" s="17">
        <f t="shared" si="1020"/>
        <v>2.6312603761950056E-2</v>
      </c>
      <c r="R869" s="17">
        <f t="shared" si="1021"/>
        <v>0.12768410211030282</v>
      </c>
      <c r="S869" s="17">
        <f t="shared" si="1022"/>
        <v>2.2386940508866662E-2</v>
      </c>
      <c r="T869" s="17">
        <f t="shared" si="1023"/>
        <v>3.4323714689763897E-2</v>
      </c>
      <c r="U869" s="17">
        <f t="shared" si="1024"/>
        <v>7.5610269115661863E-2</v>
      </c>
      <c r="V869" s="17">
        <f t="shared" si="1025"/>
        <v>1.9214392159047529E-3</v>
      </c>
      <c r="W869" s="17">
        <f t="shared" si="1026"/>
        <v>5.1938156191550068E-3</v>
      </c>
      <c r="X869" s="17">
        <f t="shared" si="1027"/>
        <v>6.7751199035995377E-3</v>
      </c>
      <c r="Y869" s="17">
        <f t="shared" si="1028"/>
        <v>4.4189333116544617E-3</v>
      </c>
      <c r="Z869" s="17">
        <f t="shared" si="1029"/>
        <v>5.5519561790007575E-2</v>
      </c>
      <c r="AA869" s="17">
        <f t="shared" si="1030"/>
        <v>3.2876833832450672E-2</v>
      </c>
      <c r="AB869" s="17">
        <f t="shared" si="1031"/>
        <v>9.7342825483279615E-3</v>
      </c>
      <c r="AC869" s="17">
        <f t="shared" si="1032"/>
        <v>9.2764344938597889E-5</v>
      </c>
      <c r="AD869" s="17">
        <f t="shared" si="1033"/>
        <v>7.6890112044291563E-4</v>
      </c>
      <c r="AE869" s="17">
        <f t="shared" si="1034"/>
        <v>1.0030000421655922E-3</v>
      </c>
      <c r="AF869" s="17">
        <f t="shared" si="1035"/>
        <v>6.5418625219630384E-4</v>
      </c>
      <c r="AG869" s="17">
        <f t="shared" si="1036"/>
        <v>2.8445306385606399E-4</v>
      </c>
      <c r="AH869" s="17">
        <f t="shared" si="1037"/>
        <v>1.8105749015008433E-2</v>
      </c>
      <c r="AI869" s="17">
        <f t="shared" si="1038"/>
        <v>1.0721621039264483E-2</v>
      </c>
      <c r="AJ869" s="17">
        <f t="shared" si="1039"/>
        <v>3.1744932953149435E-3</v>
      </c>
      <c r="AK869" s="17">
        <f t="shared" si="1040"/>
        <v>6.2660970420388669E-4</v>
      </c>
      <c r="AL869" s="17">
        <f t="shared" si="1041"/>
        <v>2.8662593732971839E-6</v>
      </c>
      <c r="AM869" s="17">
        <f t="shared" si="1042"/>
        <v>9.1063522676926526E-5</v>
      </c>
      <c r="AN869" s="17">
        <f t="shared" si="1043"/>
        <v>1.1878863829993031E-4</v>
      </c>
      <c r="AO869" s="17">
        <f t="shared" si="1044"/>
        <v>7.7477458450698726E-5</v>
      </c>
      <c r="AP869" s="17">
        <f t="shared" si="1045"/>
        <v>3.368872452163505E-5</v>
      </c>
      <c r="AQ869" s="17">
        <f t="shared" si="1046"/>
        <v>1.098639058304428E-5</v>
      </c>
      <c r="AR869" s="17">
        <f t="shared" si="1047"/>
        <v>4.7236417122222957E-3</v>
      </c>
      <c r="AS869" s="17">
        <f t="shared" si="1048"/>
        <v>2.7971831666134626E-3</v>
      </c>
      <c r="AT869" s="17">
        <f t="shared" si="1049"/>
        <v>8.2819931572506063E-4</v>
      </c>
      <c r="AU869" s="17">
        <f t="shared" si="1050"/>
        <v>1.6347734267205486E-4</v>
      </c>
      <c r="AV869" s="17">
        <f t="shared" si="1051"/>
        <v>2.4201458265864185E-5</v>
      </c>
      <c r="AW869" s="17">
        <f t="shared" si="1052"/>
        <v>6.1501739827138469E-8</v>
      </c>
      <c r="AX869" s="17">
        <f t="shared" si="1053"/>
        <v>8.98746377769428E-6</v>
      </c>
      <c r="AY869" s="17">
        <f t="shared" si="1054"/>
        <v>1.1723778660637729E-5</v>
      </c>
      <c r="AZ869" s="17">
        <f t="shared" si="1055"/>
        <v>7.6465947170073819E-6</v>
      </c>
      <c r="BA869" s="17">
        <f t="shared" si="1056"/>
        <v>3.3248899499429624E-6</v>
      </c>
      <c r="BB869" s="17">
        <f t="shared" si="1057"/>
        <v>1.0842957147948162E-6</v>
      </c>
      <c r="BC869" s="17">
        <f t="shared" si="1058"/>
        <v>2.8288387641643764E-7</v>
      </c>
      <c r="BD869" s="17">
        <f t="shared" si="1059"/>
        <v>1.0269662142003706E-3</v>
      </c>
      <c r="BE869" s="17">
        <f t="shared" si="1060"/>
        <v>6.0813515970299453E-4</v>
      </c>
      <c r="BF869" s="17">
        <f t="shared" si="1061"/>
        <v>1.8005868516080985E-4</v>
      </c>
      <c r="BG869" s="17">
        <f t="shared" si="1062"/>
        <v>3.5541583790543885E-5</v>
      </c>
      <c r="BH869" s="17">
        <f t="shared" si="1063"/>
        <v>5.2616352991196493E-6</v>
      </c>
      <c r="BI869" s="17">
        <f t="shared" si="1064"/>
        <v>6.2315300711630527E-7</v>
      </c>
      <c r="BJ869" s="18">
        <f t="shared" si="1065"/>
        <v>0.16896869465361733</v>
      </c>
      <c r="BK869" s="18">
        <f t="shared" si="1066"/>
        <v>0.29041574817453802</v>
      </c>
      <c r="BL869" s="18">
        <f t="shared" si="1067"/>
        <v>0.48469284340339308</v>
      </c>
      <c r="BM869" s="18">
        <f t="shared" si="1068"/>
        <v>0.29495396024178527</v>
      </c>
      <c r="BN869" s="18">
        <f t="shared" si="1069"/>
        <v>0.70463122550285007</v>
      </c>
    </row>
    <row r="870" spans="1:66" x14ac:dyDescent="0.25">
      <c r="A870" t="s">
        <v>342</v>
      </c>
      <c r="B870" t="s">
        <v>384</v>
      </c>
      <c r="C870" t="s">
        <v>406</v>
      </c>
      <c r="D870" t="s">
        <v>507</v>
      </c>
      <c r="E870" s="14">
        <f>VLOOKUP(A870,home!$A$2:$E$405,3,FALSE)</f>
        <v>1.153846154</v>
      </c>
      <c r="F870" s="14">
        <f>VLOOKUP(B870,home!$B$2:$E$405,3,FALSE)</f>
        <v>0.67</v>
      </c>
      <c r="G870" s="14">
        <f>VLOOKUP(C870,away!$B$2:$E$405,4,FALSE)</f>
        <v>0.87</v>
      </c>
      <c r="H870" s="14">
        <f>VLOOKUP(A870,away!$A$2:$E$405,3,FALSE)</f>
        <v>0.85314685300000004</v>
      </c>
      <c r="I870" s="14">
        <f>VLOOKUP(C870,away!$B$2:$E$405,3,FALSE)</f>
        <v>0.73</v>
      </c>
      <c r="J870" s="14">
        <f>VLOOKUP(B870,home!$B$2:$E$405,4,FALSE)</f>
        <v>0.9</v>
      </c>
      <c r="K870" s="16">
        <f t="shared" si="1070"/>
        <v>0.67257692316660012</v>
      </c>
      <c r="L870" s="16">
        <f t="shared" si="1071"/>
        <v>0.56051748242100008</v>
      </c>
      <c r="M870" s="17">
        <f t="shared" si="1016"/>
        <v>0.2913895038542208</v>
      </c>
      <c r="N870" s="17">
        <f t="shared" si="1017"/>
        <v>0.195981855945314</v>
      </c>
      <c r="O870" s="17">
        <f t="shared" si="1018"/>
        <v>0.16332891110427217</v>
      </c>
      <c r="P870" s="17">
        <f t="shared" si="1019"/>
        <v>0.10985125649466251</v>
      </c>
      <c r="Q870" s="17">
        <f t="shared" si="1020"/>
        <v>6.5906436834089574E-2</v>
      </c>
      <c r="R870" s="17">
        <f t="shared" si="1021"/>
        <v>4.5774355029364971E-2</v>
      </c>
      <c r="S870" s="17">
        <f t="shared" si="1022"/>
        <v>1.0353237156659284E-2</v>
      </c>
      <c r="T870" s="17">
        <f t="shared" si="1023"/>
        <v>3.6941710049582556E-2</v>
      </c>
      <c r="U870" s="17">
        <f t="shared" si="1024"/>
        <v>3.078677486558588E-2</v>
      </c>
      <c r="V870" s="17">
        <f t="shared" si="1025"/>
        <v>4.336753899669317E-4</v>
      </c>
      <c r="W870" s="17">
        <f t="shared" si="1026"/>
        <v>1.4775716167581951E-2</v>
      </c>
      <c r="X870" s="17">
        <f t="shared" si="1027"/>
        <v>8.2820472272203041E-3</v>
      </c>
      <c r="Y870" s="17">
        <f t="shared" si="1028"/>
        <v>2.3211161305466744E-3</v>
      </c>
      <c r="Z870" s="17">
        <f t="shared" si="1029"/>
        <v>8.5524420801682318E-3</v>
      </c>
      <c r="AA870" s="17">
        <f t="shared" si="1030"/>
        <v>5.7521751798401063E-3</v>
      </c>
      <c r="AB870" s="17">
        <f t="shared" si="1031"/>
        <v>1.9343901419860716E-3</v>
      </c>
      <c r="AC870" s="17">
        <f t="shared" si="1032"/>
        <v>1.0218235786753382E-5</v>
      </c>
      <c r="AD870" s="17">
        <f t="shared" si="1033"/>
        <v>2.4844514293938134E-3</v>
      </c>
      <c r="AE870" s="17">
        <f t="shared" si="1034"/>
        <v>1.3925784604010756E-3</v>
      </c>
      <c r="AF870" s="17">
        <f t="shared" si="1035"/>
        <v>3.9028228634886155E-4</v>
      </c>
      <c r="AG870" s="17">
        <f t="shared" si="1036"/>
        <v>7.2920014859258572E-5</v>
      </c>
      <c r="AH870" s="17">
        <f t="shared" si="1037"/>
        <v>1.1984483258318296E-3</v>
      </c>
      <c r="AI870" s="17">
        <f t="shared" si="1038"/>
        <v>8.060486875621349E-4</v>
      </c>
      <c r="AJ870" s="17">
        <f t="shared" si="1039"/>
        <v>2.7106487310150841E-4</v>
      </c>
      <c r="AK870" s="17">
        <f t="shared" si="1040"/>
        <v>6.0770659443052494E-5</v>
      </c>
      <c r="AL870" s="17">
        <f t="shared" si="1041"/>
        <v>1.5408736766237874E-7</v>
      </c>
      <c r="AM870" s="17">
        <f t="shared" si="1042"/>
        <v>3.3419693962771069E-4</v>
      </c>
      <c r="AN870" s="17">
        <f t="shared" si="1043"/>
        <v>1.8732322723292736E-4</v>
      </c>
      <c r="AO870" s="17">
        <f t="shared" si="1044"/>
        <v>5.2498971863788676E-5</v>
      </c>
      <c r="AP870" s="17">
        <f t="shared" si="1045"/>
        <v>9.8088638462605809E-6</v>
      </c>
      <c r="AQ870" s="17">
        <f t="shared" si="1046"/>
        <v>1.374509917129087E-6</v>
      </c>
      <c r="AR870" s="17">
        <f t="shared" si="1047"/>
        <v>1.3435024768138393E-4</v>
      </c>
      <c r="AS870" s="17">
        <f t="shared" si="1048"/>
        <v>9.0360876212215857E-5</v>
      </c>
      <c r="AT870" s="17">
        <f t="shared" si="1049"/>
        <v>3.0387320048725083E-5</v>
      </c>
      <c r="AU870" s="17">
        <f t="shared" si="1050"/>
        <v>6.8126034072167549E-6</v>
      </c>
      <c r="AV870" s="17">
        <f t="shared" si="1051"/>
        <v>1.145499959595035E-6</v>
      </c>
      <c r="AW870" s="17">
        <f t="shared" si="1052"/>
        <v>1.6135991634504949E-9</v>
      </c>
      <c r="AX870" s="17">
        <f t="shared" si="1053"/>
        <v>3.74621915644166E-5</v>
      </c>
      <c r="AY870" s="17">
        <f t="shared" si="1054"/>
        <v>2.0998213301660021E-5</v>
      </c>
      <c r="AZ870" s="17">
        <f t="shared" si="1055"/>
        <v>5.8849328275928146E-6</v>
      </c>
      <c r="BA870" s="17">
        <f t="shared" si="1056"/>
        <v>1.0995359109130071E-6</v>
      </c>
      <c r="BB870" s="17">
        <f t="shared" si="1057"/>
        <v>1.5407727515410994E-7</v>
      </c>
      <c r="BC870" s="17">
        <f t="shared" si="1058"/>
        <v>1.7272601273533889E-8</v>
      </c>
      <c r="BD870" s="17">
        <f t="shared" si="1059"/>
        <v>1.2550943765501181E-5</v>
      </c>
      <c r="BE870" s="17">
        <f t="shared" si="1060"/>
        <v>8.4414751406378069E-6</v>
      </c>
      <c r="BF870" s="17">
        <f t="shared" si="1061"/>
        <v>2.8387706885387593E-6</v>
      </c>
      <c r="BG870" s="17">
        <f t="shared" si="1062"/>
        <v>6.3643055175764337E-7</v>
      </c>
      <c r="BH870" s="17">
        <f t="shared" si="1063"/>
        <v>1.0701212557759432E-7</v>
      </c>
      <c r="BI870" s="17">
        <f t="shared" si="1064"/>
        <v>1.4394777232499249E-8</v>
      </c>
      <c r="BJ870" s="18">
        <f t="shared" si="1065"/>
        <v>0.32919993328130692</v>
      </c>
      <c r="BK870" s="18">
        <f t="shared" si="1066"/>
        <v>0.41205904343196553</v>
      </c>
      <c r="BL870" s="18">
        <f t="shared" si="1067"/>
        <v>0.25020058444134613</v>
      </c>
      <c r="BM870" s="18">
        <f t="shared" si="1068"/>
        <v>0.12775868737316032</v>
      </c>
      <c r="BN870" s="18">
        <f t="shared" si="1069"/>
        <v>0.87223231926192413</v>
      </c>
    </row>
    <row r="871" spans="1:66" s="14" customFormat="1" x14ac:dyDescent="0.25">
      <c r="A871" s="14" t="s">
        <v>342</v>
      </c>
      <c r="B871" s="14" t="s">
        <v>436</v>
      </c>
      <c r="C871" s="14" t="s">
        <v>346</v>
      </c>
      <c r="D871" s="14" t="s">
        <v>507</v>
      </c>
      <c r="E871" s="14">
        <f>VLOOKUP(A871,home!$A$2:$E$405,3,FALSE)</f>
        <v>1.153846154</v>
      </c>
      <c r="F871" s="14">
        <f>VLOOKUP(B871,home!$B$2:$E$405,3,FALSE)</f>
        <v>0.87</v>
      </c>
      <c r="G871" s="14">
        <f>VLOOKUP(C871,away!$B$2:$E$405,4,FALSE)</f>
        <v>0.67</v>
      </c>
      <c r="H871" s="14">
        <f>VLOOKUP(A871,away!$A$2:$E$405,3,FALSE)</f>
        <v>0.85314685300000004</v>
      </c>
      <c r="I871" s="14">
        <f>VLOOKUP(C871,away!$B$2:$E$405,3,FALSE)</f>
        <v>0.4</v>
      </c>
      <c r="J871" s="14">
        <f>VLOOKUP(B871,home!$B$2:$E$405,4,FALSE)</f>
        <v>0.99</v>
      </c>
      <c r="K871" s="16">
        <f t="shared" si="1070"/>
        <v>0.67257692316660012</v>
      </c>
      <c r="L871" s="16">
        <f t="shared" si="1071"/>
        <v>0.33784615378800004</v>
      </c>
      <c r="M871" s="17">
        <f t="shared" si="1016"/>
        <v>0.36406491950676811</v>
      </c>
      <c r="N871" s="17">
        <f t="shared" si="1017"/>
        <v>0.24486166339475801</v>
      </c>
      <c r="O871" s="17">
        <f t="shared" si="1018"/>
        <v>0.12299793278449944</v>
      </c>
      <c r="P871" s="17">
        <f t="shared" si="1019"/>
        <v>8.272557118805092E-2</v>
      </c>
      <c r="Q871" s="17">
        <f t="shared" si="1020"/>
        <v>8.2344152083751024E-2</v>
      </c>
      <c r="R871" s="17">
        <f t="shared" si="1021"/>
        <v>2.0777189257559042E-2</v>
      </c>
      <c r="S871" s="17">
        <f t="shared" si="1022"/>
        <v>4.6993817322888579E-3</v>
      </c>
      <c r="T871" s="17">
        <f t="shared" si="1023"/>
        <v>2.7819655068429414E-2</v>
      </c>
      <c r="U871" s="17">
        <f t="shared" si="1024"/>
        <v>1.3974258022899195E-2</v>
      </c>
      <c r="V871" s="17">
        <f t="shared" si="1025"/>
        <v>1.18647654184856E-4</v>
      </c>
      <c r="W871" s="17">
        <f t="shared" si="1026"/>
        <v>1.8460925483083954E-2</v>
      </c>
      <c r="X871" s="17">
        <f t="shared" si="1027"/>
        <v>6.2369526698267909E-3</v>
      </c>
      <c r="Y871" s="17">
        <f t="shared" si="1028"/>
        <v>1.0535652354293895E-3</v>
      </c>
      <c r="Z871" s="17">
        <f t="shared" si="1029"/>
        <v>2.3398311590638915E-3</v>
      </c>
      <c r="AA871" s="17">
        <f t="shared" si="1030"/>
        <v>1.5737164416925317E-3</v>
      </c>
      <c r="AB871" s="17">
        <f t="shared" si="1031"/>
        <v>5.2922268114512661E-4</v>
      </c>
      <c r="AC871" s="17">
        <f t="shared" si="1032"/>
        <v>1.6850008124687772E-6</v>
      </c>
      <c r="AD871" s="17">
        <f t="shared" si="1033"/>
        <v>3.1040981150551208E-3</v>
      </c>
      <c r="AE871" s="17">
        <f t="shared" si="1034"/>
        <v>1.0487076091519533E-3</v>
      </c>
      <c r="AF871" s="17">
        <f t="shared" si="1035"/>
        <v>1.7715091610009831E-4</v>
      </c>
      <c r="AG871" s="17">
        <f t="shared" si="1036"/>
        <v>1.9949918548146302E-5</v>
      </c>
      <c r="AH871" s="17">
        <f t="shared" si="1037"/>
        <v>1.9762573940076343E-4</v>
      </c>
      <c r="AI871" s="17">
        <f t="shared" si="1038"/>
        <v>1.329185117446898E-4</v>
      </c>
      <c r="AJ871" s="17">
        <f t="shared" si="1039"/>
        <v>4.4698961830563523E-5</v>
      </c>
      <c r="AK871" s="17">
        <f t="shared" si="1040"/>
        <v>1.0021163405580575E-5</v>
      </c>
      <c r="AL871" s="17">
        <f t="shared" si="1041"/>
        <v>1.5315142678691208E-8</v>
      </c>
      <c r="AM871" s="17">
        <f t="shared" si="1042"/>
        <v>4.1754895188620339E-4</v>
      </c>
      <c r="AN871" s="17">
        <f t="shared" si="1043"/>
        <v>1.4106730741296451E-4</v>
      </c>
      <c r="AO871" s="17">
        <f t="shared" si="1044"/>
        <v>2.3829523617349737E-5</v>
      </c>
      <c r="AP871" s="17">
        <f t="shared" si="1045"/>
        <v>2.6835709669073065E-6</v>
      </c>
      <c r="AQ871" s="17">
        <f t="shared" si="1046"/>
        <v>2.266585323966944E-7</v>
      </c>
      <c r="AR871" s="17">
        <f t="shared" si="1047"/>
        <v>1.3353419189211516E-5</v>
      </c>
      <c r="AS871" s="17">
        <f t="shared" si="1048"/>
        <v>8.9812015920337165E-6</v>
      </c>
      <c r="AT871" s="17">
        <f t="shared" si="1049"/>
        <v>3.0202744665545034E-6</v>
      </c>
      <c r="AU871" s="17">
        <f t="shared" si="1050"/>
        <v>6.7712230261129103E-7</v>
      </c>
      <c r="AV871" s="17">
        <f t="shared" si="1051"/>
        <v>1.1385420872444638E-7</v>
      </c>
      <c r="AW871" s="17">
        <f t="shared" si="1052"/>
        <v>9.6667277519081748E-11</v>
      </c>
      <c r="AX871" s="17">
        <f t="shared" si="1053"/>
        <v>4.6805631555176892E-5</v>
      </c>
      <c r="AY871" s="17">
        <f t="shared" si="1054"/>
        <v>1.5813102596534762E-5</v>
      </c>
      <c r="AZ871" s="17">
        <f t="shared" si="1055"/>
        <v>2.6711979458471524E-6</v>
      </c>
      <c r="BA871" s="17">
        <f t="shared" si="1056"/>
        <v>3.0081798400362229E-7</v>
      </c>
      <c r="BB871" s="17">
        <f t="shared" si="1057"/>
        <v>2.540754972147097E-8</v>
      </c>
      <c r="BC871" s="17">
        <f t="shared" si="1058"/>
        <v>1.7167685901152688E-9</v>
      </c>
      <c r="BD871" s="17">
        <f t="shared" si="1059"/>
        <v>7.5190021883232983E-7</v>
      </c>
      <c r="BE871" s="17">
        <f t="shared" si="1060"/>
        <v>5.057107357105417E-7</v>
      </c>
      <c r="BF871" s="17">
        <f t="shared" si="1061"/>
        <v>1.7006468531825691E-7</v>
      </c>
      <c r="BG871" s="17">
        <f t="shared" si="1062"/>
        <v>3.8127194263549779E-8</v>
      </c>
      <c r="BH871" s="17">
        <f t="shared" si="1063"/>
        <v>6.4108677516883868E-9</v>
      </c>
      <c r="BI871" s="17">
        <f t="shared" si="1064"/>
        <v>8.6236034145171125E-10</v>
      </c>
      <c r="BJ871" s="18">
        <f t="shared" si="1065"/>
        <v>0.38577779438094961</v>
      </c>
      <c r="BK871" s="18">
        <f t="shared" si="1066"/>
        <v>0.45162603349984437</v>
      </c>
      <c r="BL871" s="18">
        <f t="shared" si="1067"/>
        <v>0.1602652025119983</v>
      </c>
      <c r="BM871" s="18">
        <f t="shared" si="1068"/>
        <v>8.2221620330540382E-2</v>
      </c>
      <c r="BN871" s="18">
        <f t="shared" si="1069"/>
        <v>0.91777142821538649</v>
      </c>
    </row>
    <row r="872" spans="1:66" s="10" customFormat="1" x14ac:dyDescent="0.25">
      <c r="A872" s="10" t="s">
        <v>40</v>
      </c>
      <c r="B872" s="10" t="s">
        <v>333</v>
      </c>
      <c r="C872" s="10" t="s">
        <v>319</v>
      </c>
      <c r="D872" s="10" t="s">
        <v>507</v>
      </c>
      <c r="E872" s="10">
        <f>VLOOKUP(A872,home!$A$2:$E$405,3,FALSE)</f>
        <v>1.4692307689999999</v>
      </c>
      <c r="F872" s="10">
        <f>VLOOKUP(B872,home!$B$2:$E$405,3,FALSE)</f>
        <v>0.91</v>
      </c>
      <c r="G872" s="10">
        <f>VLOOKUP(C872,away!$B$2:$E$405,4,FALSE)</f>
        <v>1.26</v>
      </c>
      <c r="H872" s="10">
        <f>VLOOKUP(A872,away!$A$2:$E$405,3,FALSE)</f>
        <v>1.180769231</v>
      </c>
      <c r="I872" s="10">
        <f>VLOOKUP(C872,away!$B$2:$E$405,3,FALSE)</f>
        <v>0.57999999999999996</v>
      </c>
      <c r="J872" s="10">
        <f>VLOOKUP(B872,home!$B$2:$E$405,4,FALSE)</f>
        <v>1.27</v>
      </c>
      <c r="K872" s="11">
        <f t="shared" si="1070"/>
        <v>1.6846199997353999</v>
      </c>
      <c r="L872" s="11">
        <f t="shared" si="1071"/>
        <v>0.86975461555459987</v>
      </c>
      <c r="M872" s="12">
        <f t="shared" si="1016"/>
        <v>7.7740834797441122E-2</v>
      </c>
      <c r="N872" s="12">
        <f t="shared" si="1017"/>
        <v>0.13096376509589502</v>
      </c>
      <c r="O872" s="12">
        <f t="shared" si="1018"/>
        <v>6.7615449882142062E-2</v>
      </c>
      <c r="P872" s="12">
        <f t="shared" si="1019"/>
        <v>0.11390633916256311</v>
      </c>
      <c r="Q872" s="12">
        <f t="shared" si="1020"/>
        <v>0.11031208896059684</v>
      </c>
      <c r="R872" s="12">
        <f t="shared" si="1021"/>
        <v>2.9404424808896896E-2</v>
      </c>
      <c r="S872" s="12">
        <f t="shared" si="1022"/>
        <v>4.1724063470707437E-2</v>
      </c>
      <c r="T872" s="12">
        <f t="shared" si="1023"/>
        <v>9.5944448524948725E-2</v>
      </c>
      <c r="U872" s="12">
        <f t="shared" si="1024"/>
        <v>4.9535282113783476E-2</v>
      </c>
      <c r="V872" s="12">
        <f t="shared" si="1025"/>
        <v>6.7927054428388259E-3</v>
      </c>
      <c r="W872" s="12">
        <f t="shared" si="1026"/>
        <v>6.1944650425204008E-2</v>
      </c>
      <c r="X872" s="12">
        <f t="shared" si="1027"/>
        <v>5.3876645616237395E-2</v>
      </c>
      <c r="Y872" s="12">
        <f t="shared" si="1028"/>
        <v>2.3429730597660989E-2</v>
      </c>
      <c r="Z872" s="12">
        <f t="shared" si="1029"/>
        <v>8.5248780650887517E-3</v>
      </c>
      <c r="AA872" s="12">
        <f t="shared" si="1030"/>
        <v>1.436118008375413E-2</v>
      </c>
      <c r="AB872" s="12">
        <f t="shared" si="1031"/>
        <v>1.2096565594446957E-2</v>
      </c>
      <c r="AC872" s="12">
        <f t="shared" si="1032"/>
        <v>6.2204455677910338E-4</v>
      </c>
      <c r="AD872" s="12">
        <f t="shared" si="1033"/>
        <v>2.6088299245729172E-2</v>
      </c>
      <c r="AE872" s="12">
        <f t="shared" si="1034"/>
        <v>2.2690418680942535E-2</v>
      </c>
      <c r="AF872" s="12">
        <f t="shared" si="1035"/>
        <v>9.8675481883080431E-3</v>
      </c>
      <c r="AG872" s="12">
        <f t="shared" si="1036"/>
        <v>2.8607818603294502E-3</v>
      </c>
      <c r="AH872" s="12">
        <f t="shared" si="1037"/>
        <v>1.8536380110377769E-3</v>
      </c>
      <c r="AI872" s="12">
        <f t="shared" si="1038"/>
        <v>3.1226756656639867E-3</v>
      </c>
      <c r="AJ872" s="12">
        <f t="shared" si="1039"/>
        <v>2.6302609395323028E-3</v>
      </c>
      <c r="AK872" s="12">
        <f t="shared" si="1040"/>
        <v>1.47699672775298E-3</v>
      </c>
      <c r="AL872" s="12">
        <f t="shared" si="1041"/>
        <v>3.6456937177648607E-5</v>
      </c>
      <c r="AM872" s="12">
        <f t="shared" si="1042"/>
        <v>8.7897741336874554E-3</v>
      </c>
      <c r="AN872" s="12">
        <f t="shared" si="1043"/>
        <v>7.6449466224570986E-3</v>
      </c>
      <c r="AO872" s="12">
        <f t="shared" si="1044"/>
        <v>3.3246138052753053E-3</v>
      </c>
      <c r="AP872" s="12">
        <f t="shared" si="1045"/>
        <v>9.6386606735824611E-4</v>
      </c>
      <c r="AQ872" s="12">
        <f t="shared" si="1046"/>
        <v>2.0958174021532382E-4</v>
      </c>
      <c r="AR872" s="12">
        <f t="shared" si="1047"/>
        <v>3.2244204313351107E-4</v>
      </c>
      <c r="AS872" s="12">
        <f t="shared" si="1048"/>
        <v>5.4319231461825719E-4</v>
      </c>
      <c r="AT872" s="12">
        <f t="shared" si="1049"/>
        <v>4.575363184542399E-4</v>
      </c>
      <c r="AU872" s="12">
        <f t="shared" si="1050"/>
        <v>2.569249442244391E-4</v>
      </c>
      <c r="AV872" s="12">
        <f t="shared" si="1051"/>
        <v>1.0820522486784814E-4</v>
      </c>
      <c r="AW872" s="12">
        <f t="shared" si="1052"/>
        <v>1.4838034397686629E-6</v>
      </c>
      <c r="AX872" s="12">
        <f t="shared" si="1053"/>
        <v>2.4679048831277978E-3</v>
      </c>
      <c r="AY872" s="12">
        <f t="shared" si="1054"/>
        <v>2.1464716628501377E-3</v>
      </c>
      <c r="AZ872" s="12">
        <f t="shared" si="1055"/>
        <v>9.3345181796053206E-4</v>
      </c>
      <c r="BA872" s="12">
        <f t="shared" si="1056"/>
        <v>2.706246756896683E-4</v>
      </c>
      <c r="BB872" s="12">
        <f t="shared" si="1057"/>
        <v>5.8844265191013925E-5</v>
      </c>
      <c r="BC872" s="12">
        <f t="shared" si="1058"/>
        <v>1.0236014249760651E-5</v>
      </c>
      <c r="BD872" s="12">
        <f t="shared" si="1059"/>
        <v>4.6740909210704422E-5</v>
      </c>
      <c r="BE872" s="12">
        <f t="shared" si="1060"/>
        <v>7.8740670462169231E-5</v>
      </c>
      <c r="BF872" s="12">
        <f t="shared" si="1061"/>
        <v>6.6324054126572376E-5</v>
      </c>
      <c r="BG872" s="12">
        <f t="shared" si="1062"/>
        <v>3.7243609348385662E-5</v>
      </c>
      <c r="BH872" s="12">
        <f t="shared" si="1063"/>
        <v>1.5685332292655709E-5</v>
      </c>
      <c r="BI872" s="12">
        <f t="shared" si="1064"/>
        <v>5.2847648965406589E-6</v>
      </c>
      <c r="BJ872" s="13">
        <f t="shared" si="1065"/>
        <v>0.56479869288391449</v>
      </c>
      <c r="BK872" s="13">
        <f t="shared" si="1066"/>
        <v>0.24296891603035745</v>
      </c>
      <c r="BL872" s="13">
        <f t="shared" si="1067"/>
        <v>0.18403479401264586</v>
      </c>
      <c r="BM872" s="13">
        <f t="shared" si="1068"/>
        <v>0.46823939042506119</v>
      </c>
      <c r="BN872" s="13">
        <f t="shared" si="1069"/>
        <v>0.52994290270753508</v>
      </c>
    </row>
    <row r="873" spans="1:66" x14ac:dyDescent="0.25">
      <c r="A873" t="s">
        <v>16</v>
      </c>
      <c r="B873" t="s">
        <v>18</v>
      </c>
      <c r="C873" t="s">
        <v>252</v>
      </c>
      <c r="D873" t="s">
        <v>508</v>
      </c>
      <c r="E873" s="14">
        <f>VLOOKUP(A873,home!$A$2:$E$405,3,FALSE)</f>
        <v>1.6040609139999999</v>
      </c>
      <c r="F873" s="14">
        <f>VLOOKUP(B873,home!$B$2:$E$405,3,FALSE)</f>
        <v>1.06</v>
      </c>
      <c r="G873" s="14">
        <f>VLOOKUP(C873,away!$B$2:$E$405,4,FALSE)</f>
        <v>1.18</v>
      </c>
      <c r="H873" s="14">
        <f>VLOOKUP(A873,away!$A$2:$E$405,3,FALSE)</f>
        <v>1.294416244</v>
      </c>
      <c r="I873" s="14">
        <f>VLOOKUP(C873,away!$B$2:$E$405,3,FALSE)</f>
        <v>0.56000000000000005</v>
      </c>
      <c r="J873" s="14">
        <f>VLOOKUP(B873,home!$B$2:$E$405,4,FALSE)</f>
        <v>0.93</v>
      </c>
      <c r="K873" s="16">
        <f t="shared" ref="K873:K877" si="1072">E873*F873*G873</f>
        <v>2.0063593912312001</v>
      </c>
      <c r="L873" s="16">
        <f t="shared" ref="L873:L877" si="1073">H873*I873*J873</f>
        <v>0.67413197987520013</v>
      </c>
      <c r="M873" s="17">
        <f t="shared" ref="M873:M877" si="1074">_xlfn.POISSON.DIST(0,K873,FALSE) * _xlfn.POISSON.DIST(0,L873,FALSE)</f>
        <v>6.8529472477142014E-2</v>
      </c>
      <c r="N873" s="17">
        <f t="shared" ref="N873:N877" si="1075">_xlfn.POISSON.DIST(1,K873,FALSE) * _xlfn.POISSON.DIST(0,L873,FALSE)</f>
        <v>0.13749475068063394</v>
      </c>
      <c r="O873" s="17">
        <f t="shared" ref="O873:O877" si="1076">_xlfn.POISSON.DIST(0,K873,FALSE) * _xlfn.POISSON.DIST(1,L873,FALSE)</f>
        <v>4.6197908960818782E-2</v>
      </c>
      <c r="P873" s="17">
        <f t="shared" ref="P873:P877" si="1077">_xlfn.POISSON.DIST(1,K873,FALSE) * _xlfn.POISSON.DIST(1,L873,FALSE)</f>
        <v>9.2689608498782772E-2</v>
      </c>
      <c r="Q873" s="17">
        <f t="shared" ref="Q873:Q877" si="1078">_xlfn.POISSON.DIST(2,K873,FALSE) * _xlfn.POISSON.DIST(0,L873,FALSE)</f>
        <v>0.1379319421365412</v>
      </c>
      <c r="R873" s="17">
        <f t="shared" ref="R873:R877" si="1079">_xlfn.POISSON.DIST(0,K873,FALSE) * _xlfn.POISSON.DIST(2,L873,FALSE)</f>
        <v>1.5571743916925505E-2</v>
      </c>
      <c r="S873" s="17">
        <f t="shared" ref="S873:S877" si="1080">_xlfn.POISSON.DIST(2,K873,FALSE) * _xlfn.POISSON.DIST(2,L873,FALSE)</f>
        <v>3.134185633240965E-2</v>
      </c>
      <c r="T873" s="17">
        <f t="shared" ref="T873:T877" si="1081">_xlfn.POISSON.DIST(2,K873,FALSE) * _xlfn.POISSON.DIST(1,L873,FALSE)</f>
        <v>9.298433324053805E-2</v>
      </c>
      <c r="U873" s="17">
        <f t="shared" ref="U873:U877" si="1082">_xlfn.POISSON.DIST(1,K873,FALSE) * _xlfn.POISSON.DIST(2,L873,FALSE)</f>
        <v>3.1242514645570797E-2</v>
      </c>
      <c r="V873" s="17">
        <f t="shared" ref="V873:V877" si="1083">_xlfn.POISSON.DIST(3,K873,FALSE) * _xlfn.POISSON.DIST(3,L873,FALSE)</f>
        <v>4.7101622250438468E-3</v>
      </c>
      <c r="W873" s="17">
        <f t="shared" ref="W873:W877" si="1084">_xlfn.POISSON.DIST(3,K873,FALSE) * _xlfn.POISSON.DIST(0,L873,FALSE)</f>
        <v>9.2247015818802652E-2</v>
      </c>
      <c r="X873" s="17">
        <f t="shared" ref="X873:X877" si="1085">_xlfn.POISSON.DIST(3,K873,FALSE) * _xlfn.POISSON.DIST(1,L873,FALSE)</f>
        <v>6.2186663411508331E-2</v>
      </c>
      <c r="Y873" s="17">
        <f t="shared" ref="Y873:Y877" si="1086">_xlfn.POISSON.DIST(3,K873,FALSE) * _xlfn.POISSON.DIST(2,L873,FALSE)</f>
        <v>2.0961009263716385E-2</v>
      </c>
      <c r="Z873" s="17">
        <f t="shared" ref="Z873:Z877" si="1087">_xlfn.POISSON.DIST(0,K873,FALSE) * _xlfn.POISSON.DIST(3,L873,FALSE)</f>
        <v>3.4991368522755317E-3</v>
      </c>
      <c r="AA873" s="17">
        <f t="shared" ref="AA873:AA877" si="1088">_xlfn.POISSON.DIST(1,K873,FALSE) * _xlfn.POISSON.DIST(3,L873,FALSE)</f>
        <v>7.0205260847661932E-3</v>
      </c>
      <c r="AB873" s="17">
        <f t="shared" ref="AB873:AB877" si="1089">_xlfn.POISSON.DIST(2,K873,FALSE) * _xlfn.POISSON.DIST(3,L873,FALSE)</f>
        <v>7.0428492207771322E-3</v>
      </c>
      <c r="AC873" s="17">
        <f t="shared" ref="AC873:AC877" si="1090">_xlfn.POISSON.DIST(4,K873,FALSE) * _xlfn.POISSON.DIST(4,L873,FALSE)</f>
        <v>3.9817092269195902E-4</v>
      </c>
      <c r="AD873" s="17">
        <f t="shared" ref="AD873:AD877" si="1091">_xlfn.POISSON.DIST(4,K873,FALSE) * _xlfn.POISSON.DIST(0,L873,FALSE)</f>
        <v>4.6270166625276929E-2</v>
      </c>
      <c r="AE873" s="17">
        <f t="shared" ref="AE873:AE877" si="1092">_xlfn.POISSON.DIST(4,K873,FALSE) * _xlfn.POISSON.DIST(1,L873,FALSE)</f>
        <v>3.1192199036253344E-2</v>
      </c>
      <c r="AF873" s="17">
        <f t="shared" ref="AF873:AF877" si="1093">_xlfn.POISSON.DIST(4,K873,FALSE) * _xlfn.POISSON.DIST(2,L873,FALSE)</f>
        <v>1.0513829446485386E-2</v>
      </c>
      <c r="AG873" s="17">
        <f t="shared" ref="AG873:AG877" si="1094">_xlfn.POISSON.DIST(4,K873,FALSE) * _xlfn.POISSON.DIST(3,L873,FALSE)</f>
        <v>2.3625695536097914E-3</v>
      </c>
      <c r="AH873" s="17">
        <f t="shared" ref="AH873:AH877" si="1095">_xlfn.POISSON.DIST(0,K873,FALSE) * _xlfn.POISSON.DIST(4,L873,FALSE)</f>
        <v>5.8972001351969487E-4</v>
      </c>
      <c r="AI873" s="17">
        <f t="shared" ref="AI873:AI877" si="1096">_xlfn.POISSON.DIST(1,K873,FALSE) * _xlfn.POISSON.DIST(4,L873,FALSE)</f>
        <v>1.18319028732223E-3</v>
      </c>
      <c r="AJ873" s="17">
        <f t="shared" ref="AJ873:AJ877" si="1097">_xlfn.POISSON.DIST(2,K873,FALSE) * _xlfn.POISSON.DIST(4,L873,FALSE)</f>
        <v>1.1869524722912493E-3</v>
      </c>
      <c r="AK873" s="17">
        <f t="shared" ref="AK873:AK877" si="1098">_xlfn.POISSON.DIST(3,K873,FALSE) * _xlfn.POISSON.DIST(4,L873,FALSE)</f>
        <v>7.9381774657554644E-4</v>
      </c>
      <c r="AL873" s="17">
        <f t="shared" ref="AL873:AL877" si="1099">_xlfn.POISSON.DIST(5,K873,FALSE) * _xlfn.POISSON.DIST(5,L873,FALSE)</f>
        <v>2.1541859644243955E-5</v>
      </c>
      <c r="AM873" s="17">
        <f t="shared" ref="AM873:AM877" si="1100">_xlfn.POISSON.DIST(5,K873,FALSE) * _xlfn.POISSON.DIST(0,L873,FALSE)</f>
        <v>1.8566916668491369E-2</v>
      </c>
      <c r="AN873" s="17">
        <f t="shared" ref="AN873:AN877" si="1101">_xlfn.POISSON.DIST(5,K873,FALSE) * _xlfn.POISSON.DIST(1,L873,FALSE)</f>
        <v>1.2516552293907942E-2</v>
      </c>
      <c r="AO873" s="17">
        <f t="shared" ref="AO873:AO877" si="1102">_xlfn.POISSON.DIST(5,K873,FALSE) * _xlfn.POISSON.DIST(2,L873,FALSE)</f>
        <v>4.218904089551819E-3</v>
      </c>
      <c r="AP873" s="17">
        <f t="shared" ref="AP873:AP877" si="1103">_xlfn.POISSON.DIST(5,K873,FALSE) * _xlfn.POISSON.DIST(3,L873,FALSE)</f>
        <v>9.4803272226438211E-4</v>
      </c>
      <c r="AQ873" s="17">
        <f t="shared" ref="AQ873:AQ877" si="1104">_xlfn.POISSON.DIST(5,K873,FALSE) * _xlfn.POISSON.DIST(4,L873,FALSE)</f>
        <v>1.5977479401164089E-4</v>
      </c>
      <c r="AR873" s="17">
        <f t="shared" ref="AR873:AR877" si="1105">_xlfn.POISSON.DIST(0,K873,FALSE) * _xlfn.POISSON.DIST(5,L873,FALSE)</f>
        <v>7.9509824057212361E-5</v>
      </c>
      <c r="AS873" s="17">
        <f t="shared" ref="AS873:AS877" si="1106">_xlfn.POISSON.DIST(1,K873,FALSE) * _xlfn.POISSON.DIST(5,L873,FALSE)</f>
        <v>1.5952528219232841E-4</v>
      </c>
      <c r="AT873" s="17">
        <f t="shared" ref="AT873:AT877" si="1107">_xlfn.POISSON.DIST(2,K873,FALSE) * _xlfn.POISSON.DIST(5,L873,FALSE)</f>
        <v>1.6003252403269276E-4</v>
      </c>
      <c r="AU873" s="17">
        <f t="shared" ref="AU873:AU877" si="1108">_xlfn.POISSON.DIST(3,K873,FALSE) * _xlfn.POISSON.DIST(5,L873,FALSE)</f>
        <v>1.0702758583180863E-4</v>
      </c>
      <c r="AV873" s="17">
        <f t="shared" ref="AV873:AV877" si="1109">_xlfn.POISSON.DIST(4,K873,FALSE) * _xlfn.POISSON.DIST(5,L873,FALSE)</f>
        <v>5.368395048861313E-5</v>
      </c>
      <c r="AW873" s="17">
        <f t="shared" ref="AW873:AW877" si="1110">_xlfn.POISSON.DIST(6,K873,FALSE) * _xlfn.POISSON.DIST(6,L873,FALSE)</f>
        <v>8.0934623397363793E-7</v>
      </c>
      <c r="AX873" s="17">
        <f t="shared" ref="AX873:AX877" si="1111">_xlfn.POISSON.DIST(6,K873,FALSE) * _xlfn.POISSON.DIST(0,L873,FALSE)</f>
        <v>6.2086512706724601E-3</v>
      </c>
      <c r="AY873" s="17">
        <f t="shared" ref="AY873:AY877" si="1112">_xlfn.POISSON.DIST(6,K873,FALSE) * _xlfn.POISSON.DIST(1,L873,FALSE)</f>
        <v>4.1854503734531029E-3</v>
      </c>
      <c r="AZ873" s="17">
        <f t="shared" ref="AZ873:AZ877" si="1113">_xlfn.POISSON.DIST(6,K873,FALSE) * _xlfn.POISSON.DIST(2,L873,FALSE)</f>
        <v>1.4107729734626677E-3</v>
      </c>
      <c r="BA873" s="17">
        <f t="shared" ref="BA873:BA877" si="1114">_xlfn.POISSON.DIST(6,K873,FALSE) * _xlfn.POISSON.DIST(3,L873,FALSE)</f>
        <v>3.1701572591827045E-4</v>
      </c>
      <c r="BB873" s="17">
        <f t="shared" ref="BB873:BB877" si="1115">_xlfn.POISSON.DIST(6,K873,FALSE) * _xlfn.POISSON.DIST(4,L873,FALSE)</f>
        <v>5.3427609741214356E-5</v>
      </c>
      <c r="BC873" s="17">
        <f t="shared" ref="BC873:BC877" si="1116">_xlfn.POISSON.DIST(6,K873,FALSE) * _xlfn.POISSON.DIST(5,L873,FALSE)</f>
        <v>7.2034520669688745E-6</v>
      </c>
      <c r="BD873" s="17">
        <f t="shared" ref="BD873:BD877" si="1117">_xlfn.POISSON.DIST(0,K873,FALSE) * _xlfn.POISSON.DIST(6,L873,FALSE)</f>
        <v>8.9333525185362267E-6</v>
      </c>
      <c r="BE873" s="17">
        <f t="shared" ref="BE873:BE877" si="1118">_xlfn.POISSON.DIST(1,K873,FALSE) * _xlfn.POISSON.DIST(6,L873,FALSE)</f>
        <v>1.7923515720744051E-5</v>
      </c>
      <c r="BF873" s="17">
        <f t="shared" ref="BF873:BF877" si="1119">_xlfn.POISSON.DIST(2,K873,FALSE) * _xlfn.POISSON.DIST(6,L873,FALSE)</f>
        <v>1.7980507045097444E-5</v>
      </c>
      <c r="BG873" s="17">
        <f t="shared" ref="BG873:BG877" si="1120">_xlfn.POISSON.DIST(3,K873,FALSE) * _xlfn.POISSON.DIST(6,L873,FALSE)</f>
        <v>1.2025119723010005E-5</v>
      </c>
      <c r="BH873" s="17">
        <f t="shared" ref="BH873:BH877" si="1121">_xlfn.POISSON.DIST(4,K873,FALSE) * _xlfn.POISSON.DIST(6,L873,FALSE)</f>
        <v>6.0316779717351611E-6</v>
      </c>
      <c r="BI873" s="17">
        <f t="shared" ref="BI873:BI877" si="1122">_xlfn.POISSON.DIST(5,K873,FALSE) * _xlfn.POISSON.DIST(6,L873,FALSE)</f>
        <v>2.4203427486946407E-6</v>
      </c>
      <c r="BJ873" s="18">
        <f t="shared" ref="BJ873:BJ877" si="1123">SUM(N873,Q873,T873,W873,X873,Y873,AD873,AE873,AF873,AG873,AM873,AN873,AO873,AP873,AQ873,AX873,AY873,AZ873,BA873,BB873,BC873)</f>
        <v>0.68273718118690796</v>
      </c>
      <c r="BK873" s="18">
        <f t="shared" ref="BK873:BK877" si="1124">SUM(M873,P873,S873,V873,AC873,AL873,AY873)</f>
        <v>0.20187626268916758</v>
      </c>
      <c r="BL873" s="18">
        <f t="shared" ref="BL873:BL877" si="1125">SUM(O873,R873,U873,AA873,AB873,AH873,AI873,AJ873,AK873,AR873,AS873,AT873,AU873,AV873,BD873,BE873,BF873,BG873,BH873,BI873)</f>
        <v>0.11145431703089764</v>
      </c>
      <c r="BM873" s="18">
        <f t="shared" ref="BM873:BM877" si="1126">SUM(S873:BI873)</f>
        <v>0.49696683006118519</v>
      </c>
      <c r="BN873" s="18">
        <f t="shared" ref="BN873:BN877" si="1127">SUM(M873:R873)</f>
        <v>0.49841542667084421</v>
      </c>
    </row>
    <row r="874" spans="1:66" x14ac:dyDescent="0.25">
      <c r="A874" t="s">
        <v>69</v>
      </c>
      <c r="B874" t="s">
        <v>72</v>
      </c>
      <c r="C874" t="s">
        <v>79</v>
      </c>
      <c r="D874" t="s">
        <v>508</v>
      </c>
      <c r="E874" s="14">
        <f>VLOOKUP(A874,home!$A$2:$E$405,3,FALSE)</f>
        <v>1.3441295550000001</v>
      </c>
      <c r="F874" s="14">
        <f>VLOOKUP(B874,home!$B$2:$E$405,3,FALSE)</f>
        <v>1.08</v>
      </c>
      <c r="G874" s="14">
        <f>VLOOKUP(C874,away!$B$2:$E$405,4,FALSE)</f>
        <v>1.62</v>
      </c>
      <c r="H874" s="14">
        <f>VLOOKUP(A874,away!$A$2:$E$405,3,FALSE)</f>
        <v>1.348178138</v>
      </c>
      <c r="I874" s="14">
        <f>VLOOKUP(C874,away!$B$2:$E$405,3,FALSE)</f>
        <v>0.95</v>
      </c>
      <c r="J874" s="14">
        <f>VLOOKUP(B874,home!$B$2:$E$405,4,FALSE)</f>
        <v>1.08</v>
      </c>
      <c r="K874" s="16">
        <f t="shared" si="1072"/>
        <v>2.3516890694280006</v>
      </c>
      <c r="L874" s="16">
        <f t="shared" si="1073"/>
        <v>1.383230769588</v>
      </c>
      <c r="M874" s="17">
        <f t="shared" si="1074"/>
        <v>2.387508484233505E-2</v>
      </c>
      <c r="N874" s="17">
        <f t="shared" si="1075"/>
        <v>5.6146776055385483E-2</v>
      </c>
      <c r="O874" s="17">
        <f t="shared" si="1076"/>
        <v>3.3024751980441899E-2</v>
      </c>
      <c r="P874" s="17">
        <f t="shared" si="1077"/>
        <v>7.7663948252975942E-2</v>
      </c>
      <c r="Q874" s="17">
        <f t="shared" si="1078"/>
        <v>6.6019879766535922E-2</v>
      </c>
      <c r="R874" s="17">
        <f t="shared" si="1079"/>
        <v>2.2840426548679744E-2</v>
      </c>
      <c r="S874" s="17">
        <f t="shared" si="1080"/>
        <v>6.3158821194486403E-2</v>
      </c>
      <c r="T874" s="17">
        <f t="shared" si="1081"/>
        <v>9.1320729097572703E-2</v>
      </c>
      <c r="U874" s="17">
        <f t="shared" si="1082"/>
        <v>5.3713581455603274E-2</v>
      </c>
      <c r="V874" s="17">
        <f t="shared" si="1083"/>
        <v>2.282790454921706E-2</v>
      </c>
      <c r="W874" s="17">
        <f t="shared" si="1084"/>
        <v>5.1752743203971115E-2</v>
      </c>
      <c r="X874" s="17">
        <f t="shared" si="1085"/>
        <v>7.158598681031908E-2</v>
      </c>
      <c r="Y874" s="17">
        <f t="shared" si="1086"/>
        <v>4.9509969813677064E-2</v>
      </c>
      <c r="Z874" s="17">
        <f t="shared" si="1087"/>
        <v>1.0531193597549492E-2</v>
      </c>
      <c r="AA874" s="17">
        <f t="shared" si="1088"/>
        <v>2.4766092871387285E-2</v>
      </c>
      <c r="AB874" s="17">
        <f t="shared" si="1089"/>
        <v>2.9121074949040107E-2</v>
      </c>
      <c r="AC874" s="17">
        <f t="shared" si="1090"/>
        <v>4.6410965901851264E-3</v>
      </c>
      <c r="AD874" s="17">
        <f t="shared" si="1091"/>
        <v>3.0426590126423275E-2</v>
      </c>
      <c r="AE874" s="17">
        <f t="shared" si="1092"/>
        <v>4.2086995676511099E-2</v>
      </c>
      <c r="AF874" s="17">
        <f t="shared" si="1093"/>
        <v>2.9108013709633649E-2</v>
      </c>
      <c r="AG874" s="17">
        <f t="shared" si="1094"/>
        <v>1.342103340158487E-2</v>
      </c>
      <c r="AH874" s="17">
        <f t="shared" si="1095"/>
        <v>3.6417677561546525E-3</v>
      </c>
      <c r="AI874" s="17">
        <f t="shared" si="1096"/>
        <v>8.564305425544233E-3</v>
      </c>
      <c r="AJ874" s="17">
        <f t="shared" si="1097"/>
        <v>1.007029172824765E-2</v>
      </c>
      <c r="AK874" s="17">
        <f t="shared" si="1098"/>
        <v>7.8940649944237353E-3</v>
      </c>
      <c r="AL874" s="17">
        <f t="shared" si="1099"/>
        <v>6.0388624844266334E-4</v>
      </c>
      <c r="AM874" s="17">
        <f t="shared" si="1100"/>
        <v>1.4310775884055105E-2</v>
      </c>
      <c r="AN874" s="17">
        <f t="shared" si="1101"/>
        <v>1.9795105539502929E-2</v>
      </c>
      <c r="AO874" s="17">
        <f t="shared" si="1102"/>
        <v>1.3690599534741164E-2</v>
      </c>
      <c r="AP874" s="17">
        <f t="shared" si="1103"/>
        <v>6.3124195101870459E-3</v>
      </c>
      <c r="AQ874" s="17">
        <f t="shared" si="1104"/>
        <v>2.1828832242595849E-3</v>
      </c>
      <c r="AR874" s="17">
        <f t="shared" si="1105"/>
        <v>1.0074810432013116E-3</v>
      </c>
      <c r="AS874" s="17">
        <f t="shared" si="1106"/>
        <v>2.369282156952444E-3</v>
      </c>
      <c r="AT874" s="17">
        <f t="shared" si="1107"/>
        <v>2.78590747544793E-3</v>
      </c>
      <c r="AU874" s="17">
        <f t="shared" si="1108"/>
        <v>2.1838627194828843E-3</v>
      </c>
      <c r="AV874" s="17">
        <f t="shared" si="1109"/>
        <v>1.2839415216348014E-3</v>
      </c>
      <c r="AW874" s="17">
        <f t="shared" si="1110"/>
        <v>5.456663605066356E-5</v>
      </c>
      <c r="AX874" s="17">
        <f t="shared" si="1111"/>
        <v>5.609082536927705E-3</v>
      </c>
      <c r="AY874" s="17">
        <f t="shared" si="1112"/>
        <v>7.7586555542371195E-3</v>
      </c>
      <c r="AZ874" s="17">
        <f t="shared" si="1113"/>
        <v>5.3660055466278125E-3</v>
      </c>
      <c r="BA874" s="17">
        <f t="shared" si="1114"/>
        <v>2.4741413272918226E-3</v>
      </c>
      <c r="BB874" s="17">
        <f t="shared" si="1115"/>
        <v>8.5557710305483631E-4</v>
      </c>
      <c r="BC874" s="17">
        <f t="shared" si="1116"/>
        <v>2.3669211494008229E-4</v>
      </c>
      <c r="BD874" s="17">
        <f t="shared" si="1117"/>
        <v>2.3226312978877857E-4</v>
      </c>
      <c r="BE874" s="17">
        <f t="shared" si="1118"/>
        <v>5.4621066355540766E-4</v>
      </c>
      <c r="BF874" s="17">
        <f t="shared" si="1119"/>
        <v>6.4225882354413376E-4</v>
      </c>
      <c r="BG874" s="17">
        <f t="shared" si="1120"/>
        <v>5.0346435169080876E-4</v>
      </c>
      <c r="BH874" s="17">
        <f t="shared" si="1121"/>
        <v>2.9599790317948237E-4</v>
      </c>
      <c r="BI874" s="17">
        <f t="shared" si="1122"/>
        <v>1.3921900669615922E-4</v>
      </c>
      <c r="BJ874" s="18">
        <f t="shared" si="1123"/>
        <v>0.57997065553743943</v>
      </c>
      <c r="BK874" s="18">
        <f t="shared" si="1124"/>
        <v>0.20052939723187937</v>
      </c>
      <c r="BL874" s="18">
        <f t="shared" si="1125"/>
        <v>0.20562624650469669</v>
      </c>
      <c r="BM874" s="18">
        <f t="shared" si="1126"/>
        <v>0.70938253650702454</v>
      </c>
      <c r="BN874" s="18">
        <f t="shared" si="1127"/>
        <v>0.27957086744635401</v>
      </c>
    </row>
    <row r="875" spans="1:66" x14ac:dyDescent="0.25">
      <c r="A875" t="s">
        <v>80</v>
      </c>
      <c r="B875" t="s">
        <v>82</v>
      </c>
      <c r="C875" t="s">
        <v>90</v>
      </c>
      <c r="D875" t="s">
        <v>508</v>
      </c>
      <c r="E875" s="14">
        <f>VLOOKUP(A875,home!$A$2:$E$405,3,FALSE)</f>
        <v>1.2158469949999999</v>
      </c>
      <c r="F875" s="14">
        <f>VLOOKUP(B875,home!$B$2:$E$405,3,FALSE)</f>
        <v>0.49</v>
      </c>
      <c r="G875" s="14">
        <f>VLOOKUP(C875,away!$B$2:$E$405,4,FALSE)</f>
        <v>0.82</v>
      </c>
      <c r="H875" s="14">
        <f>VLOOKUP(A875,away!$A$2:$E$405,3,FALSE)</f>
        <v>1.021857923</v>
      </c>
      <c r="I875" s="14">
        <f>VLOOKUP(C875,away!$B$2:$E$405,3,FALSE)</f>
        <v>1.1000000000000001</v>
      </c>
      <c r="J875" s="14">
        <f>VLOOKUP(B875,home!$B$2:$E$405,4,FALSE)</f>
        <v>1.57</v>
      </c>
      <c r="K875" s="16">
        <f t="shared" si="1072"/>
        <v>0.4885273225909999</v>
      </c>
      <c r="L875" s="16">
        <f t="shared" si="1073"/>
        <v>1.764748633021</v>
      </c>
      <c r="M875" s="17">
        <f t="shared" si="1074"/>
        <v>0.10505450632976361</v>
      </c>
      <c r="N875" s="17">
        <f t="shared" si="1075"/>
        <v>5.132199670339866E-2</v>
      </c>
      <c r="O875" s="17">
        <f t="shared" si="1076"/>
        <v>0.18539479643814635</v>
      </c>
      <c r="P875" s="17">
        <f t="shared" si="1077"/>
        <v>9.0570423526231056E-2</v>
      </c>
      <c r="Q875" s="17">
        <f t="shared" si="1078"/>
        <v>1.2536098819767737E-2</v>
      </c>
      <c r="R875" s="17">
        <f t="shared" si="1079"/>
        <v>0.16358760679171269</v>
      </c>
      <c r="S875" s="17">
        <f t="shared" si="1080"/>
        <v>1.9520822819279748E-2</v>
      </c>
      <c r="T875" s="17">
        <f t="shared" si="1081"/>
        <v>2.2123063255601289E-2</v>
      </c>
      <c r="U875" s="17">
        <f t="shared" si="1082"/>
        <v>7.9917015555024659E-2</v>
      </c>
      <c r="V875" s="17">
        <f t="shared" si="1083"/>
        <v>1.8699384962580427E-3</v>
      </c>
      <c r="W875" s="17">
        <f t="shared" si="1084"/>
        <v>2.0414089307191088E-3</v>
      </c>
      <c r="X875" s="17">
        <f t="shared" si="1085"/>
        <v>3.602573619923409E-3</v>
      </c>
      <c r="Y875" s="17">
        <f t="shared" si="1086"/>
        <v>3.1788184355586763E-3</v>
      </c>
      <c r="Z875" s="17">
        <f t="shared" si="1087"/>
        <v>9.6230335154950608E-2</v>
      </c>
      <c r="AA875" s="17">
        <f t="shared" si="1088"/>
        <v>4.7011147985282588E-2</v>
      </c>
      <c r="AB875" s="17">
        <f t="shared" si="1089"/>
        <v>1.1483115128589693E-2</v>
      </c>
      <c r="AC875" s="17">
        <f t="shared" si="1090"/>
        <v>1.0075788719766699E-4</v>
      </c>
      <c r="AD875" s="17">
        <f t="shared" si="1091"/>
        <v>2.4932100980939054E-4</v>
      </c>
      <c r="AE875" s="17">
        <f t="shared" si="1092"/>
        <v>4.3998891124453728E-4</v>
      </c>
      <c r="AF875" s="17">
        <f t="shared" si="1093"/>
        <v>3.8823491483159768E-4</v>
      </c>
      <c r="AG875" s="17">
        <f t="shared" si="1094"/>
        <v>2.2837901174669548E-4</v>
      </c>
      <c r="AH875" s="17">
        <f t="shared" si="1095"/>
        <v>4.2455588104962964E-2</v>
      </c>
      <c r="AI875" s="17">
        <f t="shared" si="1096"/>
        <v>2.0740714785943856E-2</v>
      </c>
      <c r="AJ875" s="17">
        <f t="shared" si="1097"/>
        <v>5.0662029315003583E-3</v>
      </c>
      <c r="AK875" s="17">
        <f t="shared" si="1098"/>
        <v>8.2499285127618169E-4</v>
      </c>
      <c r="AL875" s="17">
        <f t="shared" si="1099"/>
        <v>3.4746475276198493E-6</v>
      </c>
      <c r="AM875" s="17">
        <f t="shared" si="1100"/>
        <v>2.4360025077573211E-5</v>
      </c>
      <c r="AN875" s="17">
        <f t="shared" si="1101"/>
        <v>4.2989320956004603E-5</v>
      </c>
      <c r="AO875" s="17">
        <f t="shared" si="1102"/>
        <v>3.7932672695805081E-5</v>
      </c>
      <c r="AP875" s="17">
        <f t="shared" si="1103"/>
        <v>2.2313877428918345E-5</v>
      </c>
      <c r="AQ875" s="17">
        <f t="shared" si="1104"/>
        <v>9.8445961725204533E-6</v>
      </c>
      <c r="AR875" s="17">
        <f t="shared" si="1105"/>
        <v>1.4984688214467209E-2</v>
      </c>
      <c r="AS875" s="17">
        <f t="shared" si="1106"/>
        <v>7.3204296132745759E-3</v>
      </c>
      <c r="AT875" s="17">
        <f t="shared" si="1107"/>
        <v>1.7881149395944488E-3</v>
      </c>
      <c r="AU875" s="17">
        <f t="shared" si="1108"/>
        <v>2.9118100130834791E-4</v>
      </c>
      <c r="AV875" s="17">
        <f t="shared" si="1109"/>
        <v>3.5562468739633401E-5</v>
      </c>
      <c r="AW875" s="17">
        <f t="shared" si="1110"/>
        <v>8.3210851727098328E-8</v>
      </c>
      <c r="AX875" s="17">
        <f t="shared" si="1111"/>
        <v>1.9834229715660742E-6</v>
      </c>
      <c r="AY875" s="17">
        <f t="shared" si="1112"/>
        <v>3.5002429777736794E-6</v>
      </c>
      <c r="AZ875" s="17">
        <f t="shared" si="1113"/>
        <v>3.0885245051337283E-6</v>
      </c>
      <c r="BA875" s="17">
        <f t="shared" si="1114"/>
        <v>1.8168231328288691E-6</v>
      </c>
      <c r="BB875" s="17">
        <f t="shared" si="1115"/>
        <v>8.0155903502516972E-7</v>
      </c>
      <c r="BC875" s="17">
        <f t="shared" si="1116"/>
        <v>2.8291004226926016E-7</v>
      </c>
      <c r="BD875" s="17">
        <f t="shared" si="1117"/>
        <v>4.4073680071211475E-3</v>
      </c>
      <c r="BE875" s="17">
        <f t="shared" si="1118"/>
        <v>2.153119692192125E-3</v>
      </c>
      <c r="BF875" s="17">
        <f t="shared" si="1119"/>
        <v>5.2592889922228837E-4</v>
      </c>
      <c r="BG875" s="17">
        <f t="shared" si="1120"/>
        <v>8.5643545670098794E-5</v>
      </c>
      <c r="BH875" s="17">
        <f t="shared" si="1121"/>
        <v>1.0459803015853344E-5</v>
      </c>
      <c r="BI875" s="17">
        <f t="shared" si="1122"/>
        <v>1.0219799124328206E-6</v>
      </c>
      <c r="BJ875" s="18">
        <f t="shared" si="1123"/>
        <v>9.6258797587596548E-2</v>
      </c>
      <c r="BK875" s="18">
        <f t="shared" si="1124"/>
        <v>0.21712342394923551</v>
      </c>
      <c r="BL875" s="18">
        <f t="shared" si="1125"/>
        <v>0.58808469873695746</v>
      </c>
      <c r="BM875" s="18">
        <f t="shared" si="1126"/>
        <v>0.38922840978759399</v>
      </c>
      <c r="BN875" s="18">
        <f t="shared" si="1127"/>
        <v>0.60846542860902009</v>
      </c>
    </row>
    <row r="876" spans="1:66" x14ac:dyDescent="0.25">
      <c r="A876" t="s">
        <v>80</v>
      </c>
      <c r="B876" t="s">
        <v>91</v>
      </c>
      <c r="C876" t="s">
        <v>96</v>
      </c>
      <c r="D876" t="s">
        <v>508</v>
      </c>
      <c r="E876" s="14">
        <f>VLOOKUP(A876,home!$A$2:$E$405,3,FALSE)</f>
        <v>1.2158469949999999</v>
      </c>
      <c r="F876" s="14">
        <f>VLOOKUP(B876,home!$B$2:$E$405,3,FALSE)</f>
        <v>0.49</v>
      </c>
      <c r="G876" s="14">
        <f>VLOOKUP(C876,away!$B$2:$E$405,4,FALSE)</f>
        <v>1.54</v>
      </c>
      <c r="H876" s="14">
        <f>VLOOKUP(A876,away!$A$2:$E$405,3,FALSE)</f>
        <v>1.021857923</v>
      </c>
      <c r="I876" s="14">
        <f>VLOOKUP(C876,away!$B$2:$E$405,3,FALSE)</f>
        <v>0.77</v>
      </c>
      <c r="J876" s="14">
        <f>VLOOKUP(B876,home!$B$2:$E$405,4,FALSE)</f>
        <v>1.04</v>
      </c>
      <c r="K876" s="16">
        <f t="shared" si="1072"/>
        <v>0.91747814242699988</v>
      </c>
      <c r="L876" s="16">
        <f t="shared" si="1073"/>
        <v>0.81830382473840002</v>
      </c>
      <c r="M876" s="17">
        <f t="shared" si="1074"/>
        <v>0.17626231503963996</v>
      </c>
      <c r="N876" s="17">
        <f t="shared" si="1075"/>
        <v>0.1617168213824515</v>
      </c>
      <c r="O876" s="17">
        <f t="shared" si="1076"/>
        <v>0.14423612655418219</v>
      </c>
      <c r="P876" s="17">
        <f t="shared" si="1077"/>
        <v>0.13233349346179674</v>
      </c>
      <c r="Q876" s="17">
        <f t="shared" si="1078"/>
        <v>7.4185824440585274E-2</v>
      </c>
      <c r="R876" s="17">
        <f t="shared" si="1079"/>
        <v>5.9014487012369582E-2</v>
      </c>
      <c r="S876" s="17">
        <f t="shared" si="1080"/>
        <v>2.48381985222778E-2</v>
      </c>
      <c r="T876" s="17">
        <f t="shared" si="1081"/>
        <v>6.0706543881102401E-2</v>
      </c>
      <c r="U876" s="17">
        <f t="shared" si="1082"/>
        <v>5.414450192039115E-2</v>
      </c>
      <c r="V876" s="17">
        <f t="shared" si="1083"/>
        <v>2.0719911312053144E-3</v>
      </c>
      <c r="W876" s="17">
        <f t="shared" si="1084"/>
        <v>2.2687957467387901E-2</v>
      </c>
      <c r="X876" s="17">
        <f t="shared" si="1085"/>
        <v>1.8565642371065661E-2</v>
      </c>
      <c r="Y876" s="17">
        <f t="shared" si="1086"/>
        <v>7.5961680804841631E-3</v>
      </c>
      <c r="Z876" s="17">
        <f t="shared" si="1087"/>
        <v>1.6097260145732227E-2</v>
      </c>
      <c r="AA876" s="17">
        <f t="shared" si="1088"/>
        <v>1.4768884336670578E-2</v>
      </c>
      <c r="AB876" s="17">
        <f t="shared" si="1089"/>
        <v>6.7750642834638686E-3</v>
      </c>
      <c r="AC876" s="17">
        <f t="shared" si="1090"/>
        <v>9.7225059406698478E-5</v>
      </c>
      <c r="AD876" s="17">
        <f t="shared" si="1091"/>
        <v>5.2039262681604567E-3</v>
      </c>
      <c r="AE876" s="17">
        <f t="shared" si="1092"/>
        <v>4.2583927688923306E-3</v>
      </c>
      <c r="AF876" s="17">
        <f t="shared" si="1093"/>
        <v>1.7423295450114695E-3</v>
      </c>
      <c r="AG876" s="17">
        <f t="shared" si="1094"/>
        <v>4.7525164354586741E-4</v>
      </c>
      <c r="AH876" s="17">
        <f t="shared" si="1095"/>
        <v>3.2931123862654228E-3</v>
      </c>
      <c r="AI876" s="17">
        <f t="shared" si="1096"/>
        <v>3.0213586349541444E-3</v>
      </c>
      <c r="AJ876" s="17">
        <f t="shared" si="1097"/>
        <v>1.3860152540017523E-3</v>
      </c>
      <c r="AK876" s="17">
        <f t="shared" si="1098"/>
        <v>4.2387956687233808E-4</v>
      </c>
      <c r="AL876" s="17">
        <f t="shared" si="1099"/>
        <v>2.9197691543823542E-6</v>
      </c>
      <c r="AM876" s="17">
        <f t="shared" si="1100"/>
        <v>9.5489772116778555E-4</v>
      </c>
      <c r="AN876" s="17">
        <f t="shared" si="1101"/>
        <v>7.8139645746558111E-4</v>
      </c>
      <c r="AO876" s="17">
        <f t="shared" si="1102"/>
        <v>3.1970985489056068E-4</v>
      </c>
      <c r="AP876" s="17">
        <f t="shared" si="1103"/>
        <v>8.7206599021168258E-5</v>
      </c>
      <c r="AQ876" s="17">
        <f t="shared" si="1104"/>
        <v>1.7840373380362495E-5</v>
      </c>
      <c r="AR876" s="17">
        <f t="shared" si="1105"/>
        <v>5.3895329219487908E-4</v>
      </c>
      <c r="AS876" s="17">
        <f t="shared" si="1106"/>
        <v>4.9447786537787375E-4</v>
      </c>
      <c r="AT876" s="17">
        <f t="shared" si="1107"/>
        <v>2.2683631669907987E-4</v>
      </c>
      <c r="AU876" s="17">
        <f t="shared" si="1108"/>
        <v>6.9372454160018145E-5</v>
      </c>
      <c r="AV876" s="17">
        <f t="shared" si="1109"/>
        <v>1.5911927594583908E-5</v>
      </c>
      <c r="AW876" s="17">
        <f t="shared" si="1110"/>
        <v>6.089145100057239E-8</v>
      </c>
      <c r="AX876" s="17">
        <f t="shared" si="1111"/>
        <v>1.4601629790413247E-4</v>
      </c>
      <c r="AY876" s="17">
        <f t="shared" si="1112"/>
        <v>1.194856950490932E-4</v>
      </c>
      <c r="AZ876" s="17">
        <f t="shared" si="1113"/>
        <v>4.8887800630099532E-5</v>
      </c>
      <c r="BA876" s="17">
        <f t="shared" si="1114"/>
        <v>1.3335024746219607E-5</v>
      </c>
      <c r="BB876" s="17">
        <f t="shared" si="1115"/>
        <v>2.7280254382031783E-6</v>
      </c>
      <c r="BC876" s="17">
        <f t="shared" si="1116"/>
        <v>4.464707300130622E-7</v>
      </c>
      <c r="BD876" s="17">
        <f t="shared" si="1117"/>
        <v>7.3504590059736999E-5</v>
      </c>
      <c r="BE876" s="17">
        <f t="shared" si="1118"/>
        <v>6.7438854747865613E-5</v>
      </c>
      <c r="BF876" s="17">
        <f t="shared" si="1119"/>
        <v>3.0936837590738002E-5</v>
      </c>
      <c r="BG876" s="17">
        <f t="shared" si="1120"/>
        <v>9.4612907617720284E-6</v>
      </c>
      <c r="BH876" s="17">
        <f t="shared" si="1121"/>
        <v>2.1701318682680831E-6</v>
      </c>
      <c r="BI876" s="17">
        <f t="shared" si="1122"/>
        <v>3.9820971106404736E-7</v>
      </c>
      <c r="BJ876" s="18">
        <f t="shared" si="1123"/>
        <v>0.35963080816911031</v>
      </c>
      <c r="BK876" s="18">
        <f t="shared" si="1124"/>
        <v>0.33572562867853001</v>
      </c>
      <c r="BL876" s="18">
        <f t="shared" si="1125"/>
        <v>0.28859289171993679</v>
      </c>
      <c r="BM876" s="18">
        <f t="shared" si="1126"/>
        <v>0.25217809601868602</v>
      </c>
      <c r="BN876" s="18">
        <f t="shared" si="1127"/>
        <v>0.74774906789102513</v>
      </c>
    </row>
    <row r="877" spans="1:66" x14ac:dyDescent="0.25">
      <c r="A877" t="s">
        <v>80</v>
      </c>
      <c r="B877" t="s">
        <v>81</v>
      </c>
      <c r="C877" t="s">
        <v>87</v>
      </c>
      <c r="D877" t="s">
        <v>508</v>
      </c>
      <c r="E877" s="14">
        <f>VLOOKUP(A877,home!$A$2:$E$405,3,FALSE)</f>
        <v>1.2158469949999999</v>
      </c>
      <c r="F877" s="14">
        <f>VLOOKUP(B877,home!$B$2:$E$405,3,FALSE)</f>
        <v>0.99</v>
      </c>
      <c r="G877" s="14">
        <f>VLOOKUP(C877,away!$B$2:$E$405,4,FALSE)</f>
        <v>1.43</v>
      </c>
      <c r="H877" s="14">
        <f>VLOOKUP(A877,away!$A$2:$E$405,3,FALSE)</f>
        <v>1.021857923</v>
      </c>
      <c r="I877" s="14">
        <f>VLOOKUP(C877,away!$B$2:$E$405,3,FALSE)</f>
        <v>0.82</v>
      </c>
      <c r="J877" s="14">
        <f>VLOOKUP(B877,home!$B$2:$E$405,4,FALSE)</f>
        <v>0.91</v>
      </c>
      <c r="K877" s="16">
        <f t="shared" si="1072"/>
        <v>1.7212745908214999</v>
      </c>
      <c r="L877" s="16">
        <f t="shared" si="1073"/>
        <v>0.76251038214260003</v>
      </c>
      <c r="M877" s="17">
        <f t="shared" si="1074"/>
        <v>8.3426858844885238E-2</v>
      </c>
      <c r="N877" s="17">
        <f t="shared" si="1075"/>
        <v>0.14360053232175288</v>
      </c>
      <c r="O877" s="17">
        <f t="shared" si="1076"/>
        <v>6.3613846018770195E-2</v>
      </c>
      <c r="P877" s="17">
        <f t="shared" si="1077"/>
        <v>0.10949689677654056</v>
      </c>
      <c r="Q877" s="17">
        <f t="shared" si="1078"/>
        <v>0.12358797375693741</v>
      </c>
      <c r="R877" s="17">
        <f t="shared" si="1079"/>
        <v>2.425310901866649E-2</v>
      </c>
      <c r="S877" s="17">
        <f t="shared" si="1080"/>
        <v>3.5928388560045384E-2</v>
      </c>
      <c r="T877" s="17">
        <f t="shared" si="1081"/>
        <v>9.4237113097631969E-2</v>
      </c>
      <c r="U877" s="17">
        <f t="shared" si="1082"/>
        <v>4.1746260302254388E-2</v>
      </c>
      <c r="V877" s="17">
        <f t="shared" si="1083"/>
        <v>5.2395157306743606E-3</v>
      </c>
      <c r="W877" s="17">
        <f t="shared" si="1084"/>
        <v>7.0909612986310239E-2</v>
      </c>
      <c r="X877" s="17">
        <f t="shared" si="1085"/>
        <v>5.406931609577529E-2</v>
      </c>
      <c r="Y877" s="17">
        <f t="shared" si="1086"/>
        <v>2.0614207439189326E-2</v>
      </c>
      <c r="Z877" s="17">
        <f t="shared" si="1087"/>
        <v>6.1644158086565076E-3</v>
      </c>
      <c r="AA877" s="17">
        <f t="shared" si="1088"/>
        <v>1.0610652298698816E-2</v>
      </c>
      <c r="AB877" s="17">
        <f t="shared" si="1089"/>
        <v>9.131923096896007E-3</v>
      </c>
      <c r="AC877" s="17">
        <f t="shared" si="1090"/>
        <v>4.2980066691367173E-4</v>
      </c>
      <c r="AD877" s="17">
        <f t="shared" si="1091"/>
        <v>3.0513728769580521E-2</v>
      </c>
      <c r="AE877" s="17">
        <f t="shared" si="1092"/>
        <v>2.3267034984688493E-2</v>
      </c>
      <c r="AF877" s="17">
        <f t="shared" si="1093"/>
        <v>8.8706778687500324E-3</v>
      </c>
      <c r="AG877" s="17">
        <f t="shared" si="1094"/>
        <v>2.2546613238548308E-3</v>
      </c>
      <c r="AH877" s="17">
        <f t="shared" si="1095"/>
        <v>1.1751077634861394E-3</v>
      </c>
      <c r="AI877" s="17">
        <f t="shared" si="1096"/>
        <v>2.0226831347657723E-3</v>
      </c>
      <c r="AJ877" s="17">
        <f t="shared" si="1097"/>
        <v>1.7407965425777522E-3</v>
      </c>
      <c r="AK877" s="17">
        <f t="shared" si="1098"/>
        <v>9.9879628550966749E-4</v>
      </c>
      <c r="AL877" s="17">
        <f t="shared" si="1099"/>
        <v>2.2564358726264029E-5</v>
      </c>
      <c r="AM877" s="17">
        <f t="shared" si="1100"/>
        <v>1.0504501200459581E-2</v>
      </c>
      <c r="AN877" s="17">
        <f t="shared" si="1101"/>
        <v>8.0097912245798344E-3</v>
      </c>
      <c r="AO877" s="17">
        <f t="shared" si="1102"/>
        <v>3.0537744837684068E-3</v>
      </c>
      <c r="AP877" s="17">
        <f t="shared" si="1103"/>
        <v>7.7617824953185642E-4</v>
      </c>
      <c r="AQ877" s="17">
        <f t="shared" si="1104"/>
        <v>1.479609934153275E-4</v>
      </c>
      <c r="AR877" s="17">
        <f t="shared" si="1105"/>
        <v>1.792063739589105E-4</v>
      </c>
      <c r="AS877" s="17">
        <f t="shared" si="1106"/>
        <v>3.0846337800872835E-4</v>
      </c>
      <c r="AT877" s="17">
        <f t="shared" si="1107"/>
        <v>2.6547508738269585E-4</v>
      </c>
      <c r="AU877" s="17">
        <f t="shared" si="1108"/>
        <v>1.5231850746931725E-4</v>
      </c>
      <c r="AV877" s="17">
        <f t="shared" si="1109"/>
        <v>6.5545494154697667E-5</v>
      </c>
      <c r="AW877" s="17">
        <f t="shared" si="1110"/>
        <v>8.2265248482584906E-7</v>
      </c>
      <c r="AX877" s="17">
        <f t="shared" si="1111"/>
        <v>3.013521834267507E-3</v>
      </c>
      <c r="AY877" s="17">
        <f t="shared" si="1112"/>
        <v>2.2978416854423857E-3</v>
      </c>
      <c r="AZ877" s="17">
        <f t="shared" si="1113"/>
        <v>8.7606407083493478E-4</v>
      </c>
      <c r="BA877" s="17">
        <f t="shared" si="1114"/>
        <v>2.22669316477916E-4</v>
      </c>
      <c r="BB877" s="17">
        <f t="shared" si="1115"/>
        <v>4.2446916399751804E-5</v>
      </c>
      <c r="BC877" s="17">
        <f t="shared" si="1116"/>
        <v>6.4732428889499515E-6</v>
      </c>
      <c r="BD877" s="17">
        <f t="shared" si="1117"/>
        <v>2.2774453448299748E-5</v>
      </c>
      <c r="BE877" s="17">
        <f t="shared" si="1118"/>
        <v>3.9201088040405444E-5</v>
      </c>
      <c r="BF877" s="17">
        <f t="shared" si="1119"/>
        <v>3.3737918388253242E-5</v>
      </c>
      <c r="BG877" s="17">
        <f t="shared" si="1120"/>
        <v>1.9357407222969922E-5</v>
      </c>
      <c r="BH877" s="17">
        <f t="shared" si="1121"/>
        <v>8.3298532992706751E-6</v>
      </c>
      <c r="BI877" s="17">
        <f t="shared" si="1122"/>
        <v>2.8675929658610485E-6</v>
      </c>
      <c r="BJ877" s="18">
        <f t="shared" si="1123"/>
        <v>0.60087608186253749</v>
      </c>
      <c r="BK877" s="18">
        <f t="shared" si="1124"/>
        <v>0.23684186662322787</v>
      </c>
      <c r="BL877" s="18">
        <f t="shared" si="1125"/>
        <v>0.15639045161596465</v>
      </c>
      <c r="BM877" s="18">
        <f t="shared" si="1126"/>
        <v>0.4499965801398762</v>
      </c>
      <c r="BN877" s="18">
        <f t="shared" si="1127"/>
        <v>0.54797921673755279</v>
      </c>
    </row>
    <row r="878" spans="1:66" x14ac:dyDescent="0.25">
      <c r="A878" t="s">
        <v>80</v>
      </c>
      <c r="B878" t="s">
        <v>86</v>
      </c>
      <c r="C878" t="s">
        <v>94</v>
      </c>
      <c r="D878" t="s">
        <v>508</v>
      </c>
      <c r="E878" s="14">
        <f>VLOOKUP(A878,home!$A$2:$E$405,3,FALSE)</f>
        <v>1.2158469949999999</v>
      </c>
      <c r="F878" s="14">
        <f>VLOOKUP(B878,home!$B$2:$E$405,3,FALSE)</f>
        <v>0.94</v>
      </c>
      <c r="G878" s="14">
        <f>VLOOKUP(C878,away!$B$2:$E$405,4,FALSE)</f>
        <v>0.77</v>
      </c>
      <c r="H878" s="14">
        <f>VLOOKUP(A878,away!$A$2:$E$405,3,FALSE)</f>
        <v>1.021857923</v>
      </c>
      <c r="I878" s="14">
        <f>VLOOKUP(C878,away!$B$2:$E$405,3,FALSE)</f>
        <v>0.82</v>
      </c>
      <c r="J878" s="14">
        <f>VLOOKUP(B878,home!$B$2:$E$405,4,FALSE)</f>
        <v>1.1200000000000001</v>
      </c>
      <c r="K878" s="16">
        <f t="shared" ref="K878:K928" si="1128">E878*F878*G878</f>
        <v>0.88003005498099984</v>
      </c>
      <c r="L878" s="16">
        <f t="shared" ref="L878:L928" si="1129">H878*I878*J878</f>
        <v>0.93847431648320012</v>
      </c>
      <c r="M878" s="17">
        <f t="shared" ref="M878:M928" si="1130">_xlfn.POISSON.DIST(0,K878,FALSE) * _xlfn.POISSON.DIST(0,L878,FALSE)</f>
        <v>0.16226826257897395</v>
      </c>
      <c r="N878" s="17">
        <f t="shared" ref="N878:N928" si="1131">_xlfn.POISSON.DIST(1,K878,FALSE) * _xlfn.POISSON.DIST(0,L878,FALSE)</f>
        <v>0.14280094803904575</v>
      </c>
      <c r="O878" s="17">
        <f t="shared" ref="O878:O928" si="1132">_xlfn.POISSON.DIST(0,K878,FALSE) * _xlfn.POISSON.DIST(1,L878,FALSE)</f>
        <v>0.15228459681071904</v>
      </c>
      <c r="P878" s="17">
        <f t="shared" ref="P878:P928" si="1133">_xlfn.POISSON.DIST(1,K878,FALSE) * _xlfn.POISSON.DIST(1,L878,FALSE)</f>
        <v>0.13401502210409647</v>
      </c>
      <c r="Q878" s="17">
        <f t="shared" ref="Q878:Q928" si="1134">_xlfn.POISSON.DIST(2,K878,FALSE) * _xlfn.POISSON.DIST(0,L878,FALSE)</f>
        <v>6.2834563077070166E-2</v>
      </c>
      <c r="R878" s="17">
        <f t="shared" ref="R878:R928" si="1135">_xlfn.POISSON.DIST(0,K878,FALSE) * _xlfn.POISSON.DIST(2,L878,FALSE)</f>
        <v>7.1457591451429631E-2</v>
      </c>
      <c r="S878" s="17">
        <f t="shared" ref="S878:S928" si="1136">_xlfn.POISSON.DIST(2,K878,FALSE) * _xlfn.POISSON.DIST(2,L878,FALSE)</f>
        <v>2.7670269380034401E-2</v>
      </c>
      <c r="T878" s="17">
        <f t="shared" ref="T878:T928" si="1137">_xlfn.POISSON.DIST(2,K878,FALSE) * _xlfn.POISSON.DIST(1,L878,FALSE)</f>
        <v>5.8968623635273956E-2</v>
      </c>
      <c r="U878" s="17">
        <f t="shared" ref="U878:U928" si="1138">_xlfn.POISSON.DIST(1,K878,FALSE) * _xlfn.POISSON.DIST(2,L878,FALSE)</f>
        <v>6.2884828133811438E-2</v>
      </c>
      <c r="V878" s="17">
        <f t="shared" ref="V878:V928" si="1139">_xlfn.POISSON.DIST(3,K878,FALSE) * _xlfn.POISSON.DIST(3,L878,FALSE)</f>
        <v>2.5391641276650782E-3</v>
      </c>
      <c r="W878" s="17">
        <f t="shared" ref="W878:W928" si="1140">_xlfn.POISSON.DIST(3,K878,FALSE) * _xlfn.POISSON.DIST(0,L878,FALSE)</f>
        <v>1.8432101333140393E-2</v>
      </c>
      <c r="X878" s="17">
        <f t="shared" ref="X878:X928" si="1141">_xlfn.POISSON.DIST(3,K878,FALSE) * _xlfn.POISSON.DIST(1,L878,FALSE)</f>
        <v>1.7298053699968015E-2</v>
      </c>
      <c r="Y878" s="17">
        <f t="shared" ref="Y878:Y928" si="1142">_xlfn.POISSON.DIST(3,K878,FALSE) * _xlfn.POISSON.DIST(2,L878,FALSE)</f>
        <v>8.116889561283586E-3</v>
      </c>
      <c r="Z878" s="17">
        <f t="shared" ref="Z878:Z928" si="1143">_xlfn.POISSON.DIST(0,K878,FALSE) * _xlfn.POISSON.DIST(3,L878,FALSE)</f>
        <v>2.235370476497206E-2</v>
      </c>
      <c r="AA878" s="17">
        <f t="shared" ref="AA878:AA928" si="1144">_xlfn.POISSON.DIST(1,K878,FALSE) * _xlfn.POISSON.DIST(3,L878,FALSE)</f>
        <v>1.9671932033347401E-2</v>
      </c>
      <c r="AB878" s="17">
        <f t="shared" ref="AB878:AB928" si="1145">_xlfn.POISSON.DIST(2,K878,FALSE) * _xlfn.POISSON.DIST(3,L878,FALSE)</f>
        <v>8.6559457144446024E-3</v>
      </c>
      <c r="AC878" s="17">
        <f t="shared" ref="AC878:AC928" si="1146">_xlfn.POISSON.DIST(4,K878,FALSE) * _xlfn.POISSON.DIST(4,L878,FALSE)</f>
        <v>1.3106619375482891E-4</v>
      </c>
      <c r="AD878" s="17">
        <f t="shared" ref="AD878:AD928" si="1147">_xlfn.POISSON.DIST(4,K878,FALSE) * _xlfn.POISSON.DIST(0,L878,FALSE)</f>
        <v>4.055200787404724E-3</v>
      </c>
      <c r="AE878" s="17">
        <f t="shared" ref="AE878:AE928" si="1148">_xlfn.POISSON.DIST(4,K878,FALSE) * _xlfn.POISSON.DIST(1,L878,FALSE)</f>
        <v>3.8057017871617835E-3</v>
      </c>
      <c r="AF878" s="17">
        <f t="shared" ref="AF878:AF928" si="1149">_xlfn.POISSON.DIST(4,K878,FALSE) * _xlfn.POISSON.DIST(2,L878,FALSE)</f>
        <v>1.7857766917227737E-3</v>
      </c>
      <c r="AG878" s="17">
        <f t="shared" ref="AG878:AG928" si="1150">_xlfn.POISSON.DIST(4,K878,FALSE) * _xlfn.POISSON.DIST(3,L878,FALSE)</f>
        <v>5.5863518671872016E-4</v>
      </c>
      <c r="AH878" s="17">
        <f t="shared" ref="AH878:AH928" si="1151">_xlfn.POISSON.DIST(0,K878,FALSE) * _xlfn.POISSON.DIST(4,L878,FALSE)</f>
        <v>5.2445944500436005E-3</v>
      </c>
      <c r="AI878" s="17">
        <f t="shared" ref="AI878:AI928" si="1152">_xlfn.POISSON.DIST(1,K878,FALSE) * _xlfn.POISSON.DIST(4,L878,FALSE)</f>
        <v>4.6154007422249165E-3</v>
      </c>
      <c r="AJ878" s="17">
        <f t="shared" ref="AJ878:AJ928" si="1153">_xlfn.POISSON.DIST(2,K878,FALSE) * _xlfn.POISSON.DIST(4,L878,FALSE)</f>
        <v>2.0308456844697702E-3</v>
      </c>
      <c r="AK878" s="17">
        <f t="shared" ref="AK878:AK928" si="1154">_xlfn.POISSON.DIST(3,K878,FALSE) * _xlfn.POISSON.DIST(4,L878,FALSE)</f>
        <v>5.9573507978728617E-4</v>
      </c>
      <c r="AL878" s="17">
        <f t="shared" ref="AL878:AL928" si="1155">_xlfn.POISSON.DIST(5,K878,FALSE) * _xlfn.POISSON.DIST(5,L878,FALSE)</f>
        <v>4.3298273054731474E-6</v>
      </c>
      <c r="AM878" s="17">
        <f t="shared" ref="AM878:AM928" si="1156">_xlfn.POISSON.DIST(5,K878,FALSE) * _xlfn.POISSON.DIST(0,L878,FALSE)</f>
        <v>7.1373971437975481E-4</v>
      </c>
      <c r="AN878" s="17">
        <f t="shared" ref="AN878:AN928" si="1157">_xlfn.POISSON.DIST(5,K878,FALSE) * _xlfn.POISSON.DIST(1,L878,FALSE)</f>
        <v>6.698263905994549E-4</v>
      </c>
      <c r="AO878" s="17">
        <f t="shared" ref="AO878:AO928" si="1158">_xlfn.POISSON.DIST(5,K878,FALSE) * _xlfn.POISSON.DIST(2,L878,FALSE)</f>
        <v>3.1430743204011619E-4</v>
      </c>
      <c r="AP878" s="17">
        <f t="shared" ref="AP878:AP928" si="1159">_xlfn.POISSON.DIST(5,K878,FALSE) * _xlfn.POISSON.DIST(3,L878,FALSE)</f>
        <v>9.8323150816479314E-5</v>
      </c>
      <c r="AQ878" s="17">
        <f t="shared" ref="AQ878:AQ928" si="1160">_xlfn.POISSON.DIST(5,K878,FALSE) * _xlfn.POISSON.DIST(4,L878,FALSE)</f>
        <v>2.3068437939242501E-5</v>
      </c>
      <c r="AR878" s="17">
        <f t="shared" ref="AR878:AR928" si="1161">_xlfn.POISSON.DIST(0,K878,FALSE) * _xlfn.POISSON.DIST(5,L878,FALSE)</f>
        <v>9.8438343834725099E-4</v>
      </c>
      <c r="AS878" s="17">
        <f t="shared" ref="AS878:AS928" si="1162">_xlfn.POISSON.DIST(1,K878,FALSE) * _xlfn.POISSON.DIST(5,L878,FALSE)</f>
        <v>8.6628701137111692E-4</v>
      </c>
      <c r="AT878" s="17">
        <f t="shared" ref="AT878:AT928" si="1163">_xlfn.POISSON.DIST(2,K878,FALSE) * _xlfn.POISSON.DIST(5,L878,FALSE)</f>
        <v>3.8117930312312501E-4</v>
      </c>
      <c r="AU878" s="17">
        <f t="shared" ref="AU878:AU928" si="1164">_xlfn.POISSON.DIST(3,K878,FALSE) * _xlfn.POISSON.DIST(5,L878,FALSE)</f>
        <v>1.1181641436168766E-4</v>
      </c>
      <c r="AV878" s="17">
        <f t="shared" ref="AV878:AV928" si="1165">_xlfn.POISSON.DIST(4,K878,FALSE) * _xlfn.POISSON.DIST(5,L878,FALSE)</f>
        <v>2.4600451319623558E-5</v>
      </c>
      <c r="AW878" s="17">
        <f t="shared" ref="AW878:AW928" si="1166">_xlfn.POISSON.DIST(6,K878,FALSE) * _xlfn.POISSON.DIST(6,L878,FALSE)</f>
        <v>9.9331723356613014E-8</v>
      </c>
      <c r="AX878" s="17">
        <f t="shared" ref="AX878:AX928" si="1167">_xlfn.POISSON.DIST(6,K878,FALSE) * _xlfn.POISSON.DIST(0,L878,FALSE)</f>
        <v>1.0468540001462307E-4</v>
      </c>
      <c r="AY878" s="17">
        <f t="shared" ref="AY878:AY928" si="1168">_xlfn.POISSON.DIST(6,K878,FALSE) * _xlfn.POISSON.DIST(1,L878,FALSE)</f>
        <v>9.8244559224493783E-5</v>
      </c>
      <c r="AZ878" s="17">
        <f t="shared" ref="AZ878:AZ928" si="1169">_xlfn.POISSON.DIST(6,K878,FALSE) * _xlfn.POISSON.DIST(2,L878,FALSE)</f>
        <v>4.6099997783200037E-5</v>
      </c>
      <c r="BA878" s="17">
        <f t="shared" ref="BA878:BA928" si="1170">_xlfn.POISSON.DIST(6,K878,FALSE) * _xlfn.POISSON.DIST(3,L878,FALSE)</f>
        <v>1.4421221303155232E-5</v>
      </c>
      <c r="BB878" s="17">
        <f t="shared" ref="BB878:BB928" si="1171">_xlfn.POISSON.DIST(6,K878,FALSE) * _xlfn.POISSON.DIST(4,L878,FALSE)</f>
        <v>3.383486451332892E-6</v>
      </c>
      <c r="BC878" s="17">
        <f t="shared" ref="BC878:BC928" si="1172">_xlfn.POISSON.DIST(6,K878,FALSE) * _xlfn.POISSON.DIST(5,L878,FALSE)</f>
        <v>6.3506302694896107E-7</v>
      </c>
      <c r="BD878" s="17">
        <f t="shared" ref="BD878:BD928" si="1173">_xlfn.POISSON.DIST(0,K878,FALSE) * _xlfn.POISSON.DIST(6,L878,FALSE)</f>
        <v>1.5396976241005306E-4</v>
      </c>
      <c r="BE878" s="17">
        <f t="shared" ref="BE878:BE928" si="1174">_xlfn.POISSON.DIST(1,K878,FALSE) * _xlfn.POISSON.DIST(6,L878,FALSE)</f>
        <v>1.3549801847913048E-4</v>
      </c>
      <c r="BF878" s="17">
        <f t="shared" ref="BF878:BF928" si="1175">_xlfn.POISSON.DIST(2,K878,FALSE) * _xlfn.POISSON.DIST(6,L878,FALSE)</f>
        <v>5.9621164326002862E-5</v>
      </c>
      <c r="BG878" s="17">
        <f t="shared" ref="BG878:BG928" si="1176">_xlfn.POISSON.DIST(3,K878,FALSE) * _xlfn.POISSON.DIST(6,L878,FALSE)</f>
        <v>1.7489472173281178E-5</v>
      </c>
      <c r="BH878" s="17">
        <f t="shared" ref="BH878:BH928" si="1177">_xlfn.POISSON.DIST(4,K878,FALSE) * _xlfn.POISSON.DIST(6,L878,FALSE)</f>
        <v>3.8478152895603247E-6</v>
      </c>
      <c r="BI878" s="17">
        <f t="shared" ref="BI878:BI928" si="1178">_xlfn.POISSON.DIST(5,K878,FALSE) * _xlfn.POISSON.DIST(6,L878,FALSE)</f>
        <v>6.77238620165701E-7</v>
      </c>
      <c r="BJ878" s="18">
        <f t="shared" ref="BJ878:BJ928" si="1179">SUM(N878,Q878,T878,W878,X878,Y878,AD878,AE878,AF878,AG878,AM878,AN878,AO878,AP878,AQ878,AX878,AY878,AZ878,BA878,BB878,BC878)</f>
        <v>0.32074322865236871</v>
      </c>
      <c r="BK878" s="18">
        <f t="shared" ref="BK878:BK928" si="1180">SUM(M878,P878,S878,V878,AC878,AL878,AY878)</f>
        <v>0.32672635877105466</v>
      </c>
      <c r="BL878" s="18">
        <f t="shared" ref="BL878:BL928" si="1181">SUM(O878,R878,U878,AA878,AB878,AH878,AI878,AJ878,AK878,AR878,AS878,AT878,AU878,AV878,BD878,BE878,BF878,BG878,BH878,BI878)</f>
        <v>0.33018084019009869</v>
      </c>
      <c r="BM878" s="18">
        <f t="shared" ref="BM878:BM928" si="1182">SUM(S878:BI878)</f>
        <v>0.27424500308965799</v>
      </c>
      <c r="BN878" s="18">
        <f t="shared" ref="BN878:BN928" si="1183">SUM(M878:R878)</f>
        <v>0.72566098406133495</v>
      </c>
    </row>
    <row r="879" spans="1:66" x14ac:dyDescent="0.25">
      <c r="A879" t="s">
        <v>80</v>
      </c>
      <c r="B879" t="s">
        <v>92</v>
      </c>
      <c r="C879" t="s">
        <v>93</v>
      </c>
      <c r="D879" t="s">
        <v>508</v>
      </c>
      <c r="E879" s="14">
        <f>VLOOKUP(A879,home!$A$2:$E$405,3,FALSE)</f>
        <v>1.2158469949999999</v>
      </c>
      <c r="F879" s="14">
        <f>VLOOKUP(B879,home!$B$2:$E$405,3,FALSE)</f>
        <v>1.17</v>
      </c>
      <c r="G879" s="14">
        <f>VLOOKUP(C879,away!$B$2:$E$405,4,FALSE)</f>
        <v>0.93</v>
      </c>
      <c r="H879" s="14">
        <f>VLOOKUP(A879,away!$A$2:$E$405,3,FALSE)</f>
        <v>1.021857923</v>
      </c>
      <c r="I879" s="14">
        <f>VLOOKUP(C879,away!$B$2:$E$405,3,FALSE)</f>
        <v>0.6</v>
      </c>
      <c r="J879" s="14">
        <f>VLOOKUP(B879,home!$B$2:$E$405,4,FALSE)</f>
        <v>1.4</v>
      </c>
      <c r="K879" s="16">
        <f t="shared" si="1128"/>
        <v>1.3229631152594998</v>
      </c>
      <c r="L879" s="16">
        <f t="shared" si="1129"/>
        <v>0.85836065531999994</v>
      </c>
      <c r="M879" s="17">
        <f t="shared" si="1130"/>
        <v>0.11289198858944789</v>
      </c>
      <c r="N879" s="17">
        <f t="shared" si="1131"/>
        <v>0.14935193691213591</v>
      </c>
      <c r="O879" s="17">
        <f t="shared" si="1132"/>
        <v>9.6902041306016443E-2</v>
      </c>
      <c r="P879" s="17">
        <f t="shared" si="1133"/>
        <v>0.12819782644121228</v>
      </c>
      <c r="Q879" s="17">
        <f t="shared" si="1134"/>
        <v>9.8793551863659818E-2</v>
      </c>
      <c r="R879" s="17">
        <f t="shared" si="1135"/>
        <v>4.1588449838638984E-2</v>
      </c>
      <c r="S879" s="17">
        <f t="shared" si="1136"/>
        <v>3.6394705482642516E-2</v>
      </c>
      <c r="T879" s="17">
        <f t="shared" si="1137"/>
        <v>8.4800497919081438E-2</v>
      </c>
      <c r="U879" s="17">
        <f t="shared" si="1138"/>
        <v>5.5019985157339281E-2</v>
      </c>
      <c r="V879" s="17">
        <f t="shared" si="1139"/>
        <v>4.5921201073498702E-3</v>
      </c>
      <c r="W879" s="17">
        <f t="shared" si="1140"/>
        <v>4.3566741713699453E-2</v>
      </c>
      <c r="X879" s="17">
        <f t="shared" si="1141"/>
        <v>3.7395976967528242E-2</v>
      </c>
      <c r="Y879" s="17">
        <f t="shared" si="1142"/>
        <v>1.6049617648089581E-2</v>
      </c>
      <c r="Z879" s="17">
        <f t="shared" si="1143"/>
        <v>1.189929635241237E-2</v>
      </c>
      <c r="AA879" s="17">
        <f t="shared" si="1144"/>
        <v>1.5742330171783475E-2</v>
      </c>
      <c r="AB879" s="17">
        <f t="shared" si="1145"/>
        <v>1.0413261082753143E-2</v>
      </c>
      <c r="AC879" s="17">
        <f t="shared" si="1146"/>
        <v>3.2591983711315032E-4</v>
      </c>
      <c r="AD879" s="17">
        <f t="shared" si="1147"/>
        <v>1.4409298084815465E-2</v>
      </c>
      <c r="AE879" s="17">
        <f t="shared" si="1148"/>
        <v>1.2368374546783422E-2</v>
      </c>
      <c r="AF879" s="17">
        <f t="shared" si="1149"/>
        <v>5.3082630406101113E-3</v>
      </c>
      <c r="AG879" s="17">
        <f t="shared" si="1150"/>
        <v>1.518801380716344E-3</v>
      </c>
      <c r="AH879" s="17">
        <f t="shared" si="1151"/>
        <v>2.5534719537258911E-3</v>
      </c>
      <c r="AI879" s="17">
        <f t="shared" si="1152"/>
        <v>3.3781492106289665E-3</v>
      </c>
      <c r="AJ879" s="17">
        <f t="shared" si="1153"/>
        <v>2.2345834017525592E-3</v>
      </c>
      <c r="AK879" s="17">
        <f t="shared" si="1154"/>
        <v>9.8542380616324556E-4</v>
      </c>
      <c r="AL879" s="17">
        <f t="shared" si="1155"/>
        <v>1.4804315251785793E-5</v>
      </c>
      <c r="AM879" s="17">
        <f t="shared" si="1156"/>
        <v>3.8125939765980372E-3</v>
      </c>
      <c r="AN879" s="17">
        <f t="shared" si="1157"/>
        <v>3.2725806642217759E-3</v>
      </c>
      <c r="AO879" s="17">
        <f t="shared" si="1158"/>
        <v>1.4045272417644819E-3</v>
      </c>
      <c r="AP879" s="17">
        <f t="shared" si="1159"/>
        <v>4.0186364121858433E-4</v>
      </c>
      <c r="AQ879" s="17">
        <f t="shared" si="1160"/>
        <v>8.6235984606416313E-5</v>
      </c>
      <c r="AR879" s="17">
        <f t="shared" si="1161"/>
        <v>4.3835997190827948E-4</v>
      </c>
      <c r="AS879" s="17">
        <f t="shared" si="1162"/>
        <v>5.7993407404084436E-4</v>
      </c>
      <c r="AT879" s="17">
        <f t="shared" si="1163"/>
        <v>3.836156946191045E-4</v>
      </c>
      <c r="AU879" s="17">
        <f t="shared" si="1164"/>
        <v>1.6916980480524249E-4</v>
      </c>
      <c r="AV879" s="17">
        <f t="shared" si="1165"/>
        <v>5.59513529932463E-5</v>
      </c>
      <c r="AW879" s="17">
        <f t="shared" si="1166"/>
        <v>4.6698546424352E-7</v>
      </c>
      <c r="AX879" s="17">
        <f t="shared" si="1167"/>
        <v>8.4065353408329226E-4</v>
      </c>
      <c r="AY879" s="17">
        <f t="shared" si="1168"/>
        <v>7.2158391841280873E-4</v>
      </c>
      <c r="AZ879" s="17">
        <f t="shared" si="1169"/>
        <v>3.0968962253859585E-4</v>
      </c>
      <c r="BA879" s="17">
        <f t="shared" si="1170"/>
        <v>8.8608462449344216E-5</v>
      </c>
      <c r="BB879" s="17">
        <f t="shared" si="1171"/>
        <v>1.9014504473729169E-5</v>
      </c>
      <c r="BC879" s="17">
        <f t="shared" si="1172"/>
        <v>3.2642605041310497E-6</v>
      </c>
      <c r="BD879" s="17">
        <f t="shared" si="1173"/>
        <v>6.2711825458874556E-5</v>
      </c>
      <c r="BE879" s="17">
        <f t="shared" si="1174"/>
        <v>8.2965431972682711E-5</v>
      </c>
      <c r="BF879" s="17">
        <f t="shared" si="1175"/>
        <v>5.488010317071522E-5</v>
      </c>
      <c r="BG879" s="17">
        <f t="shared" si="1176"/>
        <v>2.4201450752164056E-5</v>
      </c>
      <c r="BH879" s="17">
        <f t="shared" si="1177"/>
        <v>8.004406670220585E-6</v>
      </c>
      <c r="BI879" s="17">
        <f t="shared" si="1178"/>
        <v>2.1179069568477863E-6</v>
      </c>
      <c r="BJ879" s="18">
        <f t="shared" si="1179"/>
        <v>0.47452367588799099</v>
      </c>
      <c r="BK879" s="18">
        <f t="shared" si="1180"/>
        <v>0.28313894869143036</v>
      </c>
      <c r="BL879" s="18">
        <f t="shared" si="1181"/>
        <v>0.23067960795215012</v>
      </c>
      <c r="BM879" s="18">
        <f t="shared" si="1182"/>
        <v>0.37179461699992389</v>
      </c>
      <c r="BN879" s="18">
        <f t="shared" si="1183"/>
        <v>0.62772579495111125</v>
      </c>
    </row>
    <row r="880" spans="1:66" x14ac:dyDescent="0.25">
      <c r="A880" t="s">
        <v>80</v>
      </c>
      <c r="B880" t="s">
        <v>435</v>
      </c>
      <c r="C880" t="s">
        <v>412</v>
      </c>
      <c r="D880" t="s">
        <v>508</v>
      </c>
      <c r="E880" s="14">
        <f>VLOOKUP(A880,home!$A$2:$E$405,3,FALSE)</f>
        <v>1.2158469949999999</v>
      </c>
      <c r="F880" s="14">
        <f>VLOOKUP(B880,home!$B$2:$E$405,3,FALSE)</f>
        <v>0.49</v>
      </c>
      <c r="G880" s="14">
        <f>VLOOKUP(C880,away!$B$2:$E$405,4,FALSE)</f>
        <v>0.88</v>
      </c>
      <c r="H880" s="14">
        <f>VLOOKUP(A880,away!$A$2:$E$405,3,FALSE)</f>
        <v>1.021857923</v>
      </c>
      <c r="I880" s="14">
        <f>VLOOKUP(C880,away!$B$2:$E$405,3,FALSE)</f>
        <v>1.1000000000000001</v>
      </c>
      <c r="J880" s="14">
        <f>VLOOKUP(B880,home!$B$2:$E$405,4,FALSE)</f>
        <v>1.24</v>
      </c>
      <c r="K880" s="16">
        <f t="shared" si="1128"/>
        <v>0.52427322424399991</v>
      </c>
      <c r="L880" s="16">
        <f t="shared" si="1129"/>
        <v>1.3938142069720001</v>
      </c>
      <c r="M880" s="17">
        <f t="shared" si="1130"/>
        <v>0.14688762633888583</v>
      </c>
      <c r="N880" s="17">
        <f t="shared" si="1131"/>
        <v>7.7009249462235543E-2</v>
      </c>
      <c r="O880" s="17">
        <f t="shared" si="1132"/>
        <v>0.20473406041953357</v>
      </c>
      <c r="P880" s="17">
        <f t="shared" si="1133"/>
        <v>0.10733658596871475</v>
      </c>
      <c r="Q880" s="17">
        <f t="shared" si="1134"/>
        <v>2.0186943756088371E-2</v>
      </c>
      <c r="R880" s="17">
        <f t="shared" si="1135"/>
        <v>0.14268062103190496</v>
      </c>
      <c r="S880" s="17">
        <f t="shared" si="1136"/>
        <v>1.960876993961146E-2</v>
      </c>
      <c r="T880" s="17">
        <f t="shared" si="1137"/>
        <v>2.8136849002580677E-2</v>
      </c>
      <c r="U880" s="17">
        <f t="shared" si="1138"/>
        <v>7.4803629225533061E-2</v>
      </c>
      <c r="V880" s="17">
        <f t="shared" si="1139"/>
        <v>1.5921002354911278E-3</v>
      </c>
      <c r="W880" s="17">
        <f t="shared" si="1140"/>
        <v>3.5278246968789115E-3</v>
      </c>
      <c r="X880" s="17">
        <f t="shared" si="1141"/>
        <v>4.9171321822165156E-3</v>
      </c>
      <c r="Y880" s="17">
        <f t="shared" si="1142"/>
        <v>3.4267843465663082E-3</v>
      </c>
      <c r="Z880" s="17">
        <f t="shared" si="1143"/>
        <v>6.6290092217952359E-2</v>
      </c>
      <c r="AA880" s="17">
        <f t="shared" si="1144"/>
        <v>3.4754120382537966E-2</v>
      </c>
      <c r="AB880" s="17">
        <f t="shared" si="1145"/>
        <v>9.1103273743586479E-3</v>
      </c>
      <c r="AC880" s="17">
        <f t="shared" si="1146"/>
        <v>7.2713154971330371E-5</v>
      </c>
      <c r="AD880" s="17">
        <f t="shared" si="1147"/>
        <v>4.623860071000796E-4</v>
      </c>
      <c r="AE880" s="17">
        <f t="shared" si="1148"/>
        <v>6.4448018580114694E-4</v>
      </c>
      <c r="AF880" s="17">
        <f t="shared" si="1149"/>
        <v>4.4914281954079669E-4</v>
      </c>
      <c r="AG880" s="17">
        <f t="shared" si="1150"/>
        <v>2.0867388094514126E-4</v>
      </c>
      <c r="AH880" s="17">
        <f t="shared" si="1151"/>
        <v>2.3099018078716494E-2</v>
      </c>
      <c r="AI880" s="17">
        <f t="shared" si="1152"/>
        <v>1.2110196684999139E-2</v>
      </c>
      <c r="AJ880" s="17">
        <f t="shared" si="1153"/>
        <v>3.174525931136749E-3</v>
      </c>
      <c r="AK880" s="17">
        <f t="shared" si="1154"/>
        <v>5.5477298178774987E-4</v>
      </c>
      <c r="AL880" s="17">
        <f t="shared" si="1155"/>
        <v>2.1253748880467841E-6</v>
      </c>
      <c r="AM880" s="17">
        <f t="shared" si="1156"/>
        <v>4.8483320557533578E-5</v>
      </c>
      <c r="AN880" s="17">
        <f t="shared" si="1157"/>
        <v>6.757674099426793E-5</v>
      </c>
      <c r="AO880" s="17">
        <f t="shared" si="1158"/>
        <v>4.7094710829338919E-5</v>
      </c>
      <c r="AP880" s="17">
        <f t="shared" si="1159"/>
        <v>2.1880425675723566E-5</v>
      </c>
      <c r="AQ880" s="17">
        <f t="shared" si="1160"/>
        <v>7.624312040354604E-6</v>
      </c>
      <c r="AR880" s="17">
        <f t="shared" si="1161"/>
        <v>6.4391479130436226E-3</v>
      </c>
      <c r="AS880" s="17">
        <f t="shared" si="1162"/>
        <v>3.3758728377554026E-3</v>
      </c>
      <c r="AT880" s="17">
        <f t="shared" si="1163"/>
        <v>8.8493986864388323E-4</v>
      </c>
      <c r="AU880" s="17">
        <f t="shared" si="1164"/>
        <v>1.5465009273199685E-4</v>
      </c>
      <c r="AV880" s="17">
        <f t="shared" si="1165"/>
        <v>2.0269725686559389E-5</v>
      </c>
      <c r="AW880" s="17">
        <f t="shared" si="1166"/>
        <v>4.3141536544454707E-8</v>
      </c>
      <c r="AX880" s="17">
        <f t="shared" si="1167"/>
        <v>4.2364177984589193E-6</v>
      </c>
      <c r="AY880" s="17">
        <f t="shared" si="1168"/>
        <v>5.9047793141610836E-6</v>
      </c>
      <c r="AZ880" s="17">
        <f t="shared" si="1169"/>
        <v>4.1150826485560529E-6</v>
      </c>
      <c r="BA880" s="17">
        <f t="shared" si="1170"/>
        <v>1.9118868861404643E-6</v>
      </c>
      <c r="BB880" s="17">
        <f t="shared" si="1171"/>
        <v>6.6620377600650914E-7</v>
      </c>
      <c r="BC880" s="17">
        <f t="shared" si="1172"/>
        <v>1.8571285754725285E-7</v>
      </c>
      <c r="BD880" s="17">
        <f t="shared" si="1173"/>
        <v>1.4958293069990509E-3</v>
      </c>
      <c r="BE880" s="17">
        <f t="shared" si="1174"/>
        <v>7.8422325369906037E-4</v>
      </c>
      <c r="BF880" s="17">
        <f t="shared" si="1175"/>
        <v>2.0557362687196335E-4</v>
      </c>
      <c r="BG880" s="17">
        <f t="shared" si="1176"/>
        <v>3.5925582726565744E-5</v>
      </c>
      <c r="BH880" s="17">
        <f t="shared" si="1177"/>
        <v>4.7087052722252921E-6</v>
      </c>
      <c r="BI880" s="17">
        <f t="shared" si="1178"/>
        <v>4.9372961901685533E-7</v>
      </c>
      <c r="BJ880" s="18">
        <f t="shared" si="1179"/>
        <v>0.13917914593333158</v>
      </c>
      <c r="BK880" s="18">
        <f t="shared" si="1180"/>
        <v>0.27550582579187666</v>
      </c>
      <c r="BL880" s="18">
        <f t="shared" si="1181"/>
        <v>0.51842290675355784</v>
      </c>
      <c r="BM880" s="18">
        <f t="shared" si="1182"/>
        <v>0.30055702208157797</v>
      </c>
      <c r="BN880" s="18">
        <f t="shared" si="1183"/>
        <v>0.69883508697736296</v>
      </c>
    </row>
    <row r="881" spans="1:66" x14ac:dyDescent="0.25">
      <c r="A881" t="s">
        <v>99</v>
      </c>
      <c r="B881" t="s">
        <v>100</v>
      </c>
      <c r="C881" t="s">
        <v>103</v>
      </c>
      <c r="D881" t="s">
        <v>508</v>
      </c>
      <c r="E881" s="14">
        <f>VLOOKUP(A881,home!$A$2:$E$405,3,FALSE)</f>
        <v>1.3382789319999999</v>
      </c>
      <c r="F881" s="14">
        <f>VLOOKUP(B881,home!$B$2:$E$405,3,FALSE)</f>
        <v>0.95</v>
      </c>
      <c r="G881" s="14">
        <f>VLOOKUP(C881,away!$B$2:$E$405,4,FALSE)</f>
        <v>0.98</v>
      </c>
      <c r="H881" s="14">
        <f>VLOOKUP(A881,away!$A$2:$E$405,3,FALSE)</f>
        <v>1.2937685459999999</v>
      </c>
      <c r="I881" s="14">
        <f>VLOOKUP(C881,away!$B$2:$E$405,3,FALSE)</f>
        <v>1.0900000000000001</v>
      </c>
      <c r="J881" s="14">
        <f>VLOOKUP(B881,home!$B$2:$E$405,4,FALSE)</f>
        <v>1.62</v>
      </c>
      <c r="K881" s="16">
        <f t="shared" si="1128"/>
        <v>1.2459376856919997</v>
      </c>
      <c r="L881" s="16">
        <f t="shared" si="1129"/>
        <v>2.2845364985268004</v>
      </c>
      <c r="M881" s="17">
        <f t="shared" si="1130"/>
        <v>2.929102323249768E-2</v>
      </c>
      <c r="N881" s="17">
        <f t="shared" si="1131"/>
        <v>3.6494789697848751E-2</v>
      </c>
      <c r="O881" s="17">
        <f t="shared" si="1132"/>
        <v>6.691641165383741E-2</v>
      </c>
      <c r="P881" s="17">
        <f t="shared" si="1133"/>
        <v>8.3373679070795334E-2</v>
      </c>
      <c r="Q881" s="17">
        <f t="shared" si="1134"/>
        <v>2.2735116907976961E-2</v>
      </c>
      <c r="R881" s="17">
        <f t="shared" si="1135"/>
        <v>7.6436492386817864E-2</v>
      </c>
      <c r="S881" s="17">
        <f t="shared" si="1136"/>
        <v>5.9328504049047916E-2</v>
      </c>
      <c r="T881" s="17">
        <f t="shared" si="1137"/>
        <v>5.1939204374547146E-2</v>
      </c>
      <c r="U881" s="17">
        <f t="shared" si="1138"/>
        <v>9.5235106426845989E-2</v>
      </c>
      <c r="V881" s="17">
        <f t="shared" si="1139"/>
        <v>1.8763563070248283E-2</v>
      </c>
      <c r="W881" s="17">
        <f t="shared" si="1140"/>
        <v>9.4421796480872872E-3</v>
      </c>
      <c r="X881" s="17">
        <f t="shared" si="1141"/>
        <v>2.1571004031702347E-2</v>
      </c>
      <c r="Y881" s="17">
        <f t="shared" si="1142"/>
        <v>2.463987301014639E-2</v>
      </c>
      <c r="Z881" s="17">
        <f t="shared" si="1143"/>
        <v>5.8207318892350438E-2</v>
      </c>
      <c r="AA881" s="17">
        <f t="shared" si="1144"/>
        <v>7.2522692191071311E-2</v>
      </c>
      <c r="AB881" s="17">
        <f t="shared" si="1145"/>
        <v>4.5179377634348337E-2</v>
      </c>
      <c r="AC881" s="17">
        <f t="shared" si="1146"/>
        <v>3.3380262811795918E-3</v>
      </c>
      <c r="AD881" s="17">
        <f t="shared" si="1147"/>
        <v>2.9410918646564934E-3</v>
      </c>
      <c r="AE881" s="17">
        <f t="shared" si="1148"/>
        <v>6.7190317103280042E-3</v>
      </c>
      <c r="AF881" s="17">
        <f t="shared" si="1149"/>
        <v>7.67493658850164E-3</v>
      </c>
      <c r="AG881" s="17">
        <f t="shared" si="1150"/>
        <v>5.8445575867702541E-3</v>
      </c>
      <c r="AH881" s="17">
        <f t="shared" si="1151"/>
        <v>3.3244186122740799E-2</v>
      </c>
      <c r="AI881" s="17">
        <f t="shared" si="1152"/>
        <v>4.1420184320481758E-2</v>
      </c>
      <c r="AJ881" s="17">
        <f t="shared" si="1153"/>
        <v>2.5803484296598556E-2</v>
      </c>
      <c r="AK881" s="17">
        <f t="shared" si="1154"/>
        <v>1.0716511169097951E-2</v>
      </c>
      <c r="AL881" s="17">
        <f t="shared" si="1155"/>
        <v>3.8005300079537883E-4</v>
      </c>
      <c r="AM881" s="17">
        <f t="shared" si="1156"/>
        <v>7.328834382515359E-4</v>
      </c>
      <c r="AN881" s="17">
        <f t="shared" si="1157"/>
        <v>1.6742989638514464E-3</v>
      </c>
      <c r="AO881" s="17">
        <f t="shared" si="1158"/>
        <v>1.9124985461821168E-3</v>
      </c>
      <c r="AP881" s="17">
        <f t="shared" si="1159"/>
        <v>1.4563909107108298E-3</v>
      </c>
      <c r="AQ881" s="17">
        <f t="shared" si="1160"/>
        <v>8.3179454791039453E-4</v>
      </c>
      <c r="AR881" s="17">
        <f t="shared" si="1161"/>
        <v>1.518951131224389E-2</v>
      </c>
      <c r="AS881" s="17">
        <f t="shared" si="1162"/>
        <v>1.8925184571169599E-2</v>
      </c>
      <c r="AT881" s="17">
        <f t="shared" si="1163"/>
        <v>1.17898003329485E-2</v>
      </c>
      <c r="AU881" s="17">
        <f t="shared" si="1164"/>
        <v>4.8964521805348726E-3</v>
      </c>
      <c r="AV881" s="17">
        <f t="shared" si="1165"/>
        <v>1.5251685744792911E-3</v>
      </c>
      <c r="AW881" s="17">
        <f t="shared" si="1166"/>
        <v>3.0049419603458102E-5</v>
      </c>
      <c r="AX881" s="17">
        <f t="shared" si="1167"/>
        <v>1.5218784915618569E-4</v>
      </c>
      <c r="AY881" s="17">
        <f t="shared" si="1168"/>
        <v>3.4767869602959732E-4</v>
      </c>
      <c r="AZ881" s="17">
        <f t="shared" si="1169"/>
        <v>3.9714233541991007E-4</v>
      </c>
      <c r="BA881" s="17">
        <f t="shared" si="1170"/>
        <v>3.0242872012565245E-4</v>
      </c>
      <c r="BB881" s="17">
        <f t="shared" si="1171"/>
        <v>1.7272736233245E-4</v>
      </c>
      <c r="BC881" s="17">
        <f t="shared" si="1172"/>
        <v>7.8920392708548999E-5</v>
      </c>
      <c r="BD881" s="17">
        <f t="shared" si="1173"/>
        <v>5.7834988312678156E-3</v>
      </c>
      <c r="BE881" s="17">
        <f t="shared" si="1174"/>
        <v>7.2058791490322068E-3</v>
      </c>
      <c r="BF881" s="17">
        <f t="shared" si="1175"/>
        <v>4.4890381951607139E-3</v>
      </c>
      <c r="BG881" s="17">
        <f t="shared" si="1176"/>
        <v>1.8643539532871764E-3</v>
      </c>
      <c r="BH881" s="17">
        <f t="shared" si="1177"/>
        <v>5.8071721246733877E-4</v>
      </c>
      <c r="BI881" s="17">
        <f t="shared" si="1178"/>
        <v>1.4470749194861305E-4</v>
      </c>
      <c r="BJ881" s="18">
        <f t="shared" si="1179"/>
        <v>0.19806073718324391</v>
      </c>
      <c r="BK881" s="18">
        <f t="shared" si="1180"/>
        <v>0.19482252740059378</v>
      </c>
      <c r="BL881" s="18">
        <f t="shared" si="1181"/>
        <v>0.53986875800638012</v>
      </c>
      <c r="BM881" s="18">
        <f t="shared" si="1182"/>
        <v>0.67539419925636801</v>
      </c>
      <c r="BN881" s="18">
        <f t="shared" si="1183"/>
        <v>0.31524751294977404</v>
      </c>
    </row>
    <row r="882" spans="1:66" x14ac:dyDescent="0.25">
      <c r="A882" t="s">
        <v>99</v>
      </c>
      <c r="B882" t="s">
        <v>111</v>
      </c>
      <c r="C882" t="s">
        <v>121</v>
      </c>
      <c r="D882" t="s">
        <v>508</v>
      </c>
      <c r="E882" s="14">
        <f>VLOOKUP(A882,home!$A$2:$E$405,3,FALSE)</f>
        <v>1.3382789319999999</v>
      </c>
      <c r="F882" s="14">
        <f>VLOOKUP(B882,home!$B$2:$E$405,3,FALSE)</f>
        <v>0.95</v>
      </c>
      <c r="G882" s="14">
        <f>VLOOKUP(C882,away!$B$2:$E$405,4,FALSE)</f>
        <v>1.06</v>
      </c>
      <c r="H882" s="14">
        <f>VLOOKUP(A882,away!$A$2:$E$405,3,FALSE)</f>
        <v>1.2937685459999999</v>
      </c>
      <c r="I882" s="14">
        <f>VLOOKUP(C882,away!$B$2:$E$405,3,FALSE)</f>
        <v>1.1200000000000001</v>
      </c>
      <c r="J882" s="14">
        <f>VLOOKUP(B882,home!$B$2:$E$405,4,FALSE)</f>
        <v>0.7</v>
      </c>
      <c r="K882" s="16">
        <f t="shared" si="1128"/>
        <v>1.3476468845239997</v>
      </c>
      <c r="L882" s="16">
        <f t="shared" si="1129"/>
        <v>1.0143145400639999</v>
      </c>
      <c r="M882" s="17">
        <f t="shared" si="1130"/>
        <v>9.4235206556330248E-2</v>
      </c>
      <c r="N882" s="17">
        <f t="shared" si="1131"/>
        <v>0.12699578252811403</v>
      </c>
      <c r="O882" s="17">
        <f t="shared" si="1132"/>
        <v>9.5584140196020129E-2</v>
      </c>
      <c r="P882" s="17">
        <f t="shared" si="1133"/>
        <v>0.12881366874507175</v>
      </c>
      <c r="Q882" s="17">
        <f t="shared" si="1134"/>
        <v>8.5572735335850164E-2</v>
      </c>
      <c r="R882" s="17">
        <f t="shared" si="1135"/>
        <v>4.847619160016952E-2</v>
      </c>
      <c r="S882" s="17">
        <f t="shared" si="1136"/>
        <v>4.4020069202178783E-2</v>
      </c>
      <c r="T882" s="17">
        <f t="shared" si="1137"/>
        <v>8.6797669684201245E-2</v>
      </c>
      <c r="U882" s="17">
        <f t="shared" si="1138"/>
        <v>6.5328788583556924E-2</v>
      </c>
      <c r="V882" s="17">
        <f t="shared" si="1139"/>
        <v>6.6858553183152519E-3</v>
      </c>
      <c r="W882" s="17">
        <f t="shared" si="1140"/>
        <v>3.8440610058518405E-2</v>
      </c>
      <c r="X882" s="17">
        <f t="shared" si="1141"/>
        <v>3.899086971128566E-2</v>
      </c>
      <c r="Y882" s="17">
        <f t="shared" si="1142"/>
        <v>1.9774503038949027E-2</v>
      </c>
      <c r="Z882" s="17">
        <f t="shared" si="1143"/>
        <v>1.639003532899343E-2</v>
      </c>
      <c r="AA882" s="17">
        <f t="shared" si="1144"/>
        <v>2.2087980048356281E-2</v>
      </c>
      <c r="AB882" s="17">
        <f t="shared" si="1145"/>
        <v>1.4883398748797809E-2</v>
      </c>
      <c r="AC882" s="17">
        <f t="shared" si="1146"/>
        <v>5.711967849670697E-4</v>
      </c>
      <c r="AD882" s="17">
        <f t="shared" si="1147"/>
        <v>1.2951092096141065E-2</v>
      </c>
      <c r="AE882" s="17">
        <f t="shared" si="1148"/>
        <v>1.3136481022823828E-2</v>
      </c>
      <c r="AF882" s="17">
        <f t="shared" si="1149"/>
        <v>6.6622618533625057E-3</v>
      </c>
      <c r="AG882" s="17">
        <f t="shared" si="1150"/>
        <v>2.2525430225264409E-3</v>
      </c>
      <c r="AH882" s="17">
        <f t="shared" si="1151"/>
        <v>4.1561627865901694E-3</v>
      </c>
      <c r="AI882" s="17">
        <f t="shared" si="1152"/>
        <v>5.6010398309228257E-3</v>
      </c>
      <c r="AJ882" s="17">
        <f t="shared" si="1153"/>
        <v>3.7741119391189893E-3</v>
      </c>
      <c r="AK882" s="17">
        <f t="shared" si="1154"/>
        <v>1.6953900655328452E-3</v>
      </c>
      <c r="AL882" s="17">
        <f t="shared" si="1155"/>
        <v>3.1231619746284951E-5</v>
      </c>
      <c r="AM882" s="17">
        <f t="shared" si="1156"/>
        <v>3.4906997829095808E-3</v>
      </c>
      <c r="AN882" s="17">
        <f t="shared" si="1157"/>
        <v>3.5406675448034358E-3</v>
      </c>
      <c r="AO882" s="17">
        <f t="shared" si="1158"/>
        <v>1.795675286113414E-3</v>
      </c>
      <c r="AP882" s="17">
        <f t="shared" si="1159"/>
        <v>6.0712651731280646E-4</v>
      </c>
      <c r="AQ882" s="17">
        <f t="shared" si="1160"/>
        <v>1.5395431354219932E-4</v>
      </c>
      <c r="AR882" s="17">
        <f t="shared" si="1161"/>
        <v>8.4313126906226412E-4</v>
      </c>
      <c r="AS882" s="17">
        <f t="shared" si="1162"/>
        <v>1.1362432279965263E-3</v>
      </c>
      <c r="AT882" s="17">
        <f t="shared" si="1163"/>
        <v>7.6562732313550594E-4</v>
      </c>
      <c r="AU882" s="17">
        <f t="shared" si="1164"/>
        <v>3.4393175891000462E-4</v>
      </c>
      <c r="AV882" s="17">
        <f t="shared" si="1165"/>
        <v>1.1587464084598179E-4</v>
      </c>
      <c r="AW882" s="17">
        <f t="shared" si="1166"/>
        <v>1.1858800699588836E-6</v>
      </c>
      <c r="AX882" s="17">
        <f t="shared" si="1167"/>
        <v>7.8403844787444926E-4</v>
      </c>
      <c r="AY882" s="17">
        <f t="shared" si="1168"/>
        <v>7.9526159764826433E-4</v>
      </c>
      <c r="AZ882" s="17">
        <f t="shared" si="1169"/>
        <v>4.033227008245804E-4</v>
      </c>
      <c r="BA882" s="17">
        <f t="shared" si="1170"/>
        <v>1.3636535992808487E-4</v>
      </c>
      <c r="BB882" s="17">
        <f t="shared" si="1171"/>
        <v>3.4579341834029292E-5</v>
      </c>
      <c r="BC882" s="17">
        <f t="shared" si="1172"/>
        <v>7.0148658416198524E-6</v>
      </c>
      <c r="BD882" s="17">
        <f t="shared" si="1173"/>
        <v>1.4253338423207777E-4</v>
      </c>
      <c r="BE882" s="17">
        <f t="shared" si="1174"/>
        <v>1.9208467120102179E-4</v>
      </c>
      <c r="BF882" s="17">
        <f t="shared" si="1175"/>
        <v>1.2943115435443698E-4</v>
      </c>
      <c r="BG882" s="17">
        <f t="shared" si="1176"/>
        <v>5.8142497308700615E-5</v>
      </c>
      <c r="BH882" s="17">
        <f t="shared" si="1177"/>
        <v>1.9588888839128858E-5</v>
      </c>
      <c r="BI882" s="17">
        <f t="shared" si="1178"/>
        <v>5.2797810030677911E-6</v>
      </c>
      <c r="BJ882" s="18">
        <f t="shared" si="1179"/>
        <v>0.44332325411040474</v>
      </c>
      <c r="BK882" s="18">
        <f t="shared" si="1180"/>
        <v>0.27515248982425761</v>
      </c>
      <c r="BL882" s="18">
        <f t="shared" si="1181"/>
        <v>0.26533907239595417</v>
      </c>
      <c r="BM882" s="18">
        <f t="shared" si="1182"/>
        <v>0.41973305098047581</v>
      </c>
      <c r="BN882" s="18">
        <f t="shared" si="1183"/>
        <v>0.57967772496155578</v>
      </c>
    </row>
    <row r="883" spans="1:66" x14ac:dyDescent="0.25">
      <c r="A883" t="s">
        <v>99</v>
      </c>
      <c r="B883" t="s">
        <v>104</v>
      </c>
      <c r="C883" t="s">
        <v>119</v>
      </c>
      <c r="D883" t="s">
        <v>508</v>
      </c>
      <c r="E883" s="14">
        <f>VLOOKUP(A883,home!$A$2:$E$405,3,FALSE)</f>
        <v>1.3382789319999999</v>
      </c>
      <c r="F883" s="14">
        <f>VLOOKUP(B883,home!$B$2:$E$405,3,FALSE)</f>
        <v>0.8</v>
      </c>
      <c r="G883" s="14">
        <f>VLOOKUP(C883,away!$B$2:$E$405,4,FALSE)</f>
        <v>1.17</v>
      </c>
      <c r="H883" s="14">
        <f>VLOOKUP(A883,away!$A$2:$E$405,3,FALSE)</f>
        <v>1.2937685459999999</v>
      </c>
      <c r="I883" s="14">
        <f>VLOOKUP(C883,away!$B$2:$E$405,3,FALSE)</f>
        <v>0.75</v>
      </c>
      <c r="J883" s="14">
        <f>VLOOKUP(B883,home!$B$2:$E$405,4,FALSE)</f>
        <v>1.25</v>
      </c>
      <c r="K883" s="16">
        <f t="shared" si="1128"/>
        <v>1.2526290803519999</v>
      </c>
      <c r="L883" s="16">
        <f t="shared" si="1129"/>
        <v>1.212908011875</v>
      </c>
      <c r="M883" s="17">
        <f t="shared" si="1130"/>
        <v>8.4963197042208546E-2</v>
      </c>
      <c r="N883" s="17">
        <f t="shared" si="1131"/>
        <v>0.10642737137474745</v>
      </c>
      <c r="O883" s="17">
        <f t="shared" si="1132"/>
        <v>0.10305254240700905</v>
      </c>
      <c r="P883" s="17">
        <f t="shared" si="1133"/>
        <v>0.12908661142322722</v>
      </c>
      <c r="Q883" s="17">
        <f t="shared" si="1134"/>
        <v>6.6657010164715341E-2</v>
      </c>
      <c r="R883" s="17">
        <f t="shared" si="1135"/>
        <v>6.2496627164774742E-2</v>
      </c>
      <c r="S883" s="17">
        <f t="shared" si="1136"/>
        <v>4.9031091780989404E-2</v>
      </c>
      <c r="T883" s="17">
        <f t="shared" si="1137"/>
        <v>8.0848821676416549E-2</v>
      </c>
      <c r="U883" s="17">
        <f t="shared" si="1138"/>
        <v>7.8285092610513599E-2</v>
      </c>
      <c r="V883" s="17">
        <f t="shared" si="1139"/>
        <v>8.2771230011309468E-3</v>
      </c>
      <c r="W883" s="17">
        <f t="shared" si="1140"/>
        <v>2.78321697805471E-2</v>
      </c>
      <c r="X883" s="17">
        <f t="shared" si="1141"/>
        <v>3.3757861714690834E-2</v>
      </c>
      <c r="Y883" s="17">
        <f t="shared" si="1142"/>
        <v>2.047259046875842E-2</v>
      </c>
      <c r="Z883" s="17">
        <f t="shared" si="1143"/>
        <v>2.526755326777334E-2</v>
      </c>
      <c r="AA883" s="17">
        <f t="shared" si="1144"/>
        <v>3.1650872012556092E-2</v>
      </c>
      <c r="AB883" s="17">
        <f t="shared" si="1145"/>
        <v>1.9823401350713497E-2</v>
      </c>
      <c r="AC883" s="17">
        <f t="shared" si="1146"/>
        <v>7.8597689775201061E-4</v>
      </c>
      <c r="AD883" s="17">
        <f t="shared" si="1147"/>
        <v>8.7158463091018563E-3</v>
      </c>
      <c r="AE883" s="17">
        <f t="shared" si="1148"/>
        <v>1.0571519818580788E-2</v>
      </c>
      <c r="AF883" s="17">
        <f t="shared" si="1149"/>
        <v>6.4111405428259926E-3</v>
      </c>
      <c r="AG883" s="17">
        <f t="shared" si="1150"/>
        <v>2.5920412432167603E-3</v>
      </c>
      <c r="AH883" s="17">
        <f t="shared" si="1151"/>
        <v>7.6618044497401517E-3</v>
      </c>
      <c r="AI883" s="17">
        <f t="shared" si="1152"/>
        <v>9.5973990617148671E-3</v>
      </c>
      <c r="AJ883" s="17">
        <f t="shared" si="1153"/>
        <v>6.0109905802235219E-3</v>
      </c>
      <c r="AK883" s="17">
        <f t="shared" si="1154"/>
        <v>2.5098472008366415E-3</v>
      </c>
      <c r="AL883" s="17">
        <f t="shared" si="1155"/>
        <v>4.7766137772496444E-5</v>
      </c>
      <c r="AM883" s="17">
        <f t="shared" si="1156"/>
        <v>2.183544509331926E-3</v>
      </c>
      <c r="AN883" s="17">
        <f t="shared" si="1157"/>
        <v>2.6484386296543585E-3</v>
      </c>
      <c r="AO883" s="17">
        <f t="shared" si="1158"/>
        <v>1.606156216433509E-3</v>
      </c>
      <c r="AP883" s="17">
        <f t="shared" si="1159"/>
        <v>6.4937324774501295E-4</v>
      </c>
      <c r="AQ883" s="17">
        <f t="shared" si="1160"/>
        <v>1.9690750372180379E-4</v>
      </c>
      <c r="AR883" s="17">
        <f t="shared" si="1161"/>
        <v>1.8586128005018715E-3</v>
      </c>
      <c r="AS883" s="17">
        <f t="shared" si="1162"/>
        <v>2.3281524430231143E-3</v>
      </c>
      <c r="AT883" s="17">
        <f t="shared" si="1163"/>
        <v>1.458155726811653E-3</v>
      </c>
      <c r="AU883" s="17">
        <f t="shared" si="1164"/>
        <v>6.0884275569536106E-4</v>
      </c>
      <c r="AV883" s="17">
        <f t="shared" si="1165"/>
        <v>1.906635352864143E-4</v>
      </c>
      <c r="AW883" s="17">
        <f t="shared" si="1166"/>
        <v>2.0158953394201849E-6</v>
      </c>
      <c r="AX883" s="17">
        <f t="shared" si="1167"/>
        <v>4.5586189177201805E-4</v>
      </c>
      <c r="AY883" s="17">
        <f t="shared" si="1168"/>
        <v>5.5291854083877481E-4</v>
      </c>
      <c r="AZ883" s="17">
        <f t="shared" si="1169"/>
        <v>3.3531966404879218E-4</v>
      </c>
      <c r="BA883" s="17">
        <f t="shared" si="1170"/>
        <v>1.3557063568800444E-4</v>
      </c>
      <c r="BB883" s="17">
        <f t="shared" si="1171"/>
        <v>4.110867755024183E-5</v>
      </c>
      <c r="BC883" s="17">
        <f t="shared" si="1172"/>
        <v>9.9722088716548544E-6</v>
      </c>
      <c r="BD883" s="17">
        <f t="shared" si="1173"/>
        <v>3.7572105945035797E-4</v>
      </c>
      <c r="BE883" s="17">
        <f t="shared" si="1174"/>
        <v>4.7063912516818101E-4</v>
      </c>
      <c r="BF883" s="17">
        <f t="shared" si="1175"/>
        <v>2.9476812726854422E-4</v>
      </c>
      <c r="BG883" s="17">
        <f t="shared" si="1176"/>
        <v>1.2307837605915928E-4</v>
      </c>
      <c r="BH883" s="17">
        <f t="shared" si="1177"/>
        <v>3.8542888253550558E-5</v>
      </c>
      <c r="BI883" s="17">
        <f t="shared" si="1178"/>
        <v>9.6559885334309883E-6</v>
      </c>
      <c r="BJ883" s="18">
        <f t="shared" si="1179"/>
        <v>0.37310154481925722</v>
      </c>
      <c r="BK883" s="18">
        <f t="shared" si="1180"/>
        <v>0.27274468482391939</v>
      </c>
      <c r="BL883" s="18">
        <f t="shared" si="1181"/>
        <v>0.32884540966413367</v>
      </c>
      <c r="BM883" s="18">
        <f t="shared" si="1182"/>
        <v>0.44672493035290206</v>
      </c>
      <c r="BN883" s="18">
        <f t="shared" si="1183"/>
        <v>0.55268335957668246</v>
      </c>
    </row>
    <row r="884" spans="1:66" x14ac:dyDescent="0.25">
      <c r="A884" t="s">
        <v>99</v>
      </c>
      <c r="B884" t="s">
        <v>105</v>
      </c>
      <c r="C884" t="s">
        <v>106</v>
      </c>
      <c r="D884" t="s">
        <v>508</v>
      </c>
      <c r="E884" s="14">
        <f>VLOOKUP(A884,home!$A$2:$E$405,3,FALSE)</f>
        <v>1.3382789319999999</v>
      </c>
      <c r="F884" s="14">
        <f>VLOOKUP(B884,home!$B$2:$E$405,3,FALSE)</f>
        <v>1.32</v>
      </c>
      <c r="G884" s="14">
        <f>VLOOKUP(C884,away!$B$2:$E$405,4,FALSE)</f>
        <v>1.32</v>
      </c>
      <c r="H884" s="14">
        <f>VLOOKUP(A884,away!$A$2:$E$405,3,FALSE)</f>
        <v>1.2937685459999999</v>
      </c>
      <c r="I884" s="14">
        <f>VLOOKUP(C884,away!$B$2:$E$405,3,FALSE)</f>
        <v>0.8</v>
      </c>
      <c r="J884" s="14">
        <f>VLOOKUP(B884,home!$B$2:$E$405,4,FALSE)</f>
        <v>1.43</v>
      </c>
      <c r="K884" s="16">
        <f t="shared" si="1128"/>
        <v>2.3318172111168001</v>
      </c>
      <c r="L884" s="16">
        <f t="shared" si="1129"/>
        <v>1.480071216624</v>
      </c>
      <c r="M884" s="17">
        <f t="shared" si="1130"/>
        <v>2.2106393188606674E-2</v>
      </c>
      <c r="N884" s="17">
        <f t="shared" si="1131"/>
        <v>5.1548068112908227E-2</v>
      </c>
      <c r="O884" s="17">
        <f t="shared" si="1132"/>
        <v>3.2719036261829579E-2</v>
      </c>
      <c r="P884" s="17">
        <f t="shared" si="1133"/>
        <v>7.6294811886488886E-2</v>
      </c>
      <c r="Q884" s="17">
        <f t="shared" si="1134"/>
        <v>6.010033621275028E-2</v>
      </c>
      <c r="R884" s="17">
        <f t="shared" si="1135"/>
        <v>2.4213251903405449E-2</v>
      </c>
      <c r="S884" s="17">
        <f t="shared" si="1136"/>
        <v>6.5828222984321366E-2</v>
      </c>
      <c r="T884" s="17">
        <f t="shared" si="1137"/>
        <v>8.8952777737916738E-2</v>
      </c>
      <c r="U884" s="17">
        <f t="shared" si="1138"/>
        <v>5.6460877525467433E-2</v>
      </c>
      <c r="V884" s="17">
        <f t="shared" si="1139"/>
        <v>2.5243335448815334E-2</v>
      </c>
      <c r="W884" s="17">
        <f t="shared" si="1140"/>
        <v>4.6714332791599117E-2</v>
      </c>
      <c r="X884" s="17">
        <f t="shared" si="1141"/>
        <v>6.9140539368640508E-2</v>
      </c>
      <c r="Y884" s="17">
        <f t="shared" si="1142"/>
        <v>5.1166461110691688E-2</v>
      </c>
      <c r="Z884" s="17">
        <f t="shared" si="1143"/>
        <v>1.1945779067698892E-2</v>
      </c>
      <c r="AA884" s="17">
        <f t="shared" si="1144"/>
        <v>2.7855373230259071E-2</v>
      </c>
      <c r="AB884" s="17">
        <f t="shared" si="1145"/>
        <v>3.2476819360200151E-2</v>
      </c>
      <c r="AC884" s="17">
        <f t="shared" si="1146"/>
        <v>5.4450750768772656E-3</v>
      </c>
      <c r="AD884" s="17">
        <f t="shared" si="1147"/>
        <v>2.7232321302322195E-2</v>
      </c>
      <c r="AE884" s="17">
        <f t="shared" si="1148"/>
        <v>4.0305774921423676E-2</v>
      </c>
      <c r="AF884" s="17">
        <f t="shared" si="1149"/>
        <v>2.9827708662462336E-2</v>
      </c>
      <c r="AG884" s="17">
        <f t="shared" si="1150"/>
        <v>1.4715711016385613E-2</v>
      </c>
      <c r="AH884" s="17">
        <f t="shared" si="1151"/>
        <v>4.4201509395626537E-3</v>
      </c>
      <c r="AI884" s="17">
        <f t="shared" si="1152"/>
        <v>1.0306984036606289E-2</v>
      </c>
      <c r="AJ884" s="17">
        <f t="shared" si="1153"/>
        <v>1.2017001385632333E-2</v>
      </c>
      <c r="AK884" s="17">
        <f t="shared" si="1154"/>
        <v>9.3404835523439676E-3</v>
      </c>
      <c r="AL884" s="17">
        <f t="shared" si="1155"/>
        <v>7.5169382025154063E-4</v>
      </c>
      <c r="AM884" s="17">
        <f t="shared" si="1156"/>
        <v>1.2700159102283505E-2</v>
      </c>
      <c r="AN884" s="17">
        <f t="shared" si="1157"/>
        <v>1.8797139933835111E-2</v>
      </c>
      <c r="AO884" s="17">
        <f t="shared" si="1158"/>
        <v>1.3910552885461459E-2</v>
      </c>
      <c r="AP884" s="17">
        <f t="shared" si="1159"/>
        <v>6.8628696443658096E-3</v>
      </c>
      <c r="AQ884" s="17">
        <f t="shared" si="1160"/>
        <v>2.5393839560171063E-3</v>
      </c>
      <c r="AR884" s="17">
        <f t="shared" si="1161"/>
        <v>1.3084276357560422E-3</v>
      </c>
      <c r="AS884" s="17">
        <f t="shared" si="1162"/>
        <v>3.0510140805568024E-3</v>
      </c>
      <c r="AT884" s="17">
        <f t="shared" si="1163"/>
        <v>3.5572035722010267E-3</v>
      </c>
      <c r="AU884" s="17">
        <f t="shared" si="1164"/>
        <v>2.7649161710348383E-3</v>
      </c>
      <c r="AV884" s="17">
        <f t="shared" si="1165"/>
        <v>1.6118197787285502E-3</v>
      </c>
      <c r="AW884" s="17">
        <f t="shared" si="1166"/>
        <v>7.206354052702672E-5</v>
      </c>
      <c r="AX884" s="17">
        <f t="shared" si="1167"/>
        <v>4.9357415964377312E-3</v>
      </c>
      <c r="AY884" s="17">
        <f t="shared" si="1168"/>
        <v>7.3052490695812754E-3</v>
      </c>
      <c r="AZ884" s="17">
        <f t="shared" si="1169"/>
        <v>5.4061444390782537E-3</v>
      </c>
      <c r="BA884" s="17">
        <f t="shared" si="1170"/>
        <v>2.6671595923972065E-3</v>
      </c>
      <c r="BB884" s="17">
        <f t="shared" si="1171"/>
        <v>9.8689653571242659E-4</v>
      </c>
      <c r="BC884" s="17">
        <f t="shared" si="1172"/>
        <v>2.9213543125878032E-4</v>
      </c>
      <c r="BD884" s="17">
        <f t="shared" si="1173"/>
        <v>3.2276101378631852E-4</v>
      </c>
      <c r="BE884" s="17">
        <f t="shared" si="1174"/>
        <v>7.5261968702444422E-4</v>
      </c>
      <c r="BF884" s="17">
        <f t="shared" si="1175"/>
        <v>8.7748576981446955E-4</v>
      </c>
      <c r="BG884" s="17">
        <f t="shared" si="1176"/>
        <v>6.8204547352115148E-4</v>
      </c>
      <c r="BH884" s="17">
        <f t="shared" si="1177"/>
        <v>3.9760134348023235E-4</v>
      </c>
      <c r="BI884" s="17">
        <f t="shared" si="1178"/>
        <v>1.8542673117807353E-4</v>
      </c>
      <c r="BJ884" s="18">
        <f t="shared" si="1179"/>
        <v>0.55610746342352901</v>
      </c>
      <c r="BK884" s="18">
        <f t="shared" si="1180"/>
        <v>0.20297478147494233</v>
      </c>
      <c r="BL884" s="18">
        <f t="shared" si="1181"/>
        <v>0.22532129945238888</v>
      </c>
      <c r="BM884" s="18">
        <f t="shared" si="1182"/>
        <v>0.72213424032351559</v>
      </c>
      <c r="BN884" s="18">
        <f t="shared" si="1183"/>
        <v>0.26698189756598911</v>
      </c>
    </row>
    <row r="885" spans="1:66" x14ac:dyDescent="0.25">
      <c r="A885" t="s">
        <v>99</v>
      </c>
      <c r="B885" t="s">
        <v>117</v>
      </c>
      <c r="C885" t="s">
        <v>102</v>
      </c>
      <c r="D885" t="s">
        <v>508</v>
      </c>
      <c r="E885" s="14">
        <f>VLOOKUP(A885,home!$A$2:$E$405,3,FALSE)</f>
        <v>1.3382789319999999</v>
      </c>
      <c r="F885" s="14">
        <f>VLOOKUP(B885,home!$B$2:$E$405,3,FALSE)</f>
        <v>1.17</v>
      </c>
      <c r="G885" s="14">
        <f>VLOOKUP(C885,away!$B$2:$E$405,4,FALSE)</f>
        <v>1.03</v>
      </c>
      <c r="H885" s="14">
        <f>VLOOKUP(A885,away!$A$2:$E$405,3,FALSE)</f>
        <v>1.2937685459999999</v>
      </c>
      <c r="I885" s="14">
        <f>VLOOKUP(C885,away!$B$2:$E$405,3,FALSE)</f>
        <v>1.21</v>
      </c>
      <c r="J885" s="14">
        <f>VLOOKUP(B885,home!$B$2:$E$405,4,FALSE)</f>
        <v>0.77</v>
      </c>
      <c r="K885" s="16">
        <f t="shared" si="1128"/>
        <v>1.6127599409531999</v>
      </c>
      <c r="L885" s="16">
        <f t="shared" si="1129"/>
        <v>1.2054041543081999</v>
      </c>
      <c r="M885" s="17">
        <f t="shared" si="1130"/>
        <v>5.9715474055401396E-2</v>
      </c>
      <c r="N885" s="17">
        <f t="shared" si="1131"/>
        <v>9.6306724411581487E-2</v>
      </c>
      <c r="O885" s="17">
        <f t="shared" si="1132"/>
        <v>7.198128050286437E-2</v>
      </c>
      <c r="P885" s="17">
        <f t="shared" si="1133"/>
        <v>0.11608852569353523</v>
      </c>
      <c r="Q885" s="17">
        <f t="shared" si="1134"/>
        <v>7.7659813587709153E-2</v>
      </c>
      <c r="R885" s="17">
        <f t="shared" si="1135"/>
        <v>4.3383267275288274E-2</v>
      </c>
      <c r="S885" s="17">
        <f t="shared" si="1136"/>
        <v>5.6419822545474778E-2</v>
      </c>
      <c r="T885" s="17">
        <f t="shared" si="1137"/>
        <v>9.3611461921424985E-2</v>
      </c>
      <c r="U885" s="17">
        <f t="shared" si="1138"/>
        <v>6.9966795569250798E-2</v>
      </c>
      <c r="V885" s="17">
        <f t="shared" si="1139"/>
        <v>1.2186854268885022E-2</v>
      </c>
      <c r="W885" s="17">
        <f t="shared" si="1140"/>
        <v>4.1748878792050116E-2</v>
      </c>
      <c r="X885" s="17">
        <f t="shared" si="1141"/>
        <v>5.0324271933646698E-2</v>
      </c>
      <c r="Y885" s="17">
        <f t="shared" si="1142"/>
        <v>3.0330543225676646E-2</v>
      </c>
      <c r="Z885" s="17">
        <f t="shared" si="1143"/>
        <v>1.743145686703183E-2</v>
      </c>
      <c r="AA885" s="17">
        <f t="shared" si="1144"/>
        <v>2.8112755347602495E-2</v>
      </c>
      <c r="AB885" s="17">
        <f t="shared" si="1145"/>
        <v>2.2669562827215585E-2</v>
      </c>
      <c r="AC885" s="17">
        <f t="shared" si="1146"/>
        <v>1.4807237647526271E-3</v>
      </c>
      <c r="AD885" s="17">
        <f t="shared" si="1147"/>
        <v>1.6832729823882259E-2</v>
      </c>
      <c r="AE885" s="17">
        <f t="shared" si="1148"/>
        <v>2.0290242458055205E-2</v>
      </c>
      <c r="AF885" s="17">
        <f t="shared" si="1149"/>
        <v>1.2228971275430184E-2</v>
      </c>
      <c r="AG885" s="17">
        <f t="shared" si="1150"/>
        <v>4.9136175927730645E-3</v>
      </c>
      <c r="AH885" s="17">
        <f t="shared" si="1151"/>
        <v>5.2529876307910901E-3</v>
      </c>
      <c r="AI885" s="17">
        <f t="shared" si="1152"/>
        <v>8.4718080212625273E-3</v>
      </c>
      <c r="AJ885" s="17">
        <f t="shared" si="1153"/>
        <v>6.8314963020691009E-3</v>
      </c>
      <c r="AK885" s="17">
        <f t="shared" si="1154"/>
        <v>3.6725211909156563E-3</v>
      </c>
      <c r="AL885" s="17">
        <f t="shared" si="1155"/>
        <v>1.1514271068168145E-4</v>
      </c>
      <c r="AM885" s="17">
        <f t="shared" si="1156"/>
        <v>5.4294304713690998E-3</v>
      </c>
      <c r="AN885" s="17">
        <f t="shared" si="1157"/>
        <v>6.54465804571584E-3</v>
      </c>
      <c r="AO885" s="17">
        <f t="shared" si="1158"/>
        <v>3.9444789984162303E-3</v>
      </c>
      <c r="AP885" s="17">
        <f t="shared" si="1159"/>
        <v>1.5848971237574574E-3</v>
      </c>
      <c r="AQ885" s="17">
        <f t="shared" si="1160"/>
        <v>4.7761039428208908E-4</v>
      </c>
      <c r="AR885" s="17">
        <f t="shared" si="1161"/>
        <v>1.2663946225370333E-3</v>
      </c>
      <c r="AS885" s="17">
        <f t="shared" si="1162"/>
        <v>2.0423905166662756E-3</v>
      </c>
      <c r="AT885" s="17">
        <f t="shared" si="1163"/>
        <v>1.6469428045310394E-3</v>
      </c>
      <c r="AU885" s="17">
        <f t="shared" si="1164"/>
        <v>8.8537446006292566E-4</v>
      </c>
      <c r="AV885" s="17">
        <f t="shared" si="1165"/>
        <v>3.5697411548313876E-4</v>
      </c>
      <c r="AW885" s="17">
        <f t="shared" si="1166"/>
        <v>6.2177944377219118E-6</v>
      </c>
      <c r="AX885" s="17">
        <f t="shared" si="1167"/>
        <v>1.4593946610691221E-3</v>
      </c>
      <c r="AY885" s="17">
        <f t="shared" si="1168"/>
        <v>1.7591603872279269E-3</v>
      </c>
      <c r="AZ885" s="17">
        <f t="shared" si="1169"/>
        <v>1.0602496194294824E-3</v>
      </c>
      <c r="BA885" s="17">
        <f t="shared" si="1170"/>
        <v>4.260097652879955E-4</v>
      </c>
      <c r="BB885" s="17">
        <f t="shared" si="1171"/>
        <v>1.2837848521350271E-4</v>
      </c>
      <c r="BC885" s="17">
        <f t="shared" si="1172"/>
        <v>3.0949591880029991E-5</v>
      </c>
      <c r="BD885" s="17">
        <f t="shared" si="1173"/>
        <v>2.5441955649995075E-4</v>
      </c>
      <c r="BE885" s="17">
        <f t="shared" si="1174"/>
        <v>4.1031766891819974E-4</v>
      </c>
      <c r="BF885" s="17">
        <f t="shared" si="1175"/>
        <v>3.3087194974828533E-4</v>
      </c>
      <c r="BG885" s="17">
        <f t="shared" si="1176"/>
        <v>1.7787234204637162E-4</v>
      </c>
      <c r="BH885" s="17">
        <f t="shared" si="1177"/>
        <v>7.1716346963978411E-5</v>
      </c>
      <c r="BI885" s="17">
        <f t="shared" si="1178"/>
        <v>2.3132250299000989E-5</v>
      </c>
      <c r="BJ885" s="18">
        <f t="shared" si="1179"/>
        <v>0.46709247256587871</v>
      </c>
      <c r="BK885" s="18">
        <f t="shared" si="1180"/>
        <v>0.24776570342595869</v>
      </c>
      <c r="BL885" s="18">
        <f t="shared" si="1181"/>
        <v>0.26780888130101599</v>
      </c>
      <c r="BM885" s="18">
        <f t="shared" si="1182"/>
        <v>0.53321048604071508</v>
      </c>
      <c r="BN885" s="18">
        <f t="shared" si="1183"/>
        <v>0.46513508552637994</v>
      </c>
    </row>
    <row r="886" spans="1:66" x14ac:dyDescent="0.25">
      <c r="A886" t="s">
        <v>99</v>
      </c>
      <c r="B886" t="s">
        <v>110</v>
      </c>
      <c r="C886" t="s">
        <v>107</v>
      </c>
      <c r="D886" t="s">
        <v>508</v>
      </c>
      <c r="E886" s="14">
        <f>VLOOKUP(A886,home!$A$2:$E$405,3,FALSE)</f>
        <v>1.3382789319999999</v>
      </c>
      <c r="F886" s="14">
        <f>VLOOKUP(B886,home!$B$2:$E$405,3,FALSE)</f>
        <v>0.8</v>
      </c>
      <c r="G886" s="14">
        <f>VLOOKUP(C886,away!$B$2:$E$405,4,FALSE)</f>
        <v>0.88</v>
      </c>
      <c r="H886" s="14">
        <f>VLOOKUP(A886,away!$A$2:$E$405,3,FALSE)</f>
        <v>1.2937685459999999</v>
      </c>
      <c r="I886" s="14">
        <f>VLOOKUP(C886,away!$B$2:$E$405,3,FALSE)</f>
        <v>0.95</v>
      </c>
      <c r="J886" s="14">
        <f>VLOOKUP(B886,home!$B$2:$E$405,4,FALSE)</f>
        <v>0.44</v>
      </c>
      <c r="K886" s="16">
        <f t="shared" si="1128"/>
        <v>0.94214836812799996</v>
      </c>
      <c r="L886" s="16">
        <f t="shared" si="1129"/>
        <v>0.54079525222799996</v>
      </c>
      <c r="M886" s="17">
        <f t="shared" si="1130"/>
        <v>0.22696859471250466</v>
      </c>
      <c r="N886" s="17">
        <f t="shared" si="1131"/>
        <v>0.21383809112469163</v>
      </c>
      <c r="O886" s="17">
        <f t="shared" si="1132"/>
        <v>0.12274353842538366</v>
      </c>
      <c r="P886" s="17">
        <f t="shared" si="1133"/>
        <v>0.11564262442573166</v>
      </c>
      <c r="Q886" s="17">
        <f t="shared" si="1134"/>
        <v>0.10073360429836738</v>
      </c>
      <c r="R886" s="17">
        <f t="shared" si="1135"/>
        <v>3.3189561411056272E-2</v>
      </c>
      <c r="S886" s="17">
        <f t="shared" si="1136"/>
        <v>1.4730250016539005E-2</v>
      </c>
      <c r="T886" s="17">
        <f t="shared" si="1137"/>
        <v>5.4476254944371125E-2</v>
      </c>
      <c r="U886" s="17">
        <f t="shared" si="1138"/>
        <v>3.1269491122310707E-2</v>
      </c>
      <c r="V886" s="17">
        <f t="shared" si="1139"/>
        <v>8.339111470061695E-4</v>
      </c>
      <c r="W886" s="17">
        <f t="shared" si="1140"/>
        <v>3.1635333635119507E-2</v>
      </c>
      <c r="X886" s="17">
        <f t="shared" si="1141"/>
        <v>1.7108238232521385E-2</v>
      </c>
      <c r="Y886" s="17">
        <f t="shared" si="1142"/>
        <v>4.626027005066557E-3</v>
      </c>
      <c r="Z886" s="17">
        <f t="shared" si="1143"/>
        <v>5.9829190782096251E-3</v>
      </c>
      <c r="AA886" s="17">
        <f t="shared" si="1144"/>
        <v>5.6367974461770751E-3</v>
      </c>
      <c r="AB886" s="17">
        <f t="shared" si="1145"/>
        <v>2.6553497576919044E-3</v>
      </c>
      <c r="AC886" s="17">
        <f t="shared" si="1146"/>
        <v>2.6555346153676607E-5</v>
      </c>
      <c r="AD886" s="17">
        <f t="shared" si="1147"/>
        <v>7.4512944898781665E-3</v>
      </c>
      <c r="AE886" s="17">
        <f t="shared" si="1148"/>
        <v>4.0296246830787696E-3</v>
      </c>
      <c r="AF886" s="17">
        <f t="shared" si="1149"/>
        <v>1.0896009484348786E-3</v>
      </c>
      <c r="AG886" s="17">
        <f t="shared" si="1150"/>
        <v>1.9641700657890276E-4</v>
      </c>
      <c r="AH886" s="17">
        <f t="shared" si="1151"/>
        <v>8.0888355799002174E-4</v>
      </c>
      <c r="AI886" s="17">
        <f t="shared" si="1152"/>
        <v>7.6208832416586934E-4</v>
      </c>
      <c r="AJ886" s="17">
        <f t="shared" si="1153"/>
        <v>3.5900013549113795E-4</v>
      </c>
      <c r="AK886" s="17">
        <f t="shared" si="1154"/>
        <v>1.1274379727023554E-4</v>
      </c>
      <c r="AL886" s="17">
        <f t="shared" si="1155"/>
        <v>5.4120790158388064E-7</v>
      </c>
      <c r="AM886" s="17">
        <f t="shared" si="1156"/>
        <v>1.404044988815975E-3</v>
      </c>
      <c r="AN886" s="17">
        <f t="shared" si="1157"/>
        <v>7.5930086386619459E-4</v>
      </c>
      <c r="AO886" s="17">
        <f t="shared" si="1158"/>
        <v>2.0531315109572845E-4</v>
      </c>
      <c r="AP886" s="17">
        <f t="shared" si="1159"/>
        <v>3.7010792444179984E-5</v>
      </c>
      <c r="AQ886" s="17">
        <f t="shared" si="1160"/>
        <v>5.0038152087521165E-6</v>
      </c>
      <c r="AR886" s="17">
        <f t="shared" si="1161"/>
        <v>8.748807755325917E-5</v>
      </c>
      <c r="AS886" s="17">
        <f t="shared" si="1162"/>
        <v>8.2426749497459023E-5</v>
      </c>
      <c r="AT886" s="17">
        <f t="shared" si="1163"/>
        <v>3.8829113764563224E-5</v>
      </c>
      <c r="AU886" s="17">
        <f t="shared" si="1164"/>
        <v>1.2194262056379904E-5</v>
      </c>
      <c r="AV886" s="17">
        <f t="shared" si="1165"/>
        <v>2.872201024235878E-6</v>
      </c>
      <c r="AW886" s="17">
        <f t="shared" si="1166"/>
        <v>7.6597359425650953E-9</v>
      </c>
      <c r="AX886" s="17">
        <f t="shared" si="1167"/>
        <v>2.2046978249854439E-4</v>
      </c>
      <c r="AY886" s="17">
        <f t="shared" si="1168"/>
        <v>1.192290116349526E-4</v>
      </c>
      <c r="AZ886" s="17">
        <f t="shared" si="1169"/>
        <v>3.2239241710009661E-5</v>
      </c>
      <c r="BA886" s="17">
        <f t="shared" si="1170"/>
        <v>5.8116096174013784E-6</v>
      </c>
      <c r="BB886" s="17">
        <f t="shared" si="1171"/>
        <v>7.8572272222331208E-7</v>
      </c>
      <c r="BC886" s="17">
        <f t="shared" si="1172"/>
        <v>8.4983023549205368E-8</v>
      </c>
      <c r="BD886" s="17">
        <f t="shared" si="1173"/>
        <v>7.8855228278929346E-6</v>
      </c>
      <c r="BE886" s="17">
        <f t="shared" si="1174"/>
        <v>7.4293324641354187E-6</v>
      </c>
      <c r="BF886" s="17">
        <f t="shared" si="1175"/>
        <v>3.4997667286827784E-6</v>
      </c>
      <c r="BG886" s="17">
        <f t="shared" si="1176"/>
        <v>1.0990998374190498E-6</v>
      </c>
      <c r="BH886" s="17">
        <f t="shared" si="1177"/>
        <v>2.5887877955852687E-7</v>
      </c>
      <c r="BI886" s="17">
        <f t="shared" si="1178"/>
        <v>4.8780443940806883E-8</v>
      </c>
      <c r="BJ886" s="18">
        <f t="shared" si="1179"/>
        <v>0.43797378033074585</v>
      </c>
      <c r="BK886" s="18">
        <f t="shared" si="1180"/>
        <v>0.35832170586747175</v>
      </c>
      <c r="BL886" s="18">
        <f t="shared" si="1181"/>
        <v>0.19778148576251445</v>
      </c>
      <c r="BM886" s="18">
        <f t="shared" si="1182"/>
        <v>0.18682465528930731</v>
      </c>
      <c r="BN886" s="18">
        <f t="shared" si="1183"/>
        <v>0.81311601439773529</v>
      </c>
    </row>
    <row r="887" spans="1:66" x14ac:dyDescent="0.25">
      <c r="A887" t="s">
        <v>99</v>
      </c>
      <c r="B887" t="s">
        <v>395</v>
      </c>
      <c r="C887" t="s">
        <v>120</v>
      </c>
      <c r="D887" t="s">
        <v>508</v>
      </c>
      <c r="E887" s="14">
        <f>VLOOKUP(A887,home!$A$2:$E$405,3,FALSE)</f>
        <v>1.3382789319999999</v>
      </c>
      <c r="F887" s="14">
        <f>VLOOKUP(B887,home!$B$2:$E$405,3,FALSE)</f>
        <v>1.1200000000000001</v>
      </c>
      <c r="G887" s="14">
        <f>VLOOKUP(C887,away!$B$2:$E$405,4,FALSE)</f>
        <v>1.72</v>
      </c>
      <c r="H887" s="14">
        <f>VLOOKUP(A887,away!$A$2:$E$405,3,FALSE)</f>
        <v>1.2937685459999999</v>
      </c>
      <c r="I887" s="14">
        <f>VLOOKUP(C887,away!$B$2:$E$405,3,FALSE)</f>
        <v>0.98</v>
      </c>
      <c r="J887" s="14">
        <f>VLOOKUP(B887,home!$B$2:$E$405,4,FALSE)</f>
        <v>0.94</v>
      </c>
      <c r="K887" s="16">
        <f t="shared" si="1128"/>
        <v>2.5780605346048002</v>
      </c>
      <c r="L887" s="16">
        <f t="shared" si="1129"/>
        <v>1.1918195845752</v>
      </c>
      <c r="M887" s="17">
        <f t="shared" si="1130"/>
        <v>2.3054826953127085E-2</v>
      </c>
      <c r="N887" s="17">
        <f t="shared" si="1131"/>
        <v>5.9436739499999974E-2</v>
      </c>
      <c r="O887" s="17">
        <f t="shared" si="1132"/>
        <v>2.747719428172905E-2</v>
      </c>
      <c r="P887" s="17">
        <f t="shared" si="1133"/>
        <v>7.0837870179394358E-2</v>
      </c>
      <c r="Q887" s="17">
        <f t="shared" si="1134"/>
        <v>7.6615756205268101E-2</v>
      </c>
      <c r="R887" s="17">
        <f t="shared" si="1135"/>
        <v>1.637392913707119E-2</v>
      </c>
      <c r="S887" s="17">
        <f t="shared" si="1136"/>
        <v>5.4413809543602996E-2</v>
      </c>
      <c r="T887" s="17">
        <f t="shared" si="1137"/>
        <v>9.1312158732477444E-2</v>
      </c>
      <c r="U887" s="17">
        <f t="shared" si="1138"/>
        <v>4.2212980504698863E-2</v>
      </c>
      <c r="V887" s="17">
        <f t="shared" si="1139"/>
        <v>1.8576772010346208E-2</v>
      </c>
      <c r="W887" s="17">
        <f t="shared" si="1140"/>
        <v>6.5840019133901501E-2</v>
      </c>
      <c r="X887" s="17">
        <f t="shared" si="1141"/>
        <v>7.8469424252589723E-2</v>
      </c>
      <c r="Y887" s="17">
        <f t="shared" si="1142"/>
        <v>4.6760698307288302E-2</v>
      </c>
      <c r="Z887" s="17">
        <f t="shared" si="1143"/>
        <v>6.5049231406693183E-3</v>
      </c>
      <c r="AA887" s="17">
        <f t="shared" si="1144"/>
        <v>1.677008562959708E-2</v>
      </c>
      <c r="AB887" s="17">
        <f t="shared" si="1145"/>
        <v>2.1617147961803668E-2</v>
      </c>
      <c r="AC887" s="17">
        <f t="shared" si="1146"/>
        <v>3.5674171581740622E-3</v>
      </c>
      <c r="AD887" s="17">
        <f t="shared" si="1147"/>
        <v>4.2434888731684106E-2</v>
      </c>
      <c r="AE887" s="17">
        <f t="shared" si="1148"/>
        <v>5.0574731459690589E-2</v>
      </c>
      <c r="AF887" s="17">
        <f t="shared" si="1149"/>
        <v>3.0137977719145368E-2</v>
      </c>
      <c r="AG887" s="17">
        <f t="shared" si="1150"/>
        <v>1.1973010695056159E-2</v>
      </c>
      <c r="AH887" s="17">
        <f t="shared" si="1151"/>
        <v>1.9381736988015267E-3</v>
      </c>
      <c r="AI887" s="17">
        <f t="shared" si="1152"/>
        <v>4.9967291220892269E-3</v>
      </c>
      <c r="AJ887" s="17">
        <f t="shared" si="1153"/>
        <v>6.4409350758843648E-3</v>
      </c>
      <c r="AK887" s="17">
        <f t="shared" si="1154"/>
        <v>5.5350401750297509E-3</v>
      </c>
      <c r="AL887" s="17">
        <f t="shared" si="1155"/>
        <v>4.3844741761065587E-4</v>
      </c>
      <c r="AM887" s="17">
        <f t="shared" si="1156"/>
        <v>2.1879942385900138E-2</v>
      </c>
      <c r="AN887" s="17">
        <f t="shared" si="1157"/>
        <v>2.6076943844892814E-2</v>
      </c>
      <c r="AO887" s="17">
        <f t="shared" si="1158"/>
        <v>1.5539506190105487E-2</v>
      </c>
      <c r="AP887" s="17">
        <f t="shared" si="1159"/>
        <v>6.1734292706650921E-3</v>
      </c>
      <c r="AQ887" s="17">
        <f t="shared" si="1160"/>
        <v>1.8394034771921112E-3</v>
      </c>
      <c r="AR887" s="17">
        <f t="shared" si="1161"/>
        <v>4.6199067450804264E-4</v>
      </c>
      <c r="AS887" s="17">
        <f t="shared" si="1162"/>
        <v>1.1910399253046366E-3</v>
      </c>
      <c r="AT887" s="17">
        <f t="shared" si="1163"/>
        <v>1.5352865132832669E-3</v>
      </c>
      <c r="AU887" s="17">
        <f t="shared" si="1164"/>
        <v>1.3193538564021993E-3</v>
      </c>
      <c r="AV887" s="17">
        <f t="shared" si="1165"/>
        <v>8.5034352709228989E-4</v>
      </c>
      <c r="AW887" s="17">
        <f t="shared" si="1166"/>
        <v>3.7421280479137786E-5</v>
      </c>
      <c r="AX887" s="17">
        <f t="shared" si="1167"/>
        <v>9.4013026607526508E-3</v>
      </c>
      <c r="AY887" s="17">
        <f t="shared" si="1168"/>
        <v>1.1204656631603948E-2</v>
      </c>
      <c r="AZ887" s="17">
        <f t="shared" si="1169"/>
        <v>6.6769646059929889E-3</v>
      </c>
      <c r="BA887" s="17">
        <f t="shared" si="1170"/>
        <v>2.6525790609792936E-3</v>
      </c>
      <c r="BB887" s="17">
        <f t="shared" si="1171"/>
        <v>7.9034891862730342E-4</v>
      </c>
      <c r="BC887" s="17">
        <f t="shared" si="1172"/>
        <v>1.8839066397357017E-4</v>
      </c>
      <c r="BD887" s="17">
        <f t="shared" si="1173"/>
        <v>9.1768255628298714E-5</v>
      </c>
      <c r="BE887" s="17">
        <f t="shared" si="1174"/>
        <v>2.3658411816484176E-4</v>
      </c>
      <c r="BF887" s="17">
        <f t="shared" si="1175"/>
        <v>3.0496408907752868E-4</v>
      </c>
      <c r="BG887" s="17">
        <f t="shared" si="1176"/>
        <v>2.6207196084082645E-4</v>
      </c>
      <c r="BH887" s="17">
        <f t="shared" si="1177"/>
        <v>1.6890934486755735E-4</v>
      </c>
      <c r="BI887" s="17">
        <f t="shared" si="1178"/>
        <v>8.7091703185800261E-5</v>
      </c>
      <c r="BJ887" s="18">
        <f t="shared" si="1179"/>
        <v>0.65597887244778674</v>
      </c>
      <c r="BK887" s="18">
        <f t="shared" si="1180"/>
        <v>0.18209379989385932</v>
      </c>
      <c r="BL887" s="18">
        <f t="shared" si="1181"/>
        <v>0.14987161955506004</v>
      </c>
      <c r="BM887" s="18">
        <f t="shared" si="1182"/>
        <v>0.70948566342966091</v>
      </c>
      <c r="BN887" s="18">
        <f t="shared" si="1183"/>
        <v>0.27379631625658979</v>
      </c>
    </row>
    <row r="888" spans="1:66" x14ac:dyDescent="0.25">
      <c r="A888" t="s">
        <v>99</v>
      </c>
      <c r="B888" t="s">
        <v>112</v>
      </c>
      <c r="C888" t="s">
        <v>118</v>
      </c>
      <c r="D888" t="s">
        <v>508</v>
      </c>
      <c r="E888" s="14">
        <f>VLOOKUP(A888,home!$A$2:$E$405,3,FALSE)</f>
        <v>1.3382789319999999</v>
      </c>
      <c r="F888" s="14">
        <f>VLOOKUP(B888,home!$B$2:$E$405,3,FALSE)</f>
        <v>0.43</v>
      </c>
      <c r="G888" s="14">
        <f>VLOOKUP(C888,away!$B$2:$E$405,4,FALSE)</f>
        <v>1.28</v>
      </c>
      <c r="H888" s="14">
        <f>VLOOKUP(A888,away!$A$2:$E$405,3,FALSE)</f>
        <v>1.2937685459999999</v>
      </c>
      <c r="I888" s="14">
        <f>VLOOKUP(C888,away!$B$2:$E$405,3,FALSE)</f>
        <v>1.28</v>
      </c>
      <c r="J888" s="14">
        <f>VLOOKUP(B888,home!$B$2:$E$405,4,FALSE)</f>
        <v>1.1000000000000001</v>
      </c>
      <c r="K888" s="16">
        <f t="shared" si="1128"/>
        <v>0.73658872417279997</v>
      </c>
      <c r="L888" s="16">
        <f t="shared" si="1129"/>
        <v>1.821626112768</v>
      </c>
      <c r="M888" s="17">
        <f t="shared" si="1130"/>
        <v>7.7442865261220004E-2</v>
      </c>
      <c r="N888" s="17">
        <f t="shared" si="1131"/>
        <v>5.704354131904809E-2</v>
      </c>
      <c r="O888" s="17">
        <f t="shared" si="1132"/>
        <v>0.14107194560741215</v>
      </c>
      <c r="P888" s="17">
        <f t="shared" si="1133"/>
        <v>0.10391200443153835</v>
      </c>
      <c r="Q888" s="17">
        <f t="shared" si="1134"/>
        <v>2.1008814661248015E-2</v>
      </c>
      <c r="R888" s="17">
        <f t="shared" si="1135"/>
        <v>0.1284901699487245</v>
      </c>
      <c r="S888" s="17">
        <f t="shared" si="1136"/>
        <v>3.4857002735367112E-2</v>
      </c>
      <c r="T888" s="17">
        <f t="shared" si="1137"/>
        <v>3.8270205385232584E-2</v>
      </c>
      <c r="U888" s="17">
        <f t="shared" si="1138"/>
        <v>9.4644410351277214E-2</v>
      </c>
      <c r="V888" s="17">
        <f t="shared" si="1139"/>
        <v>5.1967501898050293E-3</v>
      </c>
      <c r="W888" s="17">
        <f t="shared" si="1140"/>
        <v>5.1582853292371639E-3</v>
      </c>
      <c r="X888" s="17">
        <f t="shared" si="1141"/>
        <v>9.3964672528464976E-3</v>
      </c>
      <c r="Y888" s="17">
        <f t="shared" si="1142"/>
        <v>8.5584250577772879E-3</v>
      </c>
      <c r="Z888" s="17">
        <f t="shared" si="1143"/>
        <v>7.8020349604198236E-2</v>
      </c>
      <c r="AA888" s="17">
        <f t="shared" si="1144"/>
        <v>5.7468909774472193E-2</v>
      </c>
      <c r="AB888" s="17">
        <f t="shared" si="1145"/>
        <v>2.1165475465190112E-2</v>
      </c>
      <c r="AC888" s="17">
        <f t="shared" si="1146"/>
        <v>4.3580897263029465E-4</v>
      </c>
      <c r="AD888" s="17">
        <f t="shared" si="1147"/>
        <v>9.4988370239551837E-4</v>
      </c>
      <c r="AE888" s="17">
        <f t="shared" si="1148"/>
        <v>1.7303329563764238E-3</v>
      </c>
      <c r="AF888" s="17">
        <f t="shared" si="1149"/>
        <v>1.5760098485591734E-3</v>
      </c>
      <c r="AG888" s="17">
        <f t="shared" si="1150"/>
        <v>9.5696689803831045E-4</v>
      </c>
      <c r="AH888" s="17">
        <f t="shared" si="1151"/>
        <v>3.5530976541574E-2</v>
      </c>
      <c r="AI888" s="17">
        <f t="shared" si="1152"/>
        <v>2.6171716679371675E-2</v>
      </c>
      <c r="AJ888" s="17">
        <f t="shared" si="1153"/>
        <v>9.6388956991351853E-3</v>
      </c>
      <c r="AK888" s="17">
        <f t="shared" si="1154"/>
        <v>2.3666339618202254E-3</v>
      </c>
      <c r="AL888" s="17">
        <f t="shared" si="1155"/>
        <v>2.3390551856526135E-5</v>
      </c>
      <c r="AM888" s="17">
        <f t="shared" si="1156"/>
        <v>1.3993472489201014E-4</v>
      </c>
      <c r="AN888" s="17">
        <f t="shared" si="1157"/>
        <v>2.549087489462919E-4</v>
      </c>
      <c r="AO888" s="17">
        <f t="shared" si="1158"/>
        <v>2.321742167267939E-4</v>
      </c>
      <c r="AP888" s="17">
        <f t="shared" si="1159"/>
        <v>1.4097820530032827E-4</v>
      </c>
      <c r="AQ888" s="17">
        <f t="shared" si="1160"/>
        <v>6.4202395026561503E-5</v>
      </c>
      <c r="AR888" s="17">
        <f t="shared" si="1161"/>
        <v>1.2944830936055673E-2</v>
      </c>
      <c r="AS888" s="17">
        <f t="shared" si="1162"/>
        <v>9.5350165038218405E-3</v>
      </c>
      <c r="AT888" s="17">
        <f t="shared" si="1163"/>
        <v>3.5116928207583604E-3</v>
      </c>
      <c r="AU888" s="17">
        <f t="shared" si="1164"/>
        <v>8.622244448430608E-4</v>
      </c>
      <c r="AV888" s="17">
        <f t="shared" si="1165"/>
        <v>1.5877620094438769E-4</v>
      </c>
      <c r="AW888" s="17">
        <f t="shared" si="1166"/>
        <v>8.7181086482740675E-7</v>
      </c>
      <c r="AX888" s="17">
        <f t="shared" si="1167"/>
        <v>1.7179056745946249E-5</v>
      </c>
      <c r="AY888" s="17">
        <f t="shared" si="1168"/>
        <v>3.1293818361138953E-5</v>
      </c>
      <c r="AZ888" s="17">
        <f t="shared" si="1169"/>
        <v>2.8502818347434711E-5</v>
      </c>
      <c r="BA888" s="17">
        <f t="shared" si="1170"/>
        <v>1.7307159396389973E-5</v>
      </c>
      <c r="BB888" s="17">
        <f t="shared" si="1171"/>
        <v>7.8817933735755081E-6</v>
      </c>
      <c r="BC888" s="17">
        <f t="shared" si="1172"/>
        <v>2.8715361249493839E-6</v>
      </c>
      <c r="BD888" s="17">
        <f t="shared" si="1173"/>
        <v>3.9301070097476814E-3</v>
      </c>
      <c r="BE888" s="17">
        <f t="shared" si="1174"/>
        <v>2.8948725081726222E-3</v>
      </c>
      <c r="BF888" s="17">
        <f t="shared" si="1175"/>
        <v>1.0661652237188926E-3</v>
      </c>
      <c r="BG888" s="17">
        <f t="shared" si="1176"/>
        <v>2.6177509396550238E-4</v>
      </c>
      <c r="BH888" s="17">
        <f t="shared" si="1177"/>
        <v>4.8205145621066051E-5</v>
      </c>
      <c r="BI888" s="17">
        <f t="shared" si="1178"/>
        <v>7.1014733423170179E-6</v>
      </c>
      <c r="BJ888" s="18">
        <f t="shared" si="1179"/>
        <v>0.14558616688400047</v>
      </c>
      <c r="BK888" s="18">
        <f t="shared" si="1180"/>
        <v>0.22189911596077844</v>
      </c>
      <c r="BL888" s="18">
        <f t="shared" si="1181"/>
        <v>0.55176990138996884</v>
      </c>
      <c r="BM888" s="18">
        <f t="shared" si="1182"/>
        <v>0.46827577060225828</v>
      </c>
      <c r="BN888" s="18">
        <f t="shared" si="1183"/>
        <v>0.52896934122919115</v>
      </c>
    </row>
    <row r="889" spans="1:66" x14ac:dyDescent="0.25">
      <c r="A889" t="s">
        <v>99</v>
      </c>
      <c r="B889" t="s">
        <v>113</v>
      </c>
      <c r="C889" t="s">
        <v>109</v>
      </c>
      <c r="D889" t="s">
        <v>508</v>
      </c>
      <c r="E889" s="14">
        <f>VLOOKUP(A889,home!$A$2:$E$405,3,FALSE)</f>
        <v>1.3382789319999999</v>
      </c>
      <c r="F889" s="14">
        <f>VLOOKUP(B889,home!$B$2:$E$405,3,FALSE)</f>
        <v>1.18</v>
      </c>
      <c r="G889" s="14">
        <f>VLOOKUP(C889,away!$B$2:$E$405,4,FALSE)</f>
        <v>0.68</v>
      </c>
      <c r="H889" s="14">
        <f>VLOOKUP(A889,away!$A$2:$E$405,3,FALSE)</f>
        <v>1.2937685459999999</v>
      </c>
      <c r="I889" s="14">
        <f>VLOOKUP(C889,away!$B$2:$E$405,3,FALSE)</f>
        <v>1.43</v>
      </c>
      <c r="J889" s="14">
        <f>VLOOKUP(B889,home!$B$2:$E$405,4,FALSE)</f>
        <v>0.71</v>
      </c>
      <c r="K889" s="16">
        <f t="shared" si="1128"/>
        <v>1.0738350150367999</v>
      </c>
      <c r="L889" s="16">
        <f t="shared" si="1129"/>
        <v>1.3135632047537997</v>
      </c>
      <c r="M889" s="17">
        <f t="shared" si="1130"/>
        <v>9.1868394577340362E-2</v>
      </c>
      <c r="N889" s="17">
        <f t="shared" si="1131"/>
        <v>9.8651498872364962E-2</v>
      </c>
      <c r="O889" s="17">
        <f t="shared" si="1132"/>
        <v>0.12067494279659779</v>
      </c>
      <c r="P889" s="17">
        <f t="shared" si="1133"/>
        <v>0.12958497901254959</v>
      </c>
      <c r="Q889" s="17">
        <f t="shared" si="1134"/>
        <v>5.2967716887504422E-2</v>
      </c>
      <c r="R889" s="17">
        <f t="shared" si="1135"/>
        <v>7.9257082296690248E-2</v>
      </c>
      <c r="S889" s="17">
        <f t="shared" si="1136"/>
        <v>4.5696528340729216E-2</v>
      </c>
      <c r="T889" s="17">
        <f t="shared" si="1137"/>
        <v>6.9576443943242264E-2</v>
      </c>
      <c r="U889" s="17">
        <f t="shared" si="1138"/>
        <v>8.5109030159839283E-2</v>
      </c>
      <c r="V889" s="17">
        <f t="shared" si="1139"/>
        <v>7.161916170315941E-3</v>
      </c>
      <c r="W889" s="17">
        <f t="shared" si="1140"/>
        <v>1.8959529686786093E-2</v>
      </c>
      <c r="X889" s="17">
        <f t="shared" si="1141"/>
        <v>2.4904540575999546E-2</v>
      </c>
      <c r="Y889" s="17">
        <f t="shared" si="1142"/>
        <v>1.635684406596551E-2</v>
      </c>
      <c r="Z889" s="17">
        <f t="shared" si="1143"/>
        <v>3.4703062340358692E-2</v>
      </c>
      <c r="AA889" s="17">
        <f t="shared" si="1144"/>
        <v>3.7265363470082087E-2</v>
      </c>
      <c r="AB889" s="17">
        <f t="shared" si="1145"/>
        <v>2.00084260711237E-2</v>
      </c>
      <c r="AC889" s="17">
        <f t="shared" si="1146"/>
        <v>6.3139012666559653E-4</v>
      </c>
      <c r="AD889" s="17">
        <f t="shared" si="1147"/>
        <v>5.0898517115751489E-3</v>
      </c>
      <c r="AE889" s="17">
        <f t="shared" si="1148"/>
        <v>6.6858419259782659E-3</v>
      </c>
      <c r="AF889" s="17">
        <f t="shared" si="1149"/>
        <v>4.3911379733826651E-3</v>
      </c>
      <c r="AG889" s="17">
        <f t="shared" si="1150"/>
        <v>1.9226790896108793E-3</v>
      </c>
      <c r="AH889" s="17">
        <f t="shared" si="1151"/>
        <v>1.1396166445643122E-2</v>
      </c>
      <c r="AI889" s="17">
        <f t="shared" si="1152"/>
        <v>1.2237602566519059E-2</v>
      </c>
      <c r="AJ889" s="17">
        <f t="shared" si="1153"/>
        <v>6.5705830680161852E-3</v>
      </c>
      <c r="AK889" s="17">
        <f t="shared" si="1154"/>
        <v>2.351907389214568E-3</v>
      </c>
      <c r="AL889" s="17">
        <f t="shared" si="1155"/>
        <v>3.562429786179071E-5</v>
      </c>
      <c r="AM889" s="17">
        <f t="shared" si="1156"/>
        <v>1.0931321978468768E-3</v>
      </c>
      <c r="AN889" s="17">
        <f t="shared" si="1157"/>
        <v>1.4358982330233082E-3</v>
      </c>
      <c r="AO889" s="17">
        <f t="shared" si="1158"/>
        <v>9.4307154233520775E-4</v>
      </c>
      <c r="AP889" s="17">
        <f t="shared" si="1159"/>
        <v>4.1292802582064804E-4</v>
      </c>
      <c r="AQ889" s="17">
        <f t="shared" si="1160"/>
        <v>1.3560176523240764E-4</v>
      </c>
      <c r="AR889" s="17">
        <f t="shared" si="1161"/>
        <v>2.993916983649337E-3</v>
      </c>
      <c r="AS889" s="17">
        <f t="shared" si="1162"/>
        <v>3.214972889156017E-3</v>
      </c>
      <c r="AT889" s="17">
        <f t="shared" si="1163"/>
        <v>1.7261752303848771E-3</v>
      </c>
      <c r="AU889" s="17">
        <f t="shared" si="1164"/>
        <v>6.1787580149216543E-4</v>
      </c>
      <c r="AV889" s="17">
        <f t="shared" si="1165"/>
        <v>1.6587416764655356E-4</v>
      </c>
      <c r="AW889" s="17">
        <f t="shared" si="1166"/>
        <v>1.3958294217129097E-6</v>
      </c>
      <c r="AX889" s="17">
        <f t="shared" si="1167"/>
        <v>1.956406050186851E-4</v>
      </c>
      <c r="AY889" s="17">
        <f t="shared" si="1168"/>
        <v>2.569863001083163E-4</v>
      </c>
      <c r="AZ889" s="17">
        <f t="shared" si="1169"/>
        <v>1.6878387397405091E-4</v>
      </c>
      <c r="BA889" s="17">
        <f t="shared" si="1170"/>
        <v>7.390276213603859E-5</v>
      </c>
      <c r="BB889" s="17">
        <f t="shared" si="1171"/>
        <v>2.4268987267893165E-5</v>
      </c>
      <c r="BC889" s="17">
        <f t="shared" si="1172"/>
        <v>6.3757697383485754E-6</v>
      </c>
      <c r="BD889" s="17">
        <f t="shared" si="1173"/>
        <v>6.5544986463487596E-4</v>
      </c>
      <c r="BE889" s="17">
        <f t="shared" si="1174"/>
        <v>7.0384501524606063E-4</v>
      </c>
      <c r="BF889" s="17">
        <f t="shared" si="1175"/>
        <v>3.7790671126516494E-4</v>
      </c>
      <c r="BG889" s="17">
        <f t="shared" si="1176"/>
        <v>1.3526981965797871E-4</v>
      </c>
      <c r="BH889" s="17">
        <f t="shared" si="1177"/>
        <v>3.6314367206612683E-5</v>
      </c>
      <c r="BI889" s="17">
        <f t="shared" si="1178"/>
        <v>7.7991278110729649E-6</v>
      </c>
      <c r="BJ889" s="18">
        <f t="shared" si="1179"/>
        <v>0.30425267479491158</v>
      </c>
      <c r="BK889" s="18">
        <f t="shared" si="1180"/>
        <v>0.2752358188255708</v>
      </c>
      <c r="BL889" s="18">
        <f t="shared" si="1181"/>
        <v>0.38550650424187677</v>
      </c>
      <c r="BM889" s="18">
        <f t="shared" si="1182"/>
        <v>0.42643785528898381</v>
      </c>
      <c r="BN889" s="18">
        <f t="shared" si="1183"/>
        <v>0.57300461444304729</v>
      </c>
    </row>
    <row r="890" spans="1:66" x14ac:dyDescent="0.25">
      <c r="A890" t="s">
        <v>99</v>
      </c>
      <c r="B890" t="s">
        <v>417</v>
      </c>
      <c r="C890" t="s">
        <v>115</v>
      </c>
      <c r="D890" t="s">
        <v>508</v>
      </c>
      <c r="E890" s="14">
        <f>VLOOKUP(A890,home!$A$2:$E$405,3,FALSE)</f>
        <v>1.3382789319999999</v>
      </c>
      <c r="F890" s="14">
        <f>VLOOKUP(B890,home!$B$2:$E$405,3,FALSE)</f>
        <v>0.93</v>
      </c>
      <c r="G890" s="14">
        <f>VLOOKUP(C890,away!$B$2:$E$405,4,FALSE)</f>
        <v>0.9</v>
      </c>
      <c r="H890" s="14">
        <f>VLOOKUP(A890,away!$A$2:$E$405,3,FALSE)</f>
        <v>1.2937685459999999</v>
      </c>
      <c r="I890" s="14">
        <f>VLOOKUP(C890,away!$B$2:$E$405,3,FALSE)</f>
        <v>0.95</v>
      </c>
      <c r="J890" s="14">
        <f>VLOOKUP(B890,home!$B$2:$E$405,4,FALSE)</f>
        <v>0.97</v>
      </c>
      <c r="K890" s="16">
        <f t="shared" si="1128"/>
        <v>1.1201394660840001</v>
      </c>
      <c r="L890" s="16">
        <f t="shared" si="1129"/>
        <v>1.1922077151389998</v>
      </c>
      <c r="M890" s="17">
        <f t="shared" si="1130"/>
        <v>9.9028540628016692E-2</v>
      </c>
      <c r="N890" s="17">
        <f t="shared" si="1131"/>
        <v>0.11092577662614433</v>
      </c>
      <c r="O890" s="17">
        <f t="shared" si="1132"/>
        <v>0.1180625901556774</v>
      </c>
      <c r="P890" s="17">
        <f t="shared" si="1133"/>
        <v>0.13224656670147461</v>
      </c>
      <c r="Q890" s="17">
        <f t="shared" si="1134"/>
        <v>6.2126170102481199E-2</v>
      </c>
      <c r="R890" s="17">
        <f t="shared" si="1135"/>
        <v>7.0377565426446173E-2</v>
      </c>
      <c r="S890" s="17">
        <f t="shared" si="1136"/>
        <v>4.4151802837382292E-2</v>
      </c>
      <c r="T890" s="17">
        <f t="shared" si="1137"/>
        <v>7.4067299308215956E-2</v>
      </c>
      <c r="U890" s="17">
        <f t="shared" si="1138"/>
        <v>7.8832688561071201E-2</v>
      </c>
      <c r="V890" s="17">
        <f t="shared" si="1139"/>
        <v>6.551337290009852E-3</v>
      </c>
      <c r="W890" s="17">
        <f t="shared" si="1140"/>
        <v>2.3196658336145686E-2</v>
      </c>
      <c r="X890" s="17">
        <f t="shared" si="1141"/>
        <v>2.7655235033796282E-2</v>
      </c>
      <c r="Y890" s="17">
        <f t="shared" si="1142"/>
        <v>1.6485392285637147E-2</v>
      </c>
      <c r="Z890" s="17">
        <f t="shared" si="1143"/>
        <v>2.7968225491369621E-2</v>
      </c>
      <c r="AA890" s="17">
        <f t="shared" si="1144"/>
        <v>3.132831316921969E-2</v>
      </c>
      <c r="AB890" s="17">
        <f t="shared" si="1145"/>
        <v>1.7546039993341051E-2</v>
      </c>
      <c r="AC890" s="17">
        <f t="shared" si="1146"/>
        <v>5.4680692203270653E-4</v>
      </c>
      <c r="AD890" s="17">
        <f t="shared" si="1147"/>
        <v>6.4958731208958013E-3</v>
      </c>
      <c r="AE890" s="17">
        <f t="shared" si="1148"/>
        <v>7.7444300512960274E-3</v>
      </c>
      <c r="AF890" s="17">
        <f t="shared" si="1149"/>
        <v>4.6164846282547231E-3</v>
      </c>
      <c r="AG890" s="17">
        <f t="shared" si="1150"/>
        <v>1.8346028635419596E-3</v>
      </c>
      <c r="AH890" s="17">
        <f t="shared" si="1151"/>
        <v>8.3359835523895282E-3</v>
      </c>
      <c r="AI890" s="17">
        <f t="shared" si="1152"/>
        <v>9.337464165658612E-3</v>
      </c>
      <c r="AJ890" s="17">
        <f t="shared" si="1153"/>
        <v>5.2296310625496618E-3</v>
      </c>
      <c r="AK890" s="17">
        <f t="shared" si="1154"/>
        <v>1.9526387154068933E-3</v>
      </c>
      <c r="AL890" s="17">
        <f t="shared" si="1155"/>
        <v>2.9209089674080344E-5</v>
      </c>
      <c r="AM890" s="17">
        <f t="shared" si="1156"/>
        <v>1.4552567698779243E-3</v>
      </c>
      <c r="AN890" s="17">
        <f t="shared" si="1157"/>
        <v>1.7349683485567214E-3</v>
      </c>
      <c r="AO890" s="17">
        <f t="shared" si="1158"/>
        <v>1.0342213253356465E-3</v>
      </c>
      <c r="AP890" s="17">
        <f t="shared" si="1159"/>
        <v>4.1100221440881313E-4</v>
      </c>
      <c r="AQ890" s="17">
        <f t="shared" si="1160"/>
        <v>1.2250000273935011E-4</v>
      </c>
      <c r="AR890" s="17">
        <f t="shared" si="1161"/>
        <v>1.987644780886119E-3</v>
      </c>
      <c r="AS890" s="17">
        <f t="shared" si="1162"/>
        <v>2.2264393636264269E-3</v>
      </c>
      <c r="AT890" s="17">
        <f t="shared" si="1163"/>
        <v>1.2469613000204536E-3</v>
      </c>
      <c r="AU890" s="17">
        <f t="shared" si="1164"/>
        <v>4.6559018827744051E-4</v>
      </c>
      <c r="AV890" s="17">
        <f t="shared" si="1165"/>
        <v>1.3038148622776036E-4</v>
      </c>
      <c r="AW890" s="17">
        <f t="shared" si="1166"/>
        <v>1.0835265271830843E-6</v>
      </c>
      <c r="AX890" s="17">
        <f t="shared" si="1167"/>
        <v>2.7168175687103087E-4</v>
      </c>
      <c r="AY890" s="17">
        <f t="shared" si="1168"/>
        <v>3.2390108660416099E-4</v>
      </c>
      <c r="AZ890" s="17">
        <f t="shared" si="1169"/>
        <v>1.9307868719569307E-4</v>
      </c>
      <c r="BA890" s="17">
        <f t="shared" si="1170"/>
        <v>7.6729966834538309E-5</v>
      </c>
      <c r="BB890" s="17">
        <f t="shared" si="1171"/>
        <v>2.2869514610624039E-5</v>
      </c>
      <c r="BC890" s="17">
        <f t="shared" si="1172"/>
        <v>5.4530423520540081E-6</v>
      </c>
      <c r="BD890" s="17">
        <f t="shared" si="1173"/>
        <v>3.9494757378803297E-4</v>
      </c>
      <c r="BE890" s="17">
        <f t="shared" si="1174"/>
        <v>4.4239636443409847E-4</v>
      </c>
      <c r="BF890" s="17">
        <f t="shared" si="1175"/>
        <v>2.4777281372735698E-4</v>
      </c>
      <c r="BG890" s="17">
        <f t="shared" si="1176"/>
        <v>9.2513369092897345E-5</v>
      </c>
      <c r="BH890" s="17">
        <f t="shared" si="1177"/>
        <v>2.5906968965337524E-5</v>
      </c>
      <c r="BI890" s="17">
        <f t="shared" si="1178"/>
        <v>5.8038836769375792E-6</v>
      </c>
      <c r="BJ890" s="18">
        <f t="shared" si="1179"/>
        <v>0.34079958507179575</v>
      </c>
      <c r="BK890" s="18">
        <f t="shared" si="1180"/>
        <v>0.28287816455519438</v>
      </c>
      <c r="BL890" s="18">
        <f t="shared" si="1181"/>
        <v>0.34826927289448301</v>
      </c>
      <c r="BM890" s="18">
        <f t="shared" si="1182"/>
        <v>0.40682522081252531</v>
      </c>
      <c r="BN890" s="18">
        <f t="shared" si="1183"/>
        <v>0.59276720964024032</v>
      </c>
    </row>
    <row r="891" spans="1:66" x14ac:dyDescent="0.25">
      <c r="A891" t="s">
        <v>99</v>
      </c>
      <c r="B891" t="s">
        <v>101</v>
      </c>
      <c r="C891" t="s">
        <v>108</v>
      </c>
      <c r="D891" t="s">
        <v>508</v>
      </c>
      <c r="E891" s="14">
        <f>VLOOKUP(A891,home!$A$2:$E$405,3,FALSE)</f>
        <v>1.3382789319999999</v>
      </c>
      <c r="F891" s="14">
        <f>VLOOKUP(B891,home!$B$2:$E$405,3,FALSE)</f>
        <v>0.96</v>
      </c>
      <c r="G891" s="14">
        <f>VLOOKUP(C891,away!$B$2:$E$405,4,FALSE)</f>
        <v>0.85</v>
      </c>
      <c r="H891" s="14">
        <f>VLOOKUP(A891,away!$A$2:$E$405,3,FALSE)</f>
        <v>1.2937685459999999</v>
      </c>
      <c r="I891" s="14">
        <f>VLOOKUP(C891,away!$B$2:$E$405,3,FALSE)</f>
        <v>0.69</v>
      </c>
      <c r="J891" s="14">
        <f>VLOOKUP(B891,home!$B$2:$E$405,4,FALSE)</f>
        <v>0.88</v>
      </c>
      <c r="K891" s="16">
        <f t="shared" si="1128"/>
        <v>1.0920356085119998</v>
      </c>
      <c r="L891" s="16">
        <f t="shared" si="1129"/>
        <v>0.78557626113119983</v>
      </c>
      <c r="M891" s="17">
        <f t="shared" si="1130"/>
        <v>0.15295494629057069</v>
      </c>
      <c r="N891" s="17">
        <f t="shared" si="1131"/>
        <v>0.16703224784734361</v>
      </c>
      <c r="O891" s="17">
        <f t="shared" si="1132"/>
        <v>0.12015777482847</v>
      </c>
      <c r="P891" s="17">
        <f t="shared" si="1133"/>
        <v>0.13121656875225607</v>
      </c>
      <c r="Q891" s="17">
        <f t="shared" si="1134"/>
        <v>9.1202581209550507E-2</v>
      </c>
      <c r="R891" s="17">
        <f t="shared" si="1135"/>
        <v>4.7196547747797024E-2</v>
      </c>
      <c r="S891" s="17">
        <f t="shared" si="1136"/>
        <v>2.8141927300616137E-2</v>
      </c>
      <c r="T891" s="17">
        <f t="shared" si="1137"/>
        <v>7.1646582752113303E-2</v>
      </c>
      <c r="U891" s="17">
        <f t="shared" si="1138"/>
        <v>5.1540310739431175E-2</v>
      </c>
      <c r="V891" s="17">
        <f t="shared" si="1139"/>
        <v>2.6824799124887705E-3</v>
      </c>
      <c r="W891" s="17">
        <f t="shared" si="1140"/>
        <v>3.3198822089678864E-2</v>
      </c>
      <c r="X891" s="17">
        <f t="shared" si="1141"/>
        <v>2.6080206531169808E-2</v>
      </c>
      <c r="Y891" s="17">
        <f t="shared" si="1142"/>
        <v>1.0243995568142938E-2</v>
      </c>
      <c r="Z891" s="17">
        <f t="shared" si="1143"/>
        <v>1.2358829172671514E-2</v>
      </c>
      <c r="AA891" s="17">
        <f t="shared" si="1144"/>
        <v>1.3496281536074191E-2</v>
      </c>
      <c r="AB891" s="17">
        <f t="shared" si="1145"/>
        <v>7.3692100099480226E-3</v>
      </c>
      <c r="AC891" s="17">
        <f t="shared" si="1146"/>
        <v>1.4382740571648302E-4</v>
      </c>
      <c r="AD891" s="17">
        <f t="shared" si="1147"/>
        <v>9.0635739706460168E-3</v>
      </c>
      <c r="AE891" s="17">
        <f t="shared" si="1148"/>
        <v>7.1201285523461609E-3</v>
      </c>
      <c r="AF891" s="17">
        <f t="shared" si="1149"/>
        <v>2.7967019834627994E-3</v>
      </c>
      <c r="AG891" s="17">
        <f t="shared" si="1150"/>
        <v>7.3234089588897233E-4</v>
      </c>
      <c r="AH891" s="17">
        <f t="shared" si="1151"/>
        <v>2.4272007033566212E-3</v>
      </c>
      <c r="AI891" s="17">
        <f t="shared" si="1152"/>
        <v>2.6505895970708017E-3</v>
      </c>
      <c r="AJ891" s="17">
        <f t="shared" si="1153"/>
        <v>1.4472691117763945E-3</v>
      </c>
      <c r="AK891" s="17">
        <f t="shared" si="1154"/>
        <v>5.2682313505311902E-4</v>
      </c>
      <c r="AL891" s="17">
        <f t="shared" si="1155"/>
        <v>4.9354503736814387E-6</v>
      </c>
      <c r="AM891" s="17">
        <f t="shared" si="1156"/>
        <v>1.9795491032655894E-3</v>
      </c>
      <c r="AN891" s="17">
        <f t="shared" si="1157"/>
        <v>1.5550867832690011E-3</v>
      </c>
      <c r="AO891" s="17">
        <f t="shared" si="1158"/>
        <v>6.1081963046750315E-4</v>
      </c>
      <c r="AP891" s="17">
        <f t="shared" si="1159"/>
        <v>1.5994846717606745E-4</v>
      </c>
      <c r="AQ891" s="17">
        <f t="shared" si="1160"/>
        <v>3.1412929704460366E-5</v>
      </c>
      <c r="AR891" s="17">
        <f t="shared" si="1161"/>
        <v>3.8135025071158276E-4</v>
      </c>
      <c r="AS891" s="17">
        <f t="shared" si="1162"/>
        <v>4.1644805309202696E-4</v>
      </c>
      <c r="AT891" s="17">
        <f t="shared" si="1163"/>
        <v>2.273880515359946E-4</v>
      </c>
      <c r="AU891" s="17">
        <f t="shared" si="1164"/>
        <v>8.2771949742489309E-5</v>
      </c>
      <c r="AV891" s="17">
        <f t="shared" si="1165"/>
        <v>2.2597479126190986E-5</v>
      </c>
      <c r="AW891" s="17">
        <f t="shared" si="1166"/>
        <v>1.1761140544020044E-7</v>
      </c>
      <c r="AX891" s="17">
        <f t="shared" si="1167"/>
        <v>3.6028968492733687E-4</v>
      </c>
      <c r="AY891" s="17">
        <f t="shared" si="1168"/>
        <v>2.8303502360935525E-4</v>
      </c>
      <c r="AZ891" s="17">
        <f t="shared" si="1169"/>
        <v>1.1117279780810909E-4</v>
      </c>
      <c r="BA891" s="17">
        <f t="shared" si="1170"/>
        <v>2.9111570280529732E-5</v>
      </c>
      <c r="BB891" s="17">
        <f t="shared" si="1171"/>
        <v>5.7173396341591743E-6</v>
      </c>
      <c r="BC891" s="17">
        <f t="shared" si="1172"/>
        <v>8.9828125868399756E-7</v>
      </c>
      <c r="BD891" s="17">
        <f t="shared" si="1173"/>
        <v>4.992995068924179E-5</v>
      </c>
      <c r="BE891" s="17">
        <f t="shared" si="1174"/>
        <v>5.4525284083900302E-5</v>
      </c>
      <c r="BF891" s="17">
        <f t="shared" si="1175"/>
        <v>2.9771775891925856E-5</v>
      </c>
      <c r="BG891" s="17">
        <f t="shared" si="1176"/>
        <v>1.0837279800874049E-5</v>
      </c>
      <c r="BH891" s="17">
        <f t="shared" si="1177"/>
        <v>2.9586738604905733E-6</v>
      </c>
      <c r="BI891" s="17">
        <f t="shared" si="1178"/>
        <v>6.4619544192587428E-7</v>
      </c>
      <c r="BJ891" s="18">
        <f t="shared" si="1179"/>
        <v>0.42424422301174375</v>
      </c>
      <c r="BK891" s="18">
        <f t="shared" si="1180"/>
        <v>0.31542772013563125</v>
      </c>
      <c r="BL891" s="18">
        <f t="shared" si="1181"/>
        <v>0.24809123235295397</v>
      </c>
      <c r="BM891" s="18">
        <f t="shared" si="1182"/>
        <v>0.29007842058480865</v>
      </c>
      <c r="BN891" s="18">
        <f t="shared" si="1183"/>
        <v>0.70976066667598792</v>
      </c>
    </row>
    <row r="892" spans="1:66" x14ac:dyDescent="0.25">
      <c r="A892" t="s">
        <v>99</v>
      </c>
      <c r="B892" t="s">
        <v>116</v>
      </c>
      <c r="C892" t="s">
        <v>114</v>
      </c>
      <c r="D892" t="s">
        <v>508</v>
      </c>
      <c r="E892" s="14">
        <f>VLOOKUP(A892,home!$A$2:$E$405,3,FALSE)</f>
        <v>1.3382789319999999</v>
      </c>
      <c r="F892" s="14">
        <f>VLOOKUP(B892,home!$B$2:$E$405,3,FALSE)</f>
        <v>1.1499999999999999</v>
      </c>
      <c r="G892" s="14">
        <f>VLOOKUP(C892,away!$B$2:$E$405,4,FALSE)</f>
        <v>0.8</v>
      </c>
      <c r="H892" s="14">
        <f>VLOOKUP(A892,away!$A$2:$E$405,3,FALSE)</f>
        <v>1.2937685459999999</v>
      </c>
      <c r="I892" s="14">
        <f>VLOOKUP(C892,away!$B$2:$E$405,3,FALSE)</f>
        <v>0.75</v>
      </c>
      <c r="J892" s="14">
        <f>VLOOKUP(B892,home!$B$2:$E$405,4,FALSE)</f>
        <v>0.98</v>
      </c>
      <c r="K892" s="16">
        <f t="shared" si="1128"/>
        <v>1.2312166174399999</v>
      </c>
      <c r="L892" s="16">
        <f t="shared" si="1129"/>
        <v>0.95091988130999994</v>
      </c>
      <c r="M892" s="17">
        <f t="shared" si="1130"/>
        <v>0.11280027536410665</v>
      </c>
      <c r="N892" s="17">
        <f t="shared" si="1131"/>
        <v>0.13888157348009597</v>
      </c>
      <c r="O892" s="17">
        <f t="shared" si="1132"/>
        <v>0.10726402446097161</v>
      </c>
      <c r="P892" s="17">
        <f t="shared" si="1133"/>
        <v>0.13206524936983888</v>
      </c>
      <c r="Q892" s="17">
        <f t="shared" si="1134"/>
        <v>8.5496650562454271E-2</v>
      </c>
      <c r="R892" s="17">
        <f t="shared" si="1135"/>
        <v>5.0999746704630013E-2</v>
      </c>
      <c r="S892" s="17">
        <f t="shared" si="1136"/>
        <v>3.8655114171528809E-2</v>
      </c>
      <c r="T892" s="17">
        <f t="shared" si="1137"/>
        <v>8.1300464805251549E-2</v>
      </c>
      <c r="U892" s="17">
        <f t="shared" si="1138"/>
        <v>6.2791735627971357E-2</v>
      </c>
      <c r="V892" s="17">
        <f t="shared" si="1139"/>
        <v>5.0285508573097064E-3</v>
      </c>
      <c r="W892" s="17">
        <f t="shared" si="1140"/>
        <v>3.5088298969318199E-2</v>
      </c>
      <c r="X892" s="17">
        <f t="shared" si="1141"/>
        <v>3.3366161091273855E-2</v>
      </c>
      <c r="Y892" s="17">
        <f t="shared" si="1142"/>
        <v>1.5864272972342233E-2</v>
      </c>
      <c r="Z892" s="17">
        <f t="shared" si="1143"/>
        <v>1.6165557694402283E-2</v>
      </c>
      <c r="AA892" s="17">
        <f t="shared" si="1144"/>
        <v>1.9903303263533144E-2</v>
      </c>
      <c r="AB892" s="17">
        <f t="shared" si="1145"/>
        <v>1.2252638860004893E-2</v>
      </c>
      <c r="AC892" s="17">
        <f t="shared" si="1146"/>
        <v>3.6796055062581466E-4</v>
      </c>
      <c r="AD892" s="17">
        <f t="shared" si="1147"/>
        <v>1.0800324192181845E-2</v>
      </c>
      <c r="AE892" s="17">
        <f t="shared" si="1148"/>
        <v>1.027024299893908E-2</v>
      </c>
      <c r="AF892" s="17">
        <f t="shared" si="1149"/>
        <v>4.883089126788003E-3</v>
      </c>
      <c r="AG892" s="17">
        <f t="shared" si="1150"/>
        <v>1.5478088442904669E-3</v>
      </c>
      <c r="AH892" s="17">
        <f t="shared" si="1151"/>
        <v>3.8430375510177433E-3</v>
      </c>
      <c r="AI892" s="17">
        <f t="shared" si="1152"/>
        <v>4.7316116942589673E-3</v>
      </c>
      <c r="AJ892" s="17">
        <f t="shared" si="1153"/>
        <v>2.9128194726225362E-3</v>
      </c>
      <c r="AK892" s="17">
        <f t="shared" si="1154"/>
        <v>1.1954372460985609E-3</v>
      </c>
      <c r="AL892" s="17">
        <f t="shared" si="1155"/>
        <v>1.723215718039796E-5</v>
      </c>
      <c r="AM892" s="17">
        <f t="shared" si="1156"/>
        <v>2.6595077238307061E-3</v>
      </c>
      <c r="AN892" s="17">
        <f t="shared" si="1157"/>
        <v>2.5289787690881229E-3</v>
      </c>
      <c r="AO892" s="17">
        <f t="shared" si="1158"/>
        <v>1.2024280954683936E-3</v>
      </c>
      <c r="AP892" s="17">
        <f t="shared" si="1159"/>
        <v>3.8113759394220481E-4</v>
      </c>
      <c r="AQ892" s="17">
        <f t="shared" si="1160"/>
        <v>9.0607828898575072E-5</v>
      </c>
      <c r="AR892" s="17">
        <f t="shared" si="1161"/>
        <v>7.3088416237673316E-4</v>
      </c>
      <c r="AS892" s="17">
        <f t="shared" si="1162"/>
        <v>8.9987672614194917E-4</v>
      </c>
      <c r="AT892" s="17">
        <f t="shared" si="1163"/>
        <v>5.5397158943673586E-4</v>
      </c>
      <c r="AU892" s="17">
        <f t="shared" si="1164"/>
        <v>2.273530088347194E-4</v>
      </c>
      <c r="AV892" s="17">
        <f t="shared" si="1165"/>
        <v>6.9980200625572393E-5</v>
      </c>
      <c r="AW892" s="17">
        <f t="shared" si="1166"/>
        <v>5.6042247332572425E-7</v>
      </c>
      <c r="AX892" s="17">
        <f t="shared" si="1167"/>
        <v>5.4573835063173235E-4</v>
      </c>
      <c r="AY892" s="17">
        <f t="shared" si="1168"/>
        <v>5.1895344760904201E-4</v>
      </c>
      <c r="AZ892" s="17">
        <f t="shared" si="1169"/>
        <v>2.4674157540290271E-4</v>
      </c>
      <c r="BA892" s="17">
        <f t="shared" si="1170"/>
        <v>7.8210489865456899E-5</v>
      </c>
      <c r="BB892" s="17">
        <f t="shared" si="1171"/>
        <v>1.8592977435014306E-5</v>
      </c>
      <c r="BC892" s="17">
        <f t="shared" si="1172"/>
        <v>3.5360863791406627E-6</v>
      </c>
      <c r="BD892" s="17">
        <f t="shared" si="1173"/>
        <v>1.1583538015644025E-4</v>
      </c>
      <c r="BE892" s="17">
        <f t="shared" si="1174"/>
        <v>1.4261844493608888E-4</v>
      </c>
      <c r="BF892" s="17">
        <f t="shared" si="1175"/>
        <v>8.7797099679382112E-5</v>
      </c>
      <c r="BG892" s="17">
        <f t="shared" si="1176"/>
        <v>3.6032416029430446E-5</v>
      </c>
      <c r="BH892" s="17">
        <f t="shared" si="1177"/>
        <v>1.1090927345486543E-5</v>
      </c>
      <c r="BI892" s="17">
        <f t="shared" si="1178"/>
        <v>2.7310668101165476E-6</v>
      </c>
      <c r="BJ892" s="18">
        <f t="shared" si="1179"/>
        <v>0.42577331998148676</v>
      </c>
      <c r="BK892" s="18">
        <f t="shared" si="1180"/>
        <v>0.28945333591819927</v>
      </c>
      <c r="BL892" s="18">
        <f t="shared" si="1181"/>
        <v>0.26877252590348133</v>
      </c>
      <c r="BM892" s="18">
        <f t="shared" si="1182"/>
        <v>0.37213882653033653</v>
      </c>
      <c r="BN892" s="18">
        <f t="shared" si="1183"/>
        <v>0.62750751994209741</v>
      </c>
    </row>
    <row r="893" spans="1:66" x14ac:dyDescent="0.25">
      <c r="A893" t="s">
        <v>122</v>
      </c>
      <c r="B893" t="s">
        <v>138</v>
      </c>
      <c r="C893" t="s">
        <v>140</v>
      </c>
      <c r="D893" t="s">
        <v>508</v>
      </c>
      <c r="E893" s="14">
        <f>VLOOKUP(A893,home!$A$2:$E$405,3,FALSE)</f>
        <v>1.3392857140000001</v>
      </c>
      <c r="F893" s="14">
        <f>VLOOKUP(B893,home!$B$2:$E$405,3,FALSE)</f>
        <v>0.98</v>
      </c>
      <c r="G893" s="14">
        <f>VLOOKUP(C893,away!$B$2:$E$405,4,FALSE)</f>
        <v>0.69</v>
      </c>
      <c r="H893" s="14">
        <f>VLOOKUP(A893,away!$A$2:$E$405,3,FALSE)</f>
        <v>1.1726190480000001</v>
      </c>
      <c r="I893" s="14">
        <f>VLOOKUP(C893,away!$B$2:$E$405,3,FALSE)</f>
        <v>0.69</v>
      </c>
      <c r="J893" s="14">
        <f>VLOOKUP(B893,home!$B$2:$E$405,4,FALSE)</f>
        <v>0.98</v>
      </c>
      <c r="K893" s="16">
        <f t="shared" si="1128"/>
        <v>0.90562499980679989</v>
      </c>
      <c r="L893" s="16">
        <f t="shared" si="1129"/>
        <v>0.79292500025759993</v>
      </c>
      <c r="M893" s="17">
        <f t="shared" si="1130"/>
        <v>0.18294860728973986</v>
      </c>
      <c r="N893" s="17">
        <f t="shared" si="1131"/>
        <v>0.16568283244142495</v>
      </c>
      <c r="O893" s="17">
        <f t="shared" si="1132"/>
        <v>0.1450645244823445</v>
      </c>
      <c r="P893" s="17">
        <f t="shared" si="1133"/>
        <v>0.13137405995629675</v>
      </c>
      <c r="Q893" s="17">
        <f t="shared" si="1134"/>
        <v>7.5023257548877759E-2</v>
      </c>
      <c r="R893" s="17">
        <f t="shared" si="1135"/>
        <v>5.7512644056265806E-2</v>
      </c>
      <c r="S893" s="17">
        <f t="shared" si="1136"/>
        <v>2.3584688461261362E-2</v>
      </c>
      <c r="T893" s="17">
        <f t="shared" si="1137"/>
        <v>5.948781651126988E-2</v>
      </c>
      <c r="U893" s="17">
        <f t="shared" si="1138"/>
        <v>5.2084888262344274E-2</v>
      </c>
      <c r="V893" s="17">
        <f t="shared" si="1139"/>
        <v>1.8817769657108005E-3</v>
      </c>
      <c r="W893" s="17">
        <f t="shared" si="1140"/>
        <v>2.2647645867735974E-2</v>
      </c>
      <c r="X893" s="17">
        <f t="shared" si="1141"/>
        <v>1.7957884605508578E-2</v>
      </c>
      <c r="Y893" s="17">
        <f t="shared" si="1142"/>
        <v>7.1196278277244193E-3</v>
      </c>
      <c r="Z893" s="17">
        <f t="shared" si="1143"/>
        <v>1.5201071101043276E-2</v>
      </c>
      <c r="AA893" s="17">
        <f t="shared" si="1144"/>
        <v>1.3766470012945467E-2</v>
      </c>
      <c r="AB893" s="17">
        <f t="shared" si="1145"/>
        <v>6.2336297014070272E-3</v>
      </c>
      <c r="AC893" s="17">
        <f t="shared" si="1146"/>
        <v>8.4455644258521942E-5</v>
      </c>
      <c r="AD893" s="17">
        <f t="shared" si="1147"/>
        <v>5.1275685711482154E-3</v>
      </c>
      <c r="AE893" s="17">
        <f t="shared" si="1148"/>
        <v>4.0657773105985595E-3</v>
      </c>
      <c r="AF893" s="17">
        <f t="shared" si="1149"/>
        <v>1.6119282375268533E-3</v>
      </c>
      <c r="AG893" s="17">
        <f t="shared" si="1150"/>
        <v>4.2604606605207101E-4</v>
      </c>
      <c r="AH893" s="17">
        <f t="shared" si="1151"/>
        <v>3.013327326677633E-3</v>
      </c>
      <c r="AI893" s="17">
        <f t="shared" si="1152"/>
        <v>2.7289445596402561E-3</v>
      </c>
      <c r="AJ893" s="17">
        <f t="shared" si="1153"/>
        <v>1.2357002081484873E-3</v>
      </c>
      <c r="AK893" s="17">
        <f t="shared" si="1154"/>
        <v>3.7302700025524548E-4</v>
      </c>
      <c r="AL893" s="17">
        <f t="shared" si="1155"/>
        <v>2.4258792754611995E-6</v>
      </c>
      <c r="AM893" s="17">
        <f t="shared" si="1156"/>
        <v>9.2873085725109163E-4</v>
      </c>
      <c r="AN893" s="17">
        <f t="shared" si="1157"/>
        <v>7.3641391522506273E-4</v>
      </c>
      <c r="AO893" s="17">
        <f t="shared" si="1158"/>
        <v>2.9196050195976652E-4</v>
      </c>
      <c r="AP893" s="17">
        <f t="shared" si="1159"/>
        <v>7.7167593697218966E-5</v>
      </c>
      <c r="AQ893" s="17">
        <f t="shared" si="1160"/>
        <v>1.5297028563061427E-5</v>
      </c>
      <c r="AR893" s="17">
        <f t="shared" si="1161"/>
        <v>4.7786851425641913E-4</v>
      </c>
      <c r="AS893" s="17">
        <f t="shared" si="1162"/>
        <v>4.3276967313114528E-4</v>
      </c>
      <c r="AT893" s="17">
        <f t="shared" si="1163"/>
        <v>1.9596351757289116E-4</v>
      </c>
      <c r="AU893" s="17">
        <f t="shared" si="1164"/>
        <v>5.9156486854696465E-5</v>
      </c>
      <c r="AV893" s="17">
        <f t="shared" si="1165"/>
        <v>1.339339834908886E-5</v>
      </c>
      <c r="AW893" s="17">
        <f t="shared" si="1166"/>
        <v>4.8389061293476396E-8</v>
      </c>
      <c r="AX893" s="17">
        <f t="shared" si="1167"/>
        <v>1.4018031373643142E-4</v>
      </c>
      <c r="AY893" s="17">
        <f t="shared" si="1168"/>
        <v>1.111524753055703E-4</v>
      </c>
      <c r="AZ893" s="17">
        <f t="shared" si="1169"/>
        <v>4.4067788255151097E-5</v>
      </c>
      <c r="BA893" s="17">
        <f t="shared" si="1170"/>
        <v>1.1647483671189184E-5</v>
      </c>
      <c r="BB893" s="17">
        <f t="shared" si="1171"/>
        <v>2.3088952482445182E-6</v>
      </c>
      <c r="BC893" s="17">
        <f t="shared" si="1172"/>
        <v>3.6615615306181124E-7</v>
      </c>
      <c r="BD893" s="17">
        <f t="shared" si="1173"/>
        <v>6.3152315298311651E-5</v>
      </c>
      <c r="BE893" s="17">
        <f t="shared" si="1174"/>
        <v>5.719231552983245E-5</v>
      </c>
      <c r="BF893" s="17">
        <f t="shared" si="1175"/>
        <v>2.5897395370327473E-5</v>
      </c>
      <c r="BG893" s="17">
        <f t="shared" si="1176"/>
        <v>7.8177762257498126E-6</v>
      </c>
      <c r="BH893" s="17">
        <f t="shared" si="1177"/>
        <v>1.7699933982335697E-6</v>
      </c>
      <c r="BI893" s="17">
        <f t="shared" si="1178"/>
        <v>3.2059005418666285E-7</v>
      </c>
      <c r="BJ893" s="18">
        <f t="shared" si="1179"/>
        <v>0.36150967799693307</v>
      </c>
      <c r="BK893" s="18">
        <f t="shared" si="1180"/>
        <v>0.33998716667184836</v>
      </c>
      <c r="BL893" s="18">
        <f t="shared" si="1181"/>
        <v>0.28334845758606952</v>
      </c>
      <c r="BM893" s="18">
        <f t="shared" si="1182"/>
        <v>0.24232934349470034</v>
      </c>
      <c r="BN893" s="18">
        <f t="shared" si="1183"/>
        <v>0.75760592577494967</v>
      </c>
    </row>
    <row r="894" spans="1:66" x14ac:dyDescent="0.25">
      <c r="A894" t="s">
        <v>122</v>
      </c>
      <c r="B894" t="s">
        <v>125</v>
      </c>
      <c r="C894" t="s">
        <v>124</v>
      </c>
      <c r="D894" t="s">
        <v>508</v>
      </c>
      <c r="E894" s="14">
        <f>VLOOKUP(A894,home!$A$2:$E$405,3,FALSE)</f>
        <v>1.3392857140000001</v>
      </c>
      <c r="F894" s="14">
        <f>VLOOKUP(B894,home!$B$2:$E$405,3,FALSE)</f>
        <v>0.8</v>
      </c>
      <c r="G894" s="14">
        <f>VLOOKUP(C894,away!$B$2:$E$405,4,FALSE)</f>
        <v>0.92</v>
      </c>
      <c r="H894" s="14">
        <f>VLOOKUP(A894,away!$A$2:$E$405,3,FALSE)</f>
        <v>1.1726190480000001</v>
      </c>
      <c r="I894" s="14">
        <f>VLOOKUP(C894,away!$B$2:$E$405,3,FALSE)</f>
        <v>0.75</v>
      </c>
      <c r="J894" s="14">
        <f>VLOOKUP(B894,home!$B$2:$E$405,4,FALSE)</f>
        <v>1.02</v>
      </c>
      <c r="K894" s="16">
        <f t="shared" si="1128"/>
        <v>0.98571428550400009</v>
      </c>
      <c r="L894" s="16">
        <f t="shared" si="1129"/>
        <v>0.89705357172000011</v>
      </c>
      <c r="M894" s="17">
        <f t="shared" si="1130"/>
        <v>0.15216834209042132</v>
      </c>
      <c r="N894" s="17">
        <f t="shared" si="1131"/>
        <v>0.14999450859998792</v>
      </c>
      <c r="O894" s="17">
        <f t="shared" si="1132"/>
        <v>0.13650315477492328</v>
      </c>
      <c r="P894" s="17">
        <f t="shared" si="1133"/>
        <v>0.13455310967800543</v>
      </c>
      <c r="Q894" s="17">
        <f t="shared" si="1134"/>
        <v>7.3925864937080352E-2</v>
      </c>
      <c r="R894" s="17">
        <f t="shared" si="1135"/>
        <v>6.1225321270946459E-2</v>
      </c>
      <c r="S894" s="17">
        <f t="shared" si="1136"/>
        <v>2.9744260657816882E-2</v>
      </c>
      <c r="T894" s="17">
        <f t="shared" si="1137"/>
        <v>6.6315461184298249E-2</v>
      </c>
      <c r="U894" s="17">
        <f t="shared" si="1138"/>
        <v>6.035067381134384E-2</v>
      </c>
      <c r="V894" s="17">
        <f t="shared" si="1139"/>
        <v>2.9223356708484847E-3</v>
      </c>
      <c r="W894" s="17">
        <f t="shared" si="1140"/>
        <v>2.4289927045573124E-2</v>
      </c>
      <c r="X894" s="17">
        <f t="shared" si="1141"/>
        <v>2.1789365813049601E-2</v>
      </c>
      <c r="Y894" s="17">
        <f t="shared" si="1142"/>
        <v>9.7731142140549034E-3</v>
      </c>
      <c r="Z894" s="17">
        <f t="shared" si="1143"/>
        <v>1.8307464375269009E-2</v>
      </c>
      <c r="AA894" s="17">
        <f t="shared" si="1144"/>
        <v>1.8045929166058225E-2</v>
      </c>
      <c r="AB894" s="17">
        <f t="shared" si="1145"/>
        <v>8.8940650870884402E-3</v>
      </c>
      <c r="AC894" s="17">
        <f t="shared" si="1146"/>
        <v>1.6150261062595526E-4</v>
      </c>
      <c r="AD894" s="17">
        <f t="shared" si="1147"/>
        <v>5.9857320206678491E-3</v>
      </c>
      <c r="AE894" s="17">
        <f t="shared" si="1148"/>
        <v>5.3695222884988679E-3</v>
      </c>
      <c r="AF894" s="17">
        <f t="shared" si="1149"/>
        <v>2.4083745736640286E-3</v>
      </c>
      <c r="AG894" s="17">
        <f t="shared" si="1150"/>
        <v>7.2014700444831669E-4</v>
      </c>
      <c r="AH894" s="17">
        <f t="shared" si="1151"/>
        <v>4.1056940767429297E-3</v>
      </c>
      <c r="AI894" s="17">
        <f t="shared" si="1152"/>
        <v>4.0470413033546621E-3</v>
      </c>
      <c r="AJ894" s="17">
        <f t="shared" si="1153"/>
        <v>1.9946132133707088E-3</v>
      </c>
      <c r="AK894" s="17">
        <f t="shared" si="1154"/>
        <v>6.5537291282484879E-4</v>
      </c>
      <c r="AL894" s="17">
        <f t="shared" si="1155"/>
        <v>5.7122731791151657E-6</v>
      </c>
      <c r="AM894" s="17">
        <f t="shared" si="1156"/>
        <v>1.1800443123942048E-3</v>
      </c>
      <c r="AN894" s="17">
        <f t="shared" si="1157"/>
        <v>1.058562965221093E-3</v>
      </c>
      <c r="AO894" s="17">
        <f t="shared" si="1158"/>
        <v>4.7479384442104789E-4</v>
      </c>
      <c r="AP894" s="17">
        <f t="shared" si="1159"/>
        <v>1.4197183798952371E-4</v>
      </c>
      <c r="AQ894" s="17">
        <f t="shared" si="1160"/>
        <v>3.1839086088038849E-5</v>
      </c>
      <c r="AR894" s="17">
        <f t="shared" si="1161"/>
        <v>7.3660550718637904E-4</v>
      </c>
      <c r="AS894" s="17">
        <f t="shared" si="1162"/>
        <v>7.2608257121453321E-4</v>
      </c>
      <c r="AT894" s="17">
        <f t="shared" si="1163"/>
        <v>3.5785498145082041E-4</v>
      </c>
      <c r="AU894" s="17">
        <f t="shared" si="1164"/>
        <v>1.1758092245161423E-4</v>
      </c>
      <c r="AV894" s="17">
        <f t="shared" si="1165"/>
        <v>2.8975298740823535E-5</v>
      </c>
      <c r="AW894" s="17">
        <f t="shared" si="1166"/>
        <v>1.4030588846198376E-7</v>
      </c>
      <c r="AX894" s="17">
        <f t="shared" si="1167"/>
        <v>1.9386442270911874E-4</v>
      </c>
      <c r="AY894" s="17">
        <f t="shared" si="1168"/>
        <v>1.7390677282065086E-4</v>
      </c>
      <c r="AZ894" s="17">
        <f t="shared" si="1169"/>
        <v>7.8001845852531735E-5</v>
      </c>
      <c r="BA894" s="17">
        <f t="shared" si="1170"/>
        <v>2.3323944807588828E-5</v>
      </c>
      <c r="BB894" s="17">
        <f t="shared" si="1171"/>
        <v>5.230706999061926E-6</v>
      </c>
      <c r="BC894" s="17">
        <f t="shared" si="1172"/>
        <v>9.3844487922586117E-7</v>
      </c>
      <c r="BD894" s="17">
        <f t="shared" si="1173"/>
        <v>1.101291001950272E-4</v>
      </c>
      <c r="BE894" s="17">
        <f t="shared" si="1174"/>
        <v>1.0855582731193968E-4</v>
      </c>
      <c r="BF894" s="17">
        <f t="shared" si="1175"/>
        <v>5.3502514878042122E-5</v>
      </c>
      <c r="BG894" s="17">
        <f t="shared" si="1176"/>
        <v>1.7579397741892142E-5</v>
      </c>
      <c r="BH894" s="17">
        <f t="shared" si="1177"/>
        <v>4.3320658711849606E-6</v>
      </c>
      <c r="BI894" s="17">
        <f t="shared" si="1178"/>
        <v>8.5403584299426961E-7</v>
      </c>
      <c r="BJ894" s="18">
        <f t="shared" si="1179"/>
        <v>0.36393449586550541</v>
      </c>
      <c r="BK894" s="18">
        <f t="shared" si="1180"/>
        <v>0.3197291697537179</v>
      </c>
      <c r="BL894" s="18">
        <f t="shared" si="1181"/>
        <v>0.29808391783953869</v>
      </c>
      <c r="BM894" s="18">
        <f t="shared" si="1182"/>
        <v>0.291510980015734</v>
      </c>
      <c r="BN894" s="18">
        <f t="shared" si="1183"/>
        <v>0.7083703013513647</v>
      </c>
    </row>
    <row r="895" spans="1:66" x14ac:dyDescent="0.25">
      <c r="A895" t="s">
        <v>122</v>
      </c>
      <c r="B895" t="s">
        <v>127</v>
      </c>
      <c r="C895" t="s">
        <v>137</v>
      </c>
      <c r="D895" t="s">
        <v>508</v>
      </c>
      <c r="E895" s="14">
        <f>VLOOKUP(A895,home!$A$2:$E$405,3,FALSE)</f>
        <v>1.3392857140000001</v>
      </c>
      <c r="F895" s="14">
        <f>VLOOKUP(B895,home!$B$2:$E$405,3,FALSE)</f>
        <v>0.8</v>
      </c>
      <c r="G895" s="14">
        <f>VLOOKUP(C895,away!$B$2:$E$405,4,FALSE)</f>
        <v>0.98</v>
      </c>
      <c r="H895" s="14">
        <f>VLOOKUP(A895,away!$A$2:$E$405,3,FALSE)</f>
        <v>1.1726190480000001</v>
      </c>
      <c r="I895" s="14">
        <f>VLOOKUP(C895,away!$B$2:$E$405,3,FALSE)</f>
        <v>0.75</v>
      </c>
      <c r="J895" s="14">
        <f>VLOOKUP(B895,home!$B$2:$E$405,4,FALSE)</f>
        <v>0.85</v>
      </c>
      <c r="K895" s="16">
        <f t="shared" si="1128"/>
        <v>1.0499999997759999</v>
      </c>
      <c r="L895" s="16">
        <f t="shared" si="1129"/>
        <v>0.74754464310000002</v>
      </c>
      <c r="M895" s="17">
        <f t="shared" si="1130"/>
        <v>0.16570525470763617</v>
      </c>
      <c r="N895" s="17">
        <f t="shared" si="1131"/>
        <v>0.17399051740589996</v>
      </c>
      <c r="O895" s="17">
        <f t="shared" si="1132"/>
        <v>0.12387207549021449</v>
      </c>
      <c r="P895" s="17">
        <f t="shared" si="1133"/>
        <v>0.13006567923697784</v>
      </c>
      <c r="Q895" s="17">
        <f t="shared" si="1134"/>
        <v>9.1345021618610536E-2</v>
      </c>
      <c r="R895" s="17">
        <f t="shared" si="1135"/>
        <v>4.6299953231194325E-2</v>
      </c>
      <c r="S895" s="17">
        <f t="shared" si="1136"/>
        <v>2.5522849207806113E-2</v>
      </c>
      <c r="T895" s="17">
        <f t="shared" si="1137"/>
        <v>6.8284481584845999E-2</v>
      </c>
      <c r="U895" s="17">
        <f t="shared" si="1138"/>
        <v>4.8614950882382844E-2</v>
      </c>
      <c r="V895" s="17">
        <f t="shared" si="1139"/>
        <v>2.2259380730853297E-3</v>
      </c>
      <c r="W895" s="17">
        <f t="shared" si="1140"/>
        <v>3.1970757559693259E-2</v>
      </c>
      <c r="X895" s="17">
        <f t="shared" si="1141"/>
        <v>2.3899568549597527E-2</v>
      </c>
      <c r="Y895" s="17">
        <f t="shared" si="1142"/>
        <v>8.9329972208264351E-3</v>
      </c>
      <c r="Z895" s="17">
        <f t="shared" si="1143"/>
        <v>1.1537094004586619E-2</v>
      </c>
      <c r="AA895" s="17">
        <f t="shared" si="1144"/>
        <v>1.2113948702231639E-2</v>
      </c>
      <c r="AB895" s="17">
        <f t="shared" si="1145"/>
        <v>6.359823067314847E-3</v>
      </c>
      <c r="AC895" s="17">
        <f t="shared" si="1146"/>
        <v>1.0919921788468148E-4</v>
      </c>
      <c r="AD895" s="17">
        <f t="shared" si="1147"/>
        <v>8.3923238576291154E-3</v>
      </c>
      <c r="AE895" s="17">
        <f t="shared" si="1148"/>
        <v>6.2736367429309728E-3</v>
      </c>
      <c r="AF895" s="17">
        <f t="shared" si="1149"/>
        <v>2.3449117699666905E-3</v>
      </c>
      <c r="AG895" s="17">
        <f t="shared" si="1150"/>
        <v>5.8430874406024632E-4</v>
      </c>
      <c r="AH895" s="17">
        <f t="shared" si="1151"/>
        <v>2.1561232050174629E-3</v>
      </c>
      <c r="AI895" s="17">
        <f t="shared" si="1152"/>
        <v>2.2639293647853638E-3</v>
      </c>
      <c r="AJ895" s="17">
        <f t="shared" si="1153"/>
        <v>1.1885629162587557E-3</v>
      </c>
      <c r="AK895" s="17">
        <f t="shared" si="1154"/>
        <v>4.1599702060181852E-4</v>
      </c>
      <c r="AL895" s="17">
        <f t="shared" si="1155"/>
        <v>3.4285141944055262E-6</v>
      </c>
      <c r="AM895" s="17">
        <f t="shared" si="1156"/>
        <v>1.7623880097261384E-3</v>
      </c>
      <c r="AN895" s="17">
        <f t="shared" si="1157"/>
        <v>1.3174637157344455E-3</v>
      </c>
      <c r="AO895" s="17">
        <f t="shared" si="1158"/>
        <v>4.9243147158795303E-4</v>
      </c>
      <c r="AP895" s="17">
        <f t="shared" si="1159"/>
        <v>1.2270483622647471E-4</v>
      </c>
      <c r="AQ895" s="17">
        <f t="shared" si="1160"/>
        <v>2.293183575089099E-5</v>
      </c>
      <c r="AR895" s="17">
        <f t="shared" si="1161"/>
        <v>3.2235967035488156E-4</v>
      </c>
      <c r="AS895" s="17">
        <f t="shared" si="1162"/>
        <v>3.3847765380041702E-4</v>
      </c>
      <c r="AT895" s="17">
        <f t="shared" si="1163"/>
        <v>1.7770076820730941E-4</v>
      </c>
      <c r="AU895" s="17">
        <f t="shared" si="1164"/>
        <v>6.2195268859289971E-5</v>
      </c>
      <c r="AV895" s="17">
        <f t="shared" si="1165"/>
        <v>1.6326258072080676E-5</v>
      </c>
      <c r="AW895" s="17">
        <f t="shared" si="1166"/>
        <v>7.4753216395474042E-8</v>
      </c>
      <c r="AX895" s="17">
        <f t="shared" si="1167"/>
        <v>3.0841790163627824E-4</v>
      </c>
      <c r="AY895" s="17">
        <f t="shared" si="1168"/>
        <v>2.3055615020434254E-4</v>
      </c>
      <c r="AZ895" s="17">
        <f t="shared" si="1169"/>
        <v>8.6175507509507625E-5</v>
      </c>
      <c r="BA895" s="17">
        <f t="shared" si="1170"/>
        <v>2.1473346335052084E-5</v>
      </c>
      <c r="BB895" s="17">
        <f t="shared" si="1171"/>
        <v>4.0130712555497991E-6</v>
      </c>
      <c r="BC895" s="17">
        <f t="shared" si="1172"/>
        <v>5.9998998389296898E-7</v>
      </c>
      <c r="BD895" s="17">
        <f t="shared" si="1173"/>
        <v>4.0163040787545597E-5</v>
      </c>
      <c r="BE895" s="17">
        <f t="shared" si="1174"/>
        <v>4.2171192817926353E-5</v>
      </c>
      <c r="BF895" s="17">
        <f t="shared" si="1175"/>
        <v>2.2139876224688156E-5</v>
      </c>
      <c r="BG895" s="17">
        <f t="shared" si="1176"/>
        <v>7.7489566769877453E-6</v>
      </c>
      <c r="BH895" s="17">
        <f t="shared" si="1177"/>
        <v>2.0341011272753409E-6</v>
      </c>
      <c r="BI895" s="17">
        <f t="shared" si="1178"/>
        <v>4.2716123663669387E-7</v>
      </c>
      <c r="BJ895" s="18">
        <f t="shared" si="1179"/>
        <v>0.42038768089001122</v>
      </c>
      <c r="BK895" s="18">
        <f t="shared" si="1180"/>
        <v>0.32386290510778887</v>
      </c>
      <c r="BL895" s="18">
        <f t="shared" si="1181"/>
        <v>0.2443171078281666</v>
      </c>
      <c r="BM895" s="18">
        <f t="shared" si="1182"/>
        <v>0.26859580474303196</v>
      </c>
      <c r="BN895" s="18">
        <f t="shared" si="1183"/>
        <v>0.73127850169053332</v>
      </c>
    </row>
    <row r="896" spans="1:66" x14ac:dyDescent="0.25">
      <c r="A896" t="s">
        <v>122</v>
      </c>
      <c r="B896" t="s">
        <v>130</v>
      </c>
      <c r="C896" t="s">
        <v>126</v>
      </c>
      <c r="D896" t="s">
        <v>508</v>
      </c>
      <c r="E896" s="14">
        <f>VLOOKUP(A896,home!$A$2:$E$405,3,FALSE)</f>
        <v>1.3392857140000001</v>
      </c>
      <c r="F896" s="14">
        <f>VLOOKUP(B896,home!$B$2:$E$405,3,FALSE)</f>
        <v>1.1000000000000001</v>
      </c>
      <c r="G896" s="14">
        <f>VLOOKUP(C896,away!$B$2:$E$405,4,FALSE)</f>
        <v>0.59</v>
      </c>
      <c r="H896" s="14">
        <f>VLOOKUP(A896,away!$A$2:$E$405,3,FALSE)</f>
        <v>1.1726190480000001</v>
      </c>
      <c r="I896" s="14">
        <f>VLOOKUP(C896,away!$B$2:$E$405,3,FALSE)</f>
        <v>0.91</v>
      </c>
      <c r="J896" s="14">
        <f>VLOOKUP(B896,home!$B$2:$E$405,4,FALSE)</f>
        <v>0.68</v>
      </c>
      <c r="K896" s="16">
        <f t="shared" si="1128"/>
        <v>0.86919642838599998</v>
      </c>
      <c r="L896" s="16">
        <f t="shared" si="1129"/>
        <v>0.72561666690240012</v>
      </c>
      <c r="M896" s="17">
        <f t="shared" si="1130"/>
        <v>0.2029464566069053</v>
      </c>
      <c r="N896" s="17">
        <f t="shared" si="1131"/>
        <v>0.17640033523631637</v>
      </c>
      <c r="O896" s="17">
        <f t="shared" si="1132"/>
        <v>0.14726133140275519</v>
      </c>
      <c r="P896" s="17">
        <f t="shared" si="1133"/>
        <v>0.12799902329464191</v>
      </c>
      <c r="Q896" s="17">
        <f t="shared" si="1134"/>
        <v>7.6663270676749634E-2</v>
      </c>
      <c r="R896" s="17">
        <f t="shared" si="1135"/>
        <v>5.3427638228038477E-2</v>
      </c>
      <c r="S896" s="17">
        <f t="shared" si="1136"/>
        <v>2.0182355285114174E-2</v>
      </c>
      <c r="T896" s="17">
        <f t="shared" si="1137"/>
        <v>5.5628146942299575E-2</v>
      </c>
      <c r="U896" s="17">
        <f t="shared" si="1138"/>
        <v>4.6439112324910353E-2</v>
      </c>
      <c r="V896" s="17">
        <f t="shared" si="1139"/>
        <v>1.4143422673431785E-3</v>
      </c>
      <c r="W896" s="17">
        <f t="shared" si="1140"/>
        <v>2.2211813686873316E-2</v>
      </c>
      <c r="X896" s="17">
        <f t="shared" si="1141"/>
        <v>1.6117262213326128E-2</v>
      </c>
      <c r="Y896" s="17">
        <f t="shared" si="1142"/>
        <v>5.8474770434128508E-3</v>
      </c>
      <c r="Z896" s="17">
        <f t="shared" si="1143"/>
        <v>1.2922661590498848E-2</v>
      </c>
      <c r="AA896" s="17">
        <f t="shared" si="1144"/>
        <v>1.1232331299702544E-2</v>
      </c>
      <c r="AB896" s="17">
        <f t="shared" si="1145"/>
        <v>4.8815511240748637E-3</v>
      </c>
      <c r="AC896" s="17">
        <f t="shared" si="1146"/>
        <v>5.5751906146515213E-5</v>
      </c>
      <c r="AD896" s="17">
        <f t="shared" si="1147"/>
        <v>4.8266072811513879E-3</v>
      </c>
      <c r="AE896" s="17">
        <f t="shared" si="1148"/>
        <v>3.5022666877959257E-3</v>
      </c>
      <c r="AF896" s="17">
        <f t="shared" si="1149"/>
        <v>1.2706515403008939E-3</v>
      </c>
      <c r="AG896" s="17">
        <f t="shared" si="1150"/>
        <v>3.0733531182251187E-4</v>
      </c>
      <c r="AH896" s="17">
        <f t="shared" si="1151"/>
        <v>2.3442246577013602E-3</v>
      </c>
      <c r="AI896" s="17">
        <f t="shared" si="1152"/>
        <v>2.0375916998084153E-3</v>
      </c>
      <c r="AJ896" s="17">
        <f t="shared" si="1153"/>
        <v>8.8553371399121661E-4</v>
      </c>
      <c r="AK896" s="17">
        <f t="shared" si="1154"/>
        <v>2.5656758047218505E-4</v>
      </c>
      <c r="AL896" s="17">
        <f t="shared" si="1155"/>
        <v>1.406516704529777E-6</v>
      </c>
      <c r="AM896" s="17">
        <f t="shared" si="1156"/>
        <v>8.3905396199973007E-4</v>
      </c>
      <c r="AN896" s="17">
        <f t="shared" si="1157"/>
        <v>6.0883153925749727E-4</v>
      </c>
      <c r="AO896" s="17">
        <f t="shared" si="1158"/>
        <v>2.208891561105414E-4</v>
      </c>
      <c r="AP896" s="17">
        <f t="shared" si="1159"/>
        <v>5.3426951070605015E-5</v>
      </c>
      <c r="AQ896" s="17">
        <f t="shared" si="1160"/>
        <v>9.6918715396525039E-6</v>
      </c>
      <c r="AR896" s="17">
        <f t="shared" si="1161"/>
        <v>3.4020169651833627E-4</v>
      </c>
      <c r="AS896" s="17">
        <f t="shared" si="1162"/>
        <v>2.9570209954459572E-4</v>
      </c>
      <c r="AT896" s="17">
        <f t="shared" si="1163"/>
        <v>1.2851160439520201E-4</v>
      </c>
      <c r="AU896" s="17">
        <f t="shared" si="1164"/>
        <v>3.7233942515488061E-5</v>
      </c>
      <c r="AV896" s="17">
        <f t="shared" si="1165"/>
        <v>8.090902462297963E-6</v>
      </c>
      <c r="AW896" s="17">
        <f t="shared" si="1166"/>
        <v>2.4641524698655155E-8</v>
      </c>
      <c r="AX896" s="17">
        <f t="shared" si="1167"/>
        <v>1.2155045116554793E-4</v>
      </c>
      <c r="AY896" s="17">
        <f t="shared" si="1168"/>
        <v>8.8199033235227843E-5</v>
      </c>
      <c r="AZ896" s="17">
        <f t="shared" si="1169"/>
        <v>3.1999344260080014E-5</v>
      </c>
      <c r="BA896" s="17">
        <f t="shared" si="1170"/>
        <v>7.7397525083539049E-6</v>
      </c>
      <c r="BB896" s="17">
        <f t="shared" si="1171"/>
        <v>1.4040233544403125E-6</v>
      </c>
      <c r="BC896" s="17">
        <f t="shared" si="1172"/>
        <v>2.037565493404214E-7</v>
      </c>
      <c r="BD896" s="17">
        <f t="shared" si="1173"/>
        <v>4.114267018369615E-5</v>
      </c>
      <c r="BE896" s="17">
        <f t="shared" si="1174"/>
        <v>3.5761061977931866E-5</v>
      </c>
      <c r="BF896" s="17">
        <f t="shared" si="1175"/>
        <v>1.5541693673254378E-5</v>
      </c>
      <c r="BG896" s="17">
        <f t="shared" si="1176"/>
        <v>4.502928210620667E-6</v>
      </c>
      <c r="BH896" s="17">
        <f t="shared" si="1177"/>
        <v>9.784822794875111E-7</v>
      </c>
      <c r="BI896" s="17">
        <f t="shared" si="1178"/>
        <v>1.7009866051390739E-7</v>
      </c>
      <c r="BJ896" s="18">
        <f t="shared" si="1179"/>
        <v>0.36475815646109949</v>
      </c>
      <c r="BK896" s="18">
        <f t="shared" si="1180"/>
        <v>0.35268753491009086</v>
      </c>
      <c r="BL896" s="18">
        <f t="shared" si="1181"/>
        <v>0.26967371921187594</v>
      </c>
      <c r="BM896" s="18">
        <f t="shared" si="1182"/>
        <v>0.21525584233644793</v>
      </c>
      <c r="BN896" s="18">
        <f t="shared" si="1183"/>
        <v>0.78469805544540683</v>
      </c>
    </row>
    <row r="897" spans="1:66" x14ac:dyDescent="0.25">
      <c r="A897" t="s">
        <v>122</v>
      </c>
      <c r="B897" t="s">
        <v>362</v>
      </c>
      <c r="C897" t="s">
        <v>142</v>
      </c>
      <c r="D897" t="s">
        <v>508</v>
      </c>
      <c r="E897" s="14">
        <f>VLOOKUP(A897,home!$A$2:$E$405,3,FALSE)</f>
        <v>1.3392857140000001</v>
      </c>
      <c r="F897" s="14">
        <f>VLOOKUP(B897,home!$B$2:$E$405,3,FALSE)</f>
        <v>1.56</v>
      </c>
      <c r="G897" s="14">
        <f>VLOOKUP(C897,away!$B$2:$E$405,4,FALSE)</f>
        <v>0.92</v>
      </c>
      <c r="H897" s="14">
        <f>VLOOKUP(A897,away!$A$2:$E$405,3,FALSE)</f>
        <v>1.1726190480000001</v>
      </c>
      <c r="I897" s="14">
        <f>VLOOKUP(C897,away!$B$2:$E$405,3,FALSE)</f>
        <v>0.75</v>
      </c>
      <c r="J897" s="14">
        <f>VLOOKUP(B897,home!$B$2:$E$405,4,FALSE)</f>
        <v>0.92</v>
      </c>
      <c r="K897" s="16">
        <f t="shared" si="1128"/>
        <v>1.9221428567328003</v>
      </c>
      <c r="L897" s="16">
        <f t="shared" si="1129"/>
        <v>0.80910714312000009</v>
      </c>
      <c r="M897" s="17">
        <f t="shared" si="1130"/>
        <v>6.5137816496977086E-2</v>
      </c>
      <c r="N897" s="17">
        <f t="shared" si="1131"/>
        <v>0.12520418868283645</v>
      </c>
      <c r="O897" s="17">
        <f t="shared" si="1132"/>
        <v>5.2703472614943944E-2</v>
      </c>
      <c r="P897" s="17">
        <f t="shared" si="1133"/>
        <v>0.10130360341182724</v>
      </c>
      <c r="Q897" s="17">
        <f t="shared" si="1134"/>
        <v>0.12033016845486992</v>
      </c>
      <c r="R897" s="17">
        <f t="shared" si="1135"/>
        <v>2.1321378079990225E-2</v>
      </c>
      <c r="S897" s="17">
        <f t="shared" si="1136"/>
        <v>3.9387335253619676E-2</v>
      </c>
      <c r="T897" s="17">
        <f t="shared" si="1137"/>
        <v>9.7359998829668171E-2</v>
      </c>
      <c r="U897" s="17">
        <f t="shared" si="1138"/>
        <v>4.0982734572152513E-2</v>
      </c>
      <c r="V897" s="17">
        <f t="shared" si="1139"/>
        <v>6.8062169387962945E-3</v>
      </c>
      <c r="W897" s="17">
        <f t="shared" si="1140"/>
        <v>7.7097257914994263E-2</v>
      </c>
      <c r="X897" s="17">
        <f t="shared" si="1141"/>
        <v>6.2379942093986833E-2</v>
      </c>
      <c r="Y897" s="17">
        <f t="shared" si="1142"/>
        <v>2.5236028367828355E-2</v>
      </c>
      <c r="Z897" s="17">
        <f t="shared" si="1143"/>
        <v>5.7504264352274282E-3</v>
      </c>
      <c r="AA897" s="17">
        <f t="shared" si="1144"/>
        <v>1.1053141095639861E-2</v>
      </c>
      <c r="AB897" s="17">
        <f t="shared" si="1145"/>
        <v>1.0622858100721961E-2</v>
      </c>
      <c r="AC897" s="17">
        <f t="shared" si="1146"/>
        <v>6.6157258811273454E-4</v>
      </c>
      <c r="AD897" s="17">
        <f t="shared" si="1147"/>
        <v>3.7047985893748123E-2</v>
      </c>
      <c r="AE897" s="17">
        <f t="shared" si="1148"/>
        <v>2.9975790024840611E-2</v>
      </c>
      <c r="AF897" s="17">
        <f t="shared" si="1149"/>
        <v>1.212681291488189E-2</v>
      </c>
      <c r="AG897" s="17">
        <f t="shared" si="1150"/>
        <v>3.2706303175702692E-3</v>
      </c>
      <c r="AH897" s="17">
        <f t="shared" si="1151"/>
        <v>1.1631777761821472E-3</v>
      </c>
      <c r="AI897" s="17">
        <f t="shared" si="1152"/>
        <v>2.2357938535988581E-3</v>
      </c>
      <c r="AJ897" s="17">
        <f t="shared" si="1153"/>
        <v>2.1487575924110732E-3</v>
      </c>
      <c r="AK897" s="17">
        <f t="shared" si="1154"/>
        <v>1.3767396857011051E-3</v>
      </c>
      <c r="AL897" s="17">
        <f t="shared" si="1155"/>
        <v>4.1155623997570671E-5</v>
      </c>
      <c r="AM897" s="17">
        <f t="shared" si="1156"/>
        <v>1.4242304288401097E-2</v>
      </c>
      <c r="AN897" s="17">
        <f t="shared" si="1157"/>
        <v>1.1523550134233939E-2</v>
      </c>
      <c r="AO897" s="17">
        <f t="shared" si="1158"/>
        <v>4.6618933638550575E-3</v>
      </c>
      <c r="AP897" s="17">
        <f t="shared" si="1159"/>
        <v>1.2573237403862843E-3</v>
      </c>
      <c r="AQ897" s="17">
        <f t="shared" si="1160"/>
        <v>2.5432740489022469E-4</v>
      </c>
      <c r="AR897" s="17">
        <f t="shared" si="1161"/>
        <v>1.8822708948548249E-4</v>
      </c>
      <c r="AS897" s="17">
        <f t="shared" si="1162"/>
        <v>3.6179935549812573E-4</v>
      </c>
      <c r="AT897" s="17">
        <f t="shared" si="1163"/>
        <v>3.4771502337062679E-4</v>
      </c>
      <c r="AU897" s="17">
        <f t="shared" si="1164"/>
        <v>2.2278598278350969E-4</v>
      </c>
      <c r="AV897" s="17">
        <f t="shared" si="1165"/>
        <v>1.0705662134687989E-4</v>
      </c>
      <c r="AW897" s="17">
        <f t="shared" si="1166"/>
        <v>1.7779452670211713E-6</v>
      </c>
      <c r="AX897" s="17">
        <f t="shared" si="1167"/>
        <v>4.562623908560855E-3</v>
      </c>
      <c r="AY897" s="17">
        <f t="shared" si="1168"/>
        <v>3.6916515957866824E-3</v>
      </c>
      <c r="AZ897" s="17">
        <f t="shared" si="1169"/>
        <v>1.4934708380306759E-3</v>
      </c>
      <c r="BA897" s="17">
        <f t="shared" si="1170"/>
        <v>4.0279264103067756E-4</v>
      </c>
      <c r="BB897" s="17">
        <f t="shared" si="1171"/>
        <v>8.1475600763522779E-5</v>
      </c>
      <c r="BC897" s="17">
        <f t="shared" si="1172"/>
        <v>1.3184498113551929E-5</v>
      </c>
      <c r="BD897" s="17">
        <f t="shared" si="1173"/>
        <v>2.5382647105231882E-5</v>
      </c>
      <c r="BE897" s="17">
        <f t="shared" si="1174"/>
        <v>4.8789073818290947E-5</v>
      </c>
      <c r="BF897" s="17">
        <f t="shared" si="1175"/>
        <v>4.6889784863218631E-5</v>
      </c>
      <c r="BG897" s="17">
        <f t="shared" si="1176"/>
        <v>3.0042955009524496E-5</v>
      </c>
      <c r="BH897" s="17">
        <f t="shared" si="1177"/>
        <v>1.4436712841675594E-5</v>
      </c>
      <c r="BI897" s="17">
        <f t="shared" si="1178"/>
        <v>5.5498848926658846E-6</v>
      </c>
      <c r="BJ897" s="18">
        <f t="shared" si="1179"/>
        <v>0.63221340150927752</v>
      </c>
      <c r="BK897" s="18">
        <f t="shared" si="1180"/>
        <v>0.21702935190911729</v>
      </c>
      <c r="BL897" s="18">
        <f t="shared" si="1181"/>
        <v>0.14500672850235688</v>
      </c>
      <c r="BM897" s="18">
        <f t="shared" si="1182"/>
        <v>0.51030940696401461</v>
      </c>
      <c r="BN897" s="18">
        <f t="shared" si="1183"/>
        <v>0.48600062774144492</v>
      </c>
    </row>
    <row r="898" spans="1:66" x14ac:dyDescent="0.25">
      <c r="A898" t="s">
        <v>122</v>
      </c>
      <c r="B898" t="s">
        <v>129</v>
      </c>
      <c r="C898" t="s">
        <v>136</v>
      </c>
      <c r="D898" t="s">
        <v>508</v>
      </c>
      <c r="E898" s="14">
        <f>VLOOKUP(A898,home!$A$2:$E$405,3,FALSE)</f>
        <v>1.3392857140000001</v>
      </c>
      <c r="F898" s="14">
        <f>VLOOKUP(B898,home!$B$2:$E$405,3,FALSE)</f>
        <v>1.1499999999999999</v>
      </c>
      <c r="G898" s="14">
        <f>VLOOKUP(C898,away!$B$2:$E$405,4,FALSE)</f>
        <v>1.03</v>
      </c>
      <c r="H898" s="14">
        <f>VLOOKUP(A898,away!$A$2:$E$405,3,FALSE)</f>
        <v>1.1726190480000001</v>
      </c>
      <c r="I898" s="14">
        <f>VLOOKUP(C898,away!$B$2:$E$405,3,FALSE)</f>
        <v>1.1499999999999999</v>
      </c>
      <c r="J898" s="14">
        <f>VLOOKUP(B898,home!$B$2:$E$405,4,FALSE)</f>
        <v>0.92</v>
      </c>
      <c r="K898" s="16">
        <f t="shared" si="1128"/>
        <v>1.5863839282330001</v>
      </c>
      <c r="L898" s="16">
        <f t="shared" si="1129"/>
        <v>1.2406309527839998</v>
      </c>
      <c r="M898" s="17">
        <f t="shared" si="1130"/>
        <v>5.9189277250860241E-2</v>
      </c>
      <c r="N898" s="17">
        <f t="shared" si="1131"/>
        <v>9.3896918154491818E-2</v>
      </c>
      <c r="O898" s="17">
        <f t="shared" si="1132"/>
        <v>7.3432049430331062E-2</v>
      </c>
      <c r="P898" s="17">
        <f t="shared" si="1133"/>
        <v>0.11649142303348844</v>
      </c>
      <c r="Q898" s="17">
        <f t="shared" si="1134"/>
        <v>7.4478280935447644E-2</v>
      </c>
      <c r="R898" s="17">
        <f t="shared" si="1135"/>
        <v>4.555103672481671E-2</v>
      </c>
      <c r="S898" s="17">
        <f t="shared" si="1136"/>
        <v>5.7317187633719333E-2</v>
      </c>
      <c r="T898" s="17">
        <f t="shared" si="1137"/>
        <v>9.2400060638658812E-2</v>
      </c>
      <c r="U898" s="17">
        <f t="shared" si="1138"/>
        <v>7.2261432574600382E-2</v>
      </c>
      <c r="V898" s="17">
        <f t="shared" si="1139"/>
        <v>1.2534103513810934E-2</v>
      </c>
      <c r="W898" s="17">
        <f t="shared" si="1140"/>
        <v>3.938371595947214E-2</v>
      </c>
      <c r="X898" s="17">
        <f t="shared" si="1141"/>
        <v>4.8860657054974346E-2</v>
      </c>
      <c r="Y898" s="17">
        <f t="shared" si="1142"/>
        <v>3.0309021757882547E-2</v>
      </c>
      <c r="Z898" s="17">
        <f t="shared" si="1143"/>
        <v>1.8837342030736108E-2</v>
      </c>
      <c r="AA898" s="17">
        <f t="shared" si="1144"/>
        <v>2.9883256648187747E-2</v>
      </c>
      <c r="AB898" s="17">
        <f t="shared" si="1145"/>
        <v>2.3703159034973501E-2</v>
      </c>
      <c r="AC898" s="17">
        <f t="shared" si="1146"/>
        <v>1.5417863912500955E-3</v>
      </c>
      <c r="AD898" s="17">
        <f t="shared" si="1147"/>
        <v>1.561942350805001E-2</v>
      </c>
      <c r="AE898" s="17">
        <f t="shared" si="1148"/>
        <v>1.937794026872889E-2</v>
      </c>
      <c r="AF898" s="17">
        <f t="shared" si="1149"/>
        <v>1.2020436249292282E-2</v>
      </c>
      <c r="AG898" s="17">
        <f t="shared" si="1150"/>
        <v>4.9709750922796048E-3</v>
      </c>
      <c r="AH898" s="17">
        <f t="shared" si="1151"/>
        <v>5.8425473978775599E-3</v>
      </c>
      <c r="AI898" s="17">
        <f t="shared" si="1152"/>
        <v>9.2685232919324963E-3</v>
      </c>
      <c r="AJ898" s="17">
        <f t="shared" si="1153"/>
        <v>7.3517181943874681E-3</v>
      </c>
      <c r="AK898" s="17">
        <f t="shared" si="1154"/>
        <v>3.887549196158138E-3</v>
      </c>
      <c r="AL898" s="17">
        <f t="shared" si="1155"/>
        <v>1.2137664054871018E-4</v>
      </c>
      <c r="AM898" s="17">
        <f t="shared" si="1156"/>
        <v>4.9556804842870537E-3</v>
      </c>
      <c r="AN898" s="17">
        <f t="shared" si="1157"/>
        <v>6.1481706009141211E-3</v>
      </c>
      <c r="AO898" s="17">
        <f t="shared" si="1158"/>
        <v>3.8138053752453317E-3</v>
      </c>
      <c r="AP898" s="17">
        <f t="shared" si="1159"/>
        <v>1.5771749988077854E-3</v>
      </c>
      <c r="AQ898" s="17">
        <f t="shared" si="1160"/>
        <v>4.8917303036950203E-4</v>
      </c>
      <c r="AR898" s="17">
        <f t="shared" si="1161"/>
        <v>1.4496890289829012E-3</v>
      </c>
      <c r="AS898" s="17">
        <f t="shared" si="1162"/>
        <v>2.2997633765141786E-3</v>
      </c>
      <c r="AT898" s="17">
        <f t="shared" si="1163"/>
        <v>1.8241538296204758E-3</v>
      </c>
      <c r="AU898" s="17">
        <f t="shared" si="1164"/>
        <v>9.6460277264486731E-4</v>
      </c>
      <c r="AV898" s="17">
        <f t="shared" si="1165"/>
        <v>3.8255758391320159E-4</v>
      </c>
      <c r="AW898" s="17">
        <f t="shared" si="1166"/>
        <v>6.63565083879463E-6</v>
      </c>
      <c r="AX898" s="17">
        <f t="shared" si="1167"/>
        <v>1.3102686456218195E-3</v>
      </c>
      <c r="AY898" s="17">
        <f t="shared" si="1168"/>
        <v>1.6255598382207991E-3</v>
      </c>
      <c r="AZ898" s="17">
        <f t="shared" si="1169"/>
        <v>1.0083599254496374E-3</v>
      </c>
      <c r="BA898" s="17">
        <f t="shared" si="1170"/>
        <v>4.1700084501992892E-4</v>
      </c>
      <c r="BB898" s="17">
        <f t="shared" si="1171"/>
        <v>1.2933603891720195E-4</v>
      </c>
      <c r="BC898" s="17">
        <f t="shared" si="1172"/>
        <v>3.2091658638231304E-5</v>
      </c>
      <c r="BD898" s="17">
        <f t="shared" si="1173"/>
        <v>2.9975484687792803E-4</v>
      </c>
      <c r="BE898" s="17">
        <f t="shared" si="1174"/>
        <v>4.755262714970889E-4</v>
      </c>
      <c r="BF898" s="17">
        <f t="shared" si="1175"/>
        <v>3.7718361727777209E-4</v>
      </c>
      <c r="BG898" s="17">
        <f t="shared" si="1176"/>
        <v>1.9945267614741494E-4</v>
      </c>
      <c r="BH898" s="17">
        <f t="shared" si="1177"/>
        <v>7.910212997083004E-5</v>
      </c>
      <c r="BI898" s="17">
        <f t="shared" si="1178"/>
        <v>2.5097269534944562E-5</v>
      </c>
      <c r="BJ898" s="18">
        <f t="shared" si="1179"/>
        <v>0.45282405106076951</v>
      </c>
      <c r="BK898" s="18">
        <f t="shared" si="1180"/>
        <v>0.24882071430189856</v>
      </c>
      <c r="BL898" s="18">
        <f t="shared" si="1181"/>
        <v>0.27955815589624666</v>
      </c>
      <c r="BM898" s="18">
        <f t="shared" si="1182"/>
        <v>0.53538235357283304</v>
      </c>
      <c r="BN898" s="18">
        <f t="shared" si="1183"/>
        <v>0.46303898552943584</v>
      </c>
    </row>
    <row r="899" spans="1:66" x14ac:dyDescent="0.25">
      <c r="A899" t="s">
        <v>122</v>
      </c>
      <c r="B899" t="s">
        <v>133</v>
      </c>
      <c r="C899" t="s">
        <v>128</v>
      </c>
      <c r="D899" t="s">
        <v>508</v>
      </c>
      <c r="E899" s="14">
        <f>VLOOKUP(A899,home!$A$2:$E$405,3,FALSE)</f>
        <v>1.3392857140000001</v>
      </c>
      <c r="F899" s="14">
        <f>VLOOKUP(B899,home!$B$2:$E$405,3,FALSE)</f>
        <v>0.52</v>
      </c>
      <c r="G899" s="14">
        <f>VLOOKUP(C899,away!$B$2:$E$405,4,FALSE)</f>
        <v>1.1499999999999999</v>
      </c>
      <c r="H899" s="14">
        <f>VLOOKUP(A899,away!$A$2:$E$405,3,FALSE)</f>
        <v>1.1726190480000001</v>
      </c>
      <c r="I899" s="14">
        <f>VLOOKUP(C899,away!$B$2:$E$405,3,FALSE)</f>
        <v>0.92</v>
      </c>
      <c r="J899" s="14">
        <f>VLOOKUP(B899,home!$B$2:$E$405,4,FALSE)</f>
        <v>1.31</v>
      </c>
      <c r="K899" s="16">
        <f t="shared" si="1128"/>
        <v>0.80089285697199997</v>
      </c>
      <c r="L899" s="16">
        <f t="shared" si="1129"/>
        <v>1.4132404766496003</v>
      </c>
      <c r="M899" s="17">
        <f t="shared" si="1130"/>
        <v>0.10924815493437381</v>
      </c>
      <c r="N899" s="17">
        <f t="shared" si="1131"/>
        <v>8.7496066924310348E-2</v>
      </c>
      <c r="O899" s="17">
        <f t="shared" si="1132"/>
        <v>0.15439391455254384</v>
      </c>
      <c r="P899" s="17">
        <f t="shared" si="1133"/>
        <v>0.12365298332507768</v>
      </c>
      <c r="Q899" s="17">
        <f t="shared" si="1134"/>
        <v>3.5037487506412106E-2</v>
      </c>
      <c r="R899" s="17">
        <f t="shared" si="1135"/>
        <v>0.10909786469701738</v>
      </c>
      <c r="S899" s="17">
        <f t="shared" si="1136"/>
        <v>3.4989287220403842E-2</v>
      </c>
      <c r="T899" s="17">
        <f t="shared" si="1137"/>
        <v>4.9516395544166258E-2</v>
      </c>
      <c r="U899" s="17">
        <f t="shared" si="1138"/>
        <v>8.7375700546738946E-2</v>
      </c>
      <c r="V899" s="17">
        <f t="shared" si="1139"/>
        <v>4.4003079775579938E-3</v>
      </c>
      <c r="W899" s="17">
        <f t="shared" si="1140"/>
        <v>9.3537578233770496E-3</v>
      </c>
      <c r="X899" s="17">
        <f t="shared" si="1141"/>
        <v>1.3219109164774309E-2</v>
      </c>
      <c r="Y899" s="17">
        <f t="shared" si="1142"/>
        <v>9.3408900684543751E-3</v>
      </c>
      <c r="Z899" s="17">
        <f t="shared" si="1143"/>
        <v>5.1393839435288823E-2</v>
      </c>
      <c r="AA899" s="17">
        <f t="shared" si="1144"/>
        <v>4.1160958896088708E-2</v>
      </c>
      <c r="AB899" s="17">
        <f t="shared" si="1145"/>
        <v>1.6482758982997767E-2</v>
      </c>
      <c r="AC899" s="17">
        <f t="shared" si="1146"/>
        <v>3.1128169241224039E-4</v>
      </c>
      <c r="AD899" s="17">
        <f t="shared" si="1147"/>
        <v>1.87283945664716E-3</v>
      </c>
      <c r="AE899" s="17">
        <f t="shared" si="1148"/>
        <v>2.6467725264002111E-3</v>
      </c>
      <c r="AF899" s="17">
        <f t="shared" si="1149"/>
        <v>1.8702630333964508E-3</v>
      </c>
      <c r="AG899" s="17">
        <f t="shared" si="1150"/>
        <v>8.8104380692577606E-4</v>
      </c>
      <c r="AH899" s="17">
        <f t="shared" si="1151"/>
        <v>1.8157963535095144E-2</v>
      </c>
      <c r="AI899" s="17">
        <f t="shared" si="1152"/>
        <v>1.4542583292415746E-2</v>
      </c>
      <c r="AJ899" s="17">
        <f t="shared" si="1153"/>
        <v>5.823525540408059E-3</v>
      </c>
      <c r="AK899" s="17">
        <f t="shared" si="1154"/>
        <v>1.5546733359022738E-3</v>
      </c>
      <c r="AL899" s="17">
        <f t="shared" si="1155"/>
        <v>1.4093019674107816E-5</v>
      </c>
      <c r="AM899" s="17">
        <f t="shared" si="1156"/>
        <v>2.9998874861680657E-4</v>
      </c>
      <c r="AN899" s="17">
        <f t="shared" si="1157"/>
        <v>4.2395624208473281E-4</v>
      </c>
      <c r="AO899" s="17">
        <f t="shared" si="1158"/>
        <v>2.9957606082120063E-4</v>
      </c>
      <c r="AP899" s="17">
        <f t="shared" si="1159"/>
        <v>1.4112433832925444E-4</v>
      </c>
      <c r="AQ899" s="17">
        <f t="shared" si="1160"/>
        <v>4.9860656791823728E-5</v>
      </c>
      <c r="AR899" s="17">
        <f t="shared" si="1161"/>
        <v>5.1323138082647827E-3</v>
      </c>
      <c r="AS899" s="17">
        <f t="shared" si="1162"/>
        <v>4.110433468778027E-3</v>
      </c>
      <c r="AT899" s="17">
        <f t="shared" si="1163"/>
        <v>1.6460084021014808E-3</v>
      </c>
      <c r="AU899" s="17">
        <f t="shared" si="1164"/>
        <v>4.3942545725299059E-4</v>
      </c>
      <c r="AV899" s="17">
        <f t="shared" si="1165"/>
        <v>8.7983177471393756E-5</v>
      </c>
      <c r="AW899" s="17">
        <f t="shared" si="1166"/>
        <v>4.4309009861520831E-7</v>
      </c>
      <c r="AX899" s="17">
        <f t="shared" si="1167"/>
        <v>4.0043140989861526E-5</v>
      </c>
      <c r="AY899" s="17">
        <f t="shared" si="1168"/>
        <v>5.6590587659059048E-5</v>
      </c>
      <c r="AZ899" s="17">
        <f t="shared" si="1169"/>
        <v>3.9988054538584807E-5</v>
      </c>
      <c r="BA899" s="17">
        <f t="shared" si="1170"/>
        <v>1.8837579085466607E-5</v>
      </c>
      <c r="BB899" s="17">
        <f t="shared" si="1171"/>
        <v>6.6555073114173399E-6</v>
      </c>
      <c r="BC899" s="17">
        <f t="shared" si="1172"/>
        <v>1.8811664650264678E-6</v>
      </c>
      <c r="BD899" s="17">
        <f t="shared" si="1173"/>
        <v>1.2088656021179084E-3</v>
      </c>
      <c r="BE899" s="17">
        <f t="shared" si="1174"/>
        <v>9.6817182577538859E-4</v>
      </c>
      <c r="BF899" s="17">
        <f t="shared" si="1175"/>
        <v>3.8770094979252413E-4</v>
      </c>
      <c r="BG899" s="17">
        <f t="shared" si="1176"/>
        <v>1.0350230711003087E-4</v>
      </c>
      <c r="BH899" s="17">
        <f t="shared" si="1177"/>
        <v>2.0723564611136491E-5</v>
      </c>
      <c r="BI899" s="17">
        <f t="shared" si="1178"/>
        <v>3.3194709736113886E-6</v>
      </c>
      <c r="BJ899" s="18">
        <f t="shared" si="1179"/>
        <v>0.21261312793755727</v>
      </c>
      <c r="BK899" s="18">
        <f t="shared" si="1180"/>
        <v>0.27267269875715866</v>
      </c>
      <c r="BL899" s="18">
        <f t="shared" si="1181"/>
        <v>0.4626983914134572</v>
      </c>
      <c r="BM899" s="18">
        <f t="shared" si="1182"/>
        <v>0.38039543810616638</v>
      </c>
      <c r="BN899" s="18">
        <f t="shared" si="1183"/>
        <v>0.61892647193973516</v>
      </c>
    </row>
    <row r="900" spans="1:66" x14ac:dyDescent="0.25">
      <c r="A900" t="s">
        <v>122</v>
      </c>
      <c r="B900" t="s">
        <v>135</v>
      </c>
      <c r="C900" t="s">
        <v>401</v>
      </c>
      <c r="D900" t="s">
        <v>508</v>
      </c>
      <c r="E900" s="14">
        <f>VLOOKUP(A900,home!$A$2:$E$405,3,FALSE)</f>
        <v>1.3392857140000001</v>
      </c>
      <c r="F900" s="14">
        <f>VLOOKUP(B900,home!$B$2:$E$405,3,FALSE)</f>
        <v>0.56999999999999995</v>
      </c>
      <c r="G900" s="14">
        <f>VLOOKUP(C900,away!$B$2:$E$405,4,FALSE)</f>
        <v>0.85</v>
      </c>
      <c r="H900" s="14">
        <f>VLOOKUP(A900,away!$A$2:$E$405,3,FALSE)</f>
        <v>1.1726190480000001</v>
      </c>
      <c r="I900" s="14">
        <f>VLOOKUP(C900,away!$B$2:$E$405,3,FALSE)</f>
        <v>1.01</v>
      </c>
      <c r="J900" s="14">
        <f>VLOOKUP(B900,home!$B$2:$E$405,4,FALSE)</f>
        <v>0.98</v>
      </c>
      <c r="K900" s="16">
        <f t="shared" si="1128"/>
        <v>0.64888392843299991</v>
      </c>
      <c r="L900" s="16">
        <f t="shared" si="1129"/>
        <v>1.1606583337104002</v>
      </c>
      <c r="M900" s="17">
        <f t="shared" si="1130"/>
        <v>0.16372906464385428</v>
      </c>
      <c r="N900" s="17">
        <f t="shared" si="1131"/>
        <v>0.10624115866476475</v>
      </c>
      <c r="O900" s="17">
        <f t="shared" si="1132"/>
        <v>0.19003350334949826</v>
      </c>
      <c r="P900" s="17">
        <f t="shared" si="1133"/>
        <v>0.12330968618730807</v>
      </c>
      <c r="Q900" s="17">
        <f t="shared" si="1134"/>
        <v>3.4469090197833098E-2</v>
      </c>
      <c r="R900" s="17">
        <f t="shared" si="1135"/>
        <v>0.11028198467338925</v>
      </c>
      <c r="S900" s="17">
        <f t="shared" si="1136"/>
        <v>2.3217134264901497E-2</v>
      </c>
      <c r="T900" s="17">
        <f t="shared" si="1137"/>
        <v>4.000683679353044E-2</v>
      </c>
      <c r="U900" s="17">
        <f t="shared" si="1138"/>
        <v>7.1560207450256694E-2</v>
      </c>
      <c r="V900" s="17">
        <f t="shared" si="1139"/>
        <v>1.9428421422922862E-3</v>
      </c>
      <c r="W900" s="17">
        <f t="shared" si="1140"/>
        <v>7.4554795523604517E-3</v>
      </c>
      <c r="X900" s="17">
        <f t="shared" si="1141"/>
        <v>8.6532644742546398E-3</v>
      </c>
      <c r="Y900" s="17">
        <f t="shared" si="1142"/>
        <v>5.021741762921899E-3</v>
      </c>
      <c r="Z900" s="17">
        <f t="shared" si="1143"/>
        <v>4.2666568189763956E-2</v>
      </c>
      <c r="AA900" s="17">
        <f t="shared" si="1144"/>
        <v>2.7685650379728505E-2</v>
      </c>
      <c r="AB900" s="17">
        <f t="shared" si="1145"/>
        <v>8.982386789810403E-3</v>
      </c>
      <c r="AC900" s="17">
        <f t="shared" si="1146"/>
        <v>9.1451102236588907E-5</v>
      </c>
      <c r="AD900" s="17">
        <f t="shared" si="1147"/>
        <v>1.2094352150718883E-3</v>
      </c>
      <c r="AE900" s="17">
        <f t="shared" si="1148"/>
        <v>1.4037410614560169E-3</v>
      </c>
      <c r="AF900" s="17">
        <f t="shared" si="1149"/>
        <v>8.1463188067520487E-4</v>
      </c>
      <c r="AG900" s="17">
        <f t="shared" si="1150"/>
        <v>3.1516976040395098E-4</v>
      </c>
      <c r="AH900" s="17">
        <f t="shared" si="1151"/>
        <v>1.2380326985068144E-2</v>
      </c>
      <c r="AI900" s="17">
        <f t="shared" si="1152"/>
        <v>8.0333952093560937E-3</v>
      </c>
      <c r="AJ900" s="17">
        <f t="shared" si="1153"/>
        <v>2.6063705210509118E-3</v>
      </c>
      <c r="AK900" s="17">
        <f t="shared" si="1154"/>
        <v>5.6374398088382697E-4</v>
      </c>
      <c r="AL900" s="17">
        <f t="shared" si="1155"/>
        <v>2.7549920334075504E-6</v>
      </c>
      <c r="AM900" s="17">
        <f t="shared" si="1156"/>
        <v>1.5695661470821145E-4</v>
      </c>
      <c r="AN900" s="17">
        <f t="shared" si="1157"/>
        <v>1.8217300289205795E-4</v>
      </c>
      <c r="AO900" s="17">
        <f t="shared" si="1158"/>
        <v>1.0572030699185798E-4</v>
      </c>
      <c r="AP900" s="17">
        <f t="shared" si="1159"/>
        <v>4.0901718450840622E-5</v>
      </c>
      <c r="AQ900" s="17">
        <f t="shared" si="1160"/>
        <v>1.1868230095761145E-5</v>
      </c>
      <c r="AR900" s="17">
        <f t="shared" si="1161"/>
        <v>2.8738659378558179E-3</v>
      </c>
      <c r="AS900" s="17">
        <f t="shared" si="1162"/>
        <v>1.8648054195456705E-3</v>
      </c>
      <c r="AT900" s="17">
        <f t="shared" si="1163"/>
        <v>6.0502113319897157E-4</v>
      </c>
      <c r="AU900" s="17">
        <f t="shared" si="1164"/>
        <v>1.3086282989837803E-4</v>
      </c>
      <c r="AV900" s="17">
        <f t="shared" si="1165"/>
        <v>2.122869678757974E-5</v>
      </c>
      <c r="AW900" s="17">
        <f t="shared" si="1166"/>
        <v>5.7635392929128392E-8</v>
      </c>
      <c r="AX900" s="17">
        <f t="shared" si="1167"/>
        <v>1.6974437457568166E-5</v>
      </c>
      <c r="AY900" s="17">
        <f t="shared" si="1168"/>
        <v>1.9701522295172464E-5</v>
      </c>
      <c r="AZ900" s="17">
        <f t="shared" si="1169"/>
        <v>1.143336801933659E-5</v>
      </c>
      <c r="BA900" s="17">
        <f t="shared" si="1170"/>
        <v>4.4234112913403288E-6</v>
      </c>
      <c r="BB900" s="17">
        <f t="shared" si="1171"/>
        <v>1.2835172946807082E-6</v>
      </c>
      <c r="BC900" s="17">
        <f t="shared" si="1172"/>
        <v>2.9794500890651821E-7</v>
      </c>
      <c r="BD900" s="17">
        <f t="shared" si="1173"/>
        <v>5.5592940845646921E-4</v>
      </c>
      <c r="BE900" s="17">
        <f t="shared" si="1174"/>
        <v>3.6073365849066756E-4</v>
      </c>
      <c r="BF900" s="17">
        <f t="shared" si="1175"/>
        <v>1.1703713671971626E-4</v>
      </c>
      <c r="BG900" s="17">
        <f t="shared" si="1176"/>
        <v>2.5314505682413205E-5</v>
      </c>
      <c r="BH900" s="17">
        <f t="shared" si="1177"/>
        <v>4.1065439733859444E-6</v>
      </c>
      <c r="BI900" s="17">
        <f t="shared" si="1178"/>
        <v>5.329340771467066E-7</v>
      </c>
      <c r="BJ900" s="18">
        <f t="shared" si="1179"/>
        <v>0.20614228343777802</v>
      </c>
      <c r="BK900" s="18">
        <f t="shared" si="1180"/>
        <v>0.31231263485492133</v>
      </c>
      <c r="BL900" s="18">
        <f t="shared" si="1181"/>
        <v>0.43868700754372825</v>
      </c>
      <c r="BM900" s="18">
        <f t="shared" si="1182"/>
        <v>0.27172436242264159</v>
      </c>
      <c r="BN900" s="18">
        <f t="shared" si="1183"/>
        <v>0.72806448771664767</v>
      </c>
    </row>
    <row r="901" spans="1:66" x14ac:dyDescent="0.25">
      <c r="A901" t="s">
        <v>122</v>
      </c>
      <c r="B901" t="s">
        <v>144</v>
      </c>
      <c r="C901" t="s">
        <v>123</v>
      </c>
      <c r="D901" t="s">
        <v>508</v>
      </c>
      <c r="E901" s="14">
        <f>VLOOKUP(A901,home!$A$2:$E$405,3,FALSE)</f>
        <v>1.3392857140000001</v>
      </c>
      <c r="F901" s="14">
        <f>VLOOKUP(B901,home!$B$2:$E$405,3,FALSE)</f>
        <v>1.1200000000000001</v>
      </c>
      <c r="G901" s="14">
        <f>VLOOKUP(C901,away!$B$2:$E$405,4,FALSE)</f>
        <v>1.0900000000000001</v>
      </c>
      <c r="H901" s="14">
        <f>VLOOKUP(A901,away!$A$2:$E$405,3,FALSE)</f>
        <v>1.1726190480000001</v>
      </c>
      <c r="I901" s="14">
        <f>VLOOKUP(C901,away!$B$2:$E$405,3,FALSE)</f>
        <v>0.69</v>
      </c>
      <c r="J901" s="14">
        <f>VLOOKUP(B901,home!$B$2:$E$405,4,FALSE)</f>
        <v>1.58</v>
      </c>
      <c r="K901" s="16">
        <f t="shared" si="1128"/>
        <v>1.6349999996512004</v>
      </c>
      <c r="L901" s="16">
        <f t="shared" si="1129"/>
        <v>1.2783892861296</v>
      </c>
      <c r="M901" s="17">
        <f t="shared" si="1130"/>
        <v>5.4291408587740134E-2</v>
      </c>
      <c r="N901" s="17">
        <f t="shared" si="1131"/>
        <v>8.8766453022018285E-2</v>
      </c>
      <c r="O901" s="17">
        <f t="shared" si="1132"/>
        <v>6.9405555067451552E-2</v>
      </c>
      <c r="P901" s="17">
        <f t="shared" si="1133"/>
        <v>0.11347808251107465</v>
      </c>
      <c r="Q901" s="17">
        <f t="shared" si="1134"/>
        <v>7.2566575330019117E-2</v>
      </c>
      <c r="R901" s="17">
        <f t="shared" si="1135"/>
        <v>4.4363658998054015E-2</v>
      </c>
      <c r="S901" s="17">
        <f t="shared" si="1136"/>
        <v>5.9297021137236443E-2</v>
      </c>
      <c r="T901" s="17">
        <f t="shared" si="1137"/>
        <v>9.2768332433012995E-2</v>
      </c>
      <c r="U901" s="17">
        <f t="shared" si="1138"/>
        <v>7.2534582446344281E-2</v>
      </c>
      <c r="V901" s="17">
        <f t="shared" si="1139"/>
        <v>1.3771182898421389E-2</v>
      </c>
      <c r="W901" s="17">
        <f t="shared" si="1140"/>
        <v>3.9548783546423348E-2</v>
      </c>
      <c r="X901" s="17">
        <f t="shared" si="1141"/>
        <v>5.0558741165206221E-2</v>
      </c>
      <c r="Y901" s="17">
        <f t="shared" si="1142"/>
        <v>3.2316876512899599E-2</v>
      </c>
      <c r="Z901" s="17">
        <f t="shared" si="1143"/>
        <v>1.8904675452206431E-2</v>
      </c>
      <c r="AA901" s="17">
        <f t="shared" si="1144"/>
        <v>3.0909144357763565E-2</v>
      </c>
      <c r="AB901" s="17">
        <f t="shared" si="1145"/>
        <v>2.5268225507081171E-2</v>
      </c>
      <c r="AC901" s="17">
        <f t="shared" si="1146"/>
        <v>1.7990040573093681E-3</v>
      </c>
      <c r="AD901" s="17">
        <f t="shared" si="1147"/>
        <v>1.6165565271151903E-2</v>
      </c>
      <c r="AE901" s="17">
        <f t="shared" si="1148"/>
        <v>2.0665885446869335E-2</v>
      </c>
      <c r="AF901" s="17">
        <f t="shared" si="1149"/>
        <v>1.320952327182969E-2</v>
      </c>
      <c r="AG901" s="17">
        <f t="shared" si="1150"/>
        <v>5.6289710085288998E-3</v>
      </c>
      <c r="AH901" s="17">
        <f t="shared" si="1151"/>
        <v>6.041883638964486E-3</v>
      </c>
      <c r="AI901" s="17">
        <f t="shared" si="1152"/>
        <v>9.8784797475995265E-3</v>
      </c>
      <c r="AJ901" s="17">
        <f t="shared" si="1153"/>
        <v>8.0756571919398095E-3</v>
      </c>
      <c r="AK901" s="17">
        <f t="shared" si="1154"/>
        <v>4.4012331686682669E-3</v>
      </c>
      <c r="AL901" s="17">
        <f t="shared" si="1155"/>
        <v>1.5040871928985824E-4</v>
      </c>
      <c r="AM901" s="17">
        <f t="shared" si="1156"/>
        <v>5.2861398425389549E-3</v>
      </c>
      <c r="AN901" s="17">
        <f t="shared" si="1157"/>
        <v>6.7577445396846117E-3</v>
      </c>
      <c r="AO901" s="17">
        <f t="shared" si="1158"/>
        <v>4.3195141089668069E-3</v>
      </c>
      <c r="AP901" s="17">
        <f t="shared" si="1159"/>
        <v>1.8406735193962707E-3</v>
      </c>
      <c r="AQ901" s="17">
        <f t="shared" si="1160"/>
        <v>5.8827432661466409E-4</v>
      </c>
      <c r="AR901" s="17">
        <f t="shared" si="1161"/>
        <v>1.5447758624187833E-3</v>
      </c>
      <c r="AS901" s="17">
        <f t="shared" si="1162"/>
        <v>2.5257085345158931E-3</v>
      </c>
      <c r="AT901" s="17">
        <f t="shared" si="1163"/>
        <v>2.0647667265262597E-3</v>
      </c>
      <c r="AU901" s="17">
        <f t="shared" si="1164"/>
        <v>1.1252978657167482E-3</v>
      </c>
      <c r="AV901" s="17">
        <f t="shared" si="1165"/>
        <v>4.5996550251359525E-4</v>
      </c>
      <c r="AW901" s="17">
        <f t="shared" si="1166"/>
        <v>8.7327573254656027E-6</v>
      </c>
      <c r="AX901" s="17">
        <f t="shared" si="1167"/>
        <v>1.4404731067845665E-3</v>
      </c>
      <c r="AY901" s="17">
        <f t="shared" si="1168"/>
        <v>1.8414853866712093E-3</v>
      </c>
      <c r="AZ901" s="17">
        <f t="shared" si="1169"/>
        <v>1.1770675944423488E-3</v>
      </c>
      <c r="BA901" s="17">
        <f t="shared" si="1170"/>
        <v>5.0158353392847999E-4</v>
      </c>
      <c r="BB901" s="17">
        <f t="shared" si="1171"/>
        <v>1.6030475396829785E-4</v>
      </c>
      <c r="BC901" s="17">
        <f t="shared" si="1172"/>
        <v>4.098637599774267E-5</v>
      </c>
      <c r="BD901" s="17">
        <f t="shared" si="1173"/>
        <v>3.2913748533129752E-4</v>
      </c>
      <c r="BE901" s="17">
        <f t="shared" si="1174"/>
        <v>5.381397884018684E-4</v>
      </c>
      <c r="BF901" s="17">
        <f t="shared" si="1175"/>
        <v>4.3992927692467599E-4</v>
      </c>
      <c r="BG901" s="17">
        <f t="shared" si="1176"/>
        <v>2.3976145587279935E-4</v>
      </c>
      <c r="BH901" s="17">
        <f t="shared" si="1177"/>
        <v>9.8002495067099607E-5</v>
      </c>
      <c r="BI901" s="17">
        <f t="shared" si="1178"/>
        <v>3.2046815880104875E-5</v>
      </c>
      <c r="BJ901" s="18">
        <f t="shared" si="1179"/>
        <v>0.4561499540969533</v>
      </c>
      <c r="BK901" s="18">
        <f t="shared" si="1180"/>
        <v>0.24462859329774306</v>
      </c>
      <c r="BL901" s="18">
        <f t="shared" si="1181"/>
        <v>0.28027595193303578</v>
      </c>
      <c r="BM901" s="18">
        <f t="shared" si="1182"/>
        <v>0.55525468863423499</v>
      </c>
      <c r="BN901" s="18">
        <f t="shared" si="1183"/>
        <v>0.44287173351635772</v>
      </c>
    </row>
    <row r="902" spans="1:66" x14ac:dyDescent="0.25">
      <c r="A902" t="s">
        <v>122</v>
      </c>
      <c r="B902" t="s">
        <v>132</v>
      </c>
      <c r="C902" t="s">
        <v>141</v>
      </c>
      <c r="D902" t="s">
        <v>508</v>
      </c>
      <c r="E902" s="14">
        <f>VLOOKUP(A902,home!$A$2:$E$405,3,FALSE)</f>
        <v>1.3392857140000001</v>
      </c>
      <c r="F902" s="14">
        <f>VLOOKUP(B902,home!$B$2:$E$405,3,FALSE)</f>
        <v>1.1200000000000001</v>
      </c>
      <c r="G902" s="14">
        <f>VLOOKUP(C902,away!$B$2:$E$405,4,FALSE)</f>
        <v>0.95</v>
      </c>
      <c r="H902" s="14">
        <f>VLOOKUP(A902,away!$A$2:$E$405,3,FALSE)</f>
        <v>1.1726190480000001</v>
      </c>
      <c r="I902" s="14">
        <f>VLOOKUP(C902,away!$B$2:$E$405,3,FALSE)</f>
        <v>0.55000000000000004</v>
      </c>
      <c r="J902" s="14">
        <f>VLOOKUP(B902,home!$B$2:$E$405,4,FALSE)</f>
        <v>1.1000000000000001</v>
      </c>
      <c r="K902" s="16">
        <f t="shared" si="1128"/>
        <v>1.4249999996960001</v>
      </c>
      <c r="L902" s="16">
        <f t="shared" si="1129"/>
        <v>0.70943452404000018</v>
      </c>
      <c r="M902" s="17">
        <f t="shared" si="1130"/>
        <v>0.11831147379455018</v>
      </c>
      <c r="N902" s="17">
        <f t="shared" si="1131"/>
        <v>0.16859385012126735</v>
      </c>
      <c r="O902" s="17">
        <f t="shared" si="1132"/>
        <v>8.3934244099907657E-2</v>
      </c>
      <c r="P902" s="17">
        <f t="shared" si="1133"/>
        <v>0.11960629781685243</v>
      </c>
      <c r="Q902" s="17">
        <f t="shared" si="1134"/>
        <v>0.12012311818577674</v>
      </c>
      <c r="R902" s="17">
        <f t="shared" si="1135"/>
        <v>2.9772925256837588E-2</v>
      </c>
      <c r="S902" s="17">
        <f t="shared" si="1136"/>
        <v>3.0228823161935293E-2</v>
      </c>
      <c r="T902" s="17">
        <f t="shared" si="1137"/>
        <v>8.5219487176327213E-2</v>
      </c>
      <c r="U902" s="17">
        <f t="shared" si="1138"/>
        <v>4.2426418481942604E-2</v>
      </c>
      <c r="V902" s="17">
        <f t="shared" si="1139"/>
        <v>3.3955170382036315E-3</v>
      </c>
      <c r="W902" s="17">
        <f t="shared" si="1140"/>
        <v>5.705848112607146E-2</v>
      </c>
      <c r="X902" s="17">
        <f t="shared" si="1141"/>
        <v>4.0479256400119838E-2</v>
      </c>
      <c r="Y902" s="17">
        <f t="shared" si="1142"/>
        <v>1.4358690998856073E-2</v>
      </c>
      <c r="Z902" s="17">
        <f t="shared" si="1143"/>
        <v>7.040647019621025E-3</v>
      </c>
      <c r="AA902" s="17">
        <f t="shared" si="1144"/>
        <v>1.0032922000819606E-2</v>
      </c>
      <c r="AB902" s="17">
        <f t="shared" si="1145"/>
        <v>7.1484569240589666E-3</v>
      </c>
      <c r="AC902" s="17">
        <f t="shared" si="1146"/>
        <v>2.1454239025182353E-4</v>
      </c>
      <c r="AD902" s="17">
        <f t="shared" si="1147"/>
        <v>2.0327083896826529E-2</v>
      </c>
      <c r="AE902" s="17">
        <f t="shared" si="1148"/>
        <v>1.442073508946628E-2</v>
      </c>
      <c r="AF902" s="17">
        <f t="shared" si="1149"/>
        <v>5.1152836672512195E-3</v>
      </c>
      <c r="AG902" s="17">
        <f t="shared" si="1150"/>
        <v>1.2096529446019853E-3</v>
      </c>
      <c r="AH902" s="17">
        <f t="shared" si="1151"/>
        <v>1.2487195168246219E-3</v>
      </c>
      <c r="AI902" s="17">
        <f t="shared" si="1152"/>
        <v>1.7794253110954758E-3</v>
      </c>
      <c r="AJ902" s="17">
        <f t="shared" si="1153"/>
        <v>1.2678405338850541E-3</v>
      </c>
      <c r="AK902" s="17">
        <f t="shared" si="1154"/>
        <v>6.02224253466926E-4</v>
      </c>
      <c r="AL902" s="17">
        <f t="shared" si="1155"/>
        <v>8.6756153734874634E-6</v>
      </c>
      <c r="AM902" s="17">
        <f t="shared" si="1156"/>
        <v>5.793218909359671E-3</v>
      </c>
      <c r="AN902" s="17">
        <f t="shared" si="1157"/>
        <v>4.1099094996211068E-3</v>
      </c>
      <c r="AO902" s="17">
        <f t="shared" si="1158"/>
        <v>1.4578558448555875E-3</v>
      </c>
      <c r="AP902" s="17">
        <f t="shared" si="1159"/>
        <v>3.4475108913801871E-4</v>
      </c>
      <c r="AQ902" s="17">
        <f t="shared" si="1160"/>
        <v>6.1144581208725485E-5</v>
      </c>
      <c r="AR902" s="17">
        <f t="shared" si="1161"/>
        <v>1.7717694721558697E-4</v>
      </c>
      <c r="AS902" s="17">
        <f t="shared" si="1162"/>
        <v>2.524771497283497E-4</v>
      </c>
      <c r="AT902" s="17">
        <f t="shared" si="1163"/>
        <v>1.7988996914307265E-4</v>
      </c>
      <c r="AU902" s="17">
        <f t="shared" si="1164"/>
        <v>8.544773532473064E-5</v>
      </c>
      <c r="AV902" s="17">
        <f t="shared" si="1165"/>
        <v>3.0440755702941284E-5</v>
      </c>
      <c r="AW902" s="17">
        <f t="shared" si="1166"/>
        <v>2.4362675036810822E-7</v>
      </c>
      <c r="AX902" s="17">
        <f t="shared" si="1167"/>
        <v>1.3758894906793966E-3</v>
      </c>
      <c r="AY902" s="17">
        <f t="shared" si="1168"/>
        <v>9.76103505951776E-4</v>
      </c>
      <c r="AZ902" s="17">
        <f t="shared" si="1169"/>
        <v>3.462407630793368E-4</v>
      </c>
      <c r="BA902" s="17">
        <f t="shared" si="1170"/>
        <v>8.187838365281193E-5</v>
      </c>
      <c r="BB902" s="17">
        <f t="shared" si="1171"/>
        <v>1.4521838033974289E-5</v>
      </c>
      <c r="BC902" s="17">
        <f t="shared" si="1172"/>
        <v>2.060458650763705E-6</v>
      </c>
      <c r="BD902" s="17">
        <f t="shared" si="1173"/>
        <v>2.0949240536458355E-5</v>
      </c>
      <c r="BE902" s="17">
        <f t="shared" si="1174"/>
        <v>2.985266775808459E-5</v>
      </c>
      <c r="BF902" s="17">
        <f t="shared" si="1175"/>
        <v>2.1270025773097667E-5</v>
      </c>
      <c r="BG902" s="17">
        <f t="shared" si="1176"/>
        <v>1.0103262240066027E-5</v>
      </c>
      <c r="BH902" s="17">
        <f t="shared" si="1177"/>
        <v>3.5992871722556769E-6</v>
      </c>
      <c r="BI902" s="17">
        <f t="shared" si="1178"/>
        <v>1.0257968438740307E-6</v>
      </c>
      <c r="BJ902" s="18">
        <f t="shared" si="1179"/>
        <v>0.54146921397079584</v>
      </c>
      <c r="BK902" s="18">
        <f t="shared" si="1180"/>
        <v>0.27274143332311862</v>
      </c>
      <c r="BL902" s="18">
        <f t="shared" si="1181"/>
        <v>0.17902540921627705</v>
      </c>
      <c r="BM902" s="18">
        <f t="shared" si="1182"/>
        <v>0.35895893437541909</v>
      </c>
      <c r="BN902" s="18">
        <f t="shared" si="1183"/>
        <v>0.64034190927519197</v>
      </c>
    </row>
    <row r="903" spans="1:66" x14ac:dyDescent="0.25">
      <c r="A903" t="s">
        <v>145</v>
      </c>
      <c r="B903" t="s">
        <v>371</v>
      </c>
      <c r="C903" t="s">
        <v>425</v>
      </c>
      <c r="D903" t="s">
        <v>508</v>
      </c>
      <c r="E903" s="14">
        <f>VLOOKUP(A903,home!$A$2:$E$405,3,FALSE)</f>
        <v>1.4398340249999999</v>
      </c>
      <c r="F903" s="14">
        <f>VLOOKUP(B903,home!$B$2:$E$405,3,FALSE)</f>
        <v>0.62</v>
      </c>
      <c r="G903" s="14">
        <f>VLOOKUP(C903,away!$B$2:$E$405,4,FALSE)</f>
        <v>0.77</v>
      </c>
      <c r="H903" s="14">
        <f>VLOOKUP(A903,away!$A$2:$E$405,3,FALSE)</f>
        <v>1.2406638999999999</v>
      </c>
      <c r="I903" s="14">
        <f>VLOOKUP(C903,away!$B$2:$E$405,3,FALSE)</f>
        <v>0.85</v>
      </c>
      <c r="J903" s="14">
        <f>VLOOKUP(B903,home!$B$2:$E$405,4,FALSE)</f>
        <v>0.81</v>
      </c>
      <c r="K903" s="16">
        <f t="shared" si="1128"/>
        <v>0.68737676353499999</v>
      </c>
      <c r="L903" s="16">
        <f t="shared" si="1129"/>
        <v>0.85419709514999997</v>
      </c>
      <c r="M903" s="17">
        <f t="shared" si="1130"/>
        <v>0.21404396124369224</v>
      </c>
      <c r="N903" s="17">
        <f t="shared" si="1131"/>
        <v>0.14712884533390014</v>
      </c>
      <c r="O903" s="17">
        <f t="shared" si="1132"/>
        <v>0.18283572992876107</v>
      </c>
      <c r="P903" s="17">
        <f t="shared" si="1133"/>
        <v>0.12567703229699112</v>
      </c>
      <c r="Q903" s="17">
        <f t="shared" si="1134"/>
        <v>5.056647476412892E-2</v>
      </c>
      <c r="R903" s="17">
        <f t="shared" si="1135"/>
        <v>7.8088874697388802E-2</v>
      </c>
      <c r="S903" s="17">
        <f t="shared" si="1136"/>
        <v>1.8447981848219986E-2</v>
      </c>
      <c r="T903" s="17">
        <f t="shared" si="1137"/>
        <v>4.3193735855494707E-2</v>
      </c>
      <c r="U903" s="17">
        <f t="shared" si="1138"/>
        <v>5.3676477957581264E-2</v>
      </c>
      <c r="V903" s="17">
        <f t="shared" si="1139"/>
        <v>1.2035365679511133E-3</v>
      </c>
      <c r="W903" s="17">
        <f t="shared" si="1140"/>
        <v>1.1586073255580398E-2</v>
      </c>
      <c r="X903" s="17">
        <f t="shared" si="1141"/>
        <v>9.8967901191118791E-3</v>
      </c>
      <c r="Y903" s="17">
        <f t="shared" si="1142"/>
        <v>4.2269046855272939E-3</v>
      </c>
      <c r="Z903" s="17">
        <f t="shared" si="1143"/>
        <v>2.2234429976680622E-2</v>
      </c>
      <c r="AA903" s="17">
        <f t="shared" si="1144"/>
        <v>1.5283430516416311E-2</v>
      </c>
      <c r="AB903" s="17">
        <f t="shared" si="1145"/>
        <v>5.2527375020431479E-3</v>
      </c>
      <c r="AC903" s="17">
        <f t="shared" si="1146"/>
        <v>4.4166424750472645E-5</v>
      </c>
      <c r="AD903" s="17">
        <f t="shared" si="1147"/>
        <v>1.9909993841250684E-3</v>
      </c>
      <c r="AE903" s="17">
        <f t="shared" si="1148"/>
        <v>1.7007058903650725E-3</v>
      </c>
      <c r="AF903" s="17">
        <f t="shared" si="1149"/>
        <v>7.2636901562716941E-4</v>
      </c>
      <c r="AG903" s="17">
        <f t="shared" si="1150"/>
        <v>2.0682076771856442E-4</v>
      </c>
      <c r="AH903" s="17">
        <f t="shared" si="1151"/>
        <v>4.7481463745991659E-3</v>
      </c>
      <c r="AI903" s="17">
        <f t="shared" si="1152"/>
        <v>3.2637654877624182E-3</v>
      </c>
      <c r="AJ903" s="17">
        <f t="shared" si="1153"/>
        <v>1.1217182789576808E-3</v>
      </c>
      <c r="AK903" s="17">
        <f t="shared" si="1154"/>
        <v>2.5701436006266026E-4</v>
      </c>
      <c r="AL903" s="17">
        <f t="shared" si="1155"/>
        <v>1.0373018995828099E-6</v>
      </c>
      <c r="AM903" s="17">
        <f t="shared" si="1156"/>
        <v>2.7371334257201364E-4</v>
      </c>
      <c r="AN903" s="17">
        <f t="shared" si="1157"/>
        <v>2.3380514212881091E-4</v>
      </c>
      <c r="AO903" s="17">
        <f t="shared" si="1158"/>
        <v>9.9857836618781552E-5</v>
      </c>
      <c r="AP903" s="17">
        <f t="shared" si="1159"/>
        <v>2.8432757989242175E-5</v>
      </c>
      <c r="AQ903" s="17">
        <f t="shared" si="1160"/>
        <v>6.071794820378403E-6</v>
      </c>
      <c r="AR903" s="17">
        <f t="shared" si="1161"/>
        <v>8.1117056810592249E-4</v>
      </c>
      <c r="AS903" s="17">
        <f t="shared" si="1162"/>
        <v>5.5757979977949631E-4</v>
      </c>
      <c r="AT903" s="17">
        <f t="shared" si="1163"/>
        <v>1.9163369909246171E-4</v>
      </c>
      <c r="AU903" s="17">
        <f t="shared" si="1164"/>
        <v>4.3908183955472132E-5</v>
      </c>
      <c r="AV903" s="17">
        <f t="shared" si="1165"/>
        <v>7.5453663450029612E-6</v>
      </c>
      <c r="AW903" s="17">
        <f t="shared" si="1166"/>
        <v>1.6918256674693151E-8</v>
      </c>
      <c r="AX903" s="17">
        <f t="shared" si="1167"/>
        <v>3.1357365258916223E-5</v>
      </c>
      <c r="AY903" s="17">
        <f t="shared" si="1168"/>
        <v>2.6785370315723763E-5</v>
      </c>
      <c r="AZ903" s="17">
        <f t="shared" si="1169"/>
        <v>1.1439992758104136E-5</v>
      </c>
      <c r="BA903" s="17">
        <f t="shared" si="1170"/>
        <v>3.2573361941698643E-6</v>
      </c>
      <c r="BB903" s="17">
        <f t="shared" si="1171"/>
        <v>6.9560177874671338E-7</v>
      </c>
      <c r="BC903" s="17">
        <f t="shared" si="1172"/>
        <v>1.1883620375732315E-7</v>
      </c>
      <c r="BD903" s="17">
        <f t="shared" si="1173"/>
        <v>1.1548325715787566E-4</v>
      </c>
      <c r="BE903" s="17">
        <f t="shared" si="1174"/>
        <v>7.9380507547660695E-5</v>
      </c>
      <c r="BF903" s="17">
        <f t="shared" si="1175"/>
        <v>2.728215818293832E-5</v>
      </c>
      <c r="BG903" s="17">
        <f t="shared" si="1176"/>
        <v>6.2510405313460194E-6</v>
      </c>
      <c r="BH903" s="17">
        <f t="shared" si="1177"/>
        <v>1.0742050022906832E-6</v>
      </c>
      <c r="BI903" s="17">
        <f t="shared" si="1178"/>
        <v>1.4767671156953547E-7</v>
      </c>
      <c r="BJ903" s="18">
        <f t="shared" si="1179"/>
        <v>0.27193925444821782</v>
      </c>
      <c r="BK903" s="18">
        <f t="shared" si="1180"/>
        <v>0.35944450105382025</v>
      </c>
      <c r="BL903" s="18">
        <f t="shared" si="1181"/>
        <v>0.34636935156598453</v>
      </c>
      <c r="BM903" s="18">
        <f t="shared" si="1182"/>
        <v>0.20161985032778193</v>
      </c>
      <c r="BN903" s="18">
        <f t="shared" si="1183"/>
        <v>0.7983409182648622</v>
      </c>
    </row>
    <row r="904" spans="1:66" x14ac:dyDescent="0.25">
      <c r="A904" t="s">
        <v>145</v>
      </c>
      <c r="B904" t="s">
        <v>146</v>
      </c>
      <c r="C904" t="s">
        <v>347</v>
      </c>
      <c r="D904" t="s">
        <v>508</v>
      </c>
      <c r="E904" s="14">
        <f>VLOOKUP(A904,home!$A$2:$E$405,3,FALSE)</f>
        <v>1.4398340249999999</v>
      </c>
      <c r="F904" s="14">
        <f>VLOOKUP(B904,home!$B$2:$E$405,3,FALSE)</f>
        <v>1.31</v>
      </c>
      <c r="G904" s="14">
        <f>VLOOKUP(C904,away!$B$2:$E$405,4,FALSE)</f>
        <v>0.98</v>
      </c>
      <c r="H904" s="14">
        <f>VLOOKUP(A904,away!$A$2:$E$405,3,FALSE)</f>
        <v>1.2406638999999999</v>
      </c>
      <c r="I904" s="14">
        <f>VLOOKUP(C904,away!$B$2:$E$405,3,FALSE)</f>
        <v>0.98</v>
      </c>
      <c r="J904" s="14">
        <f>VLOOKUP(B904,home!$B$2:$E$405,4,FALSE)</f>
        <v>1.25</v>
      </c>
      <c r="K904" s="16">
        <f t="shared" si="1128"/>
        <v>1.8484589212949998</v>
      </c>
      <c r="L904" s="16">
        <f t="shared" si="1129"/>
        <v>1.5198132774999997</v>
      </c>
      <c r="M904" s="17">
        <f t="shared" si="1130"/>
        <v>3.4449107161531357E-2</v>
      </c>
      <c r="N904" s="17">
        <f t="shared" si="1131"/>
        <v>6.3677759463380099E-2</v>
      </c>
      <c r="O904" s="17">
        <f t="shared" si="1132"/>
        <v>5.2356210462115686E-2</v>
      </c>
      <c r="P904" s="17">
        <f t="shared" si="1133"/>
        <v>9.6778304313896321E-2</v>
      </c>
      <c r="Q904" s="17">
        <f t="shared" si="1134"/>
        <v>5.8852861284081036E-2</v>
      </c>
      <c r="R904" s="17">
        <f t="shared" si="1135"/>
        <v>3.9785831909953918E-2</v>
      </c>
      <c r="S904" s="17">
        <f t="shared" si="1136"/>
        <v>6.7970122868176996E-2</v>
      </c>
      <c r="T904" s="17">
        <f t="shared" si="1137"/>
        <v>8.9445359998412036E-2</v>
      </c>
      <c r="U904" s="17">
        <f t="shared" si="1138"/>
        <v>7.3542475935097579E-2</v>
      </c>
      <c r="V904" s="17">
        <f t="shared" si="1139"/>
        <v>2.1216589976064164E-2</v>
      </c>
      <c r="W904" s="17">
        <f t="shared" si="1140"/>
        <v>3.626236549476556E-2</v>
      </c>
      <c r="X904" s="17">
        <f t="shared" si="1141"/>
        <v>5.5112024552502539E-2</v>
      </c>
      <c r="Y904" s="17">
        <f t="shared" si="1142"/>
        <v>4.1879993332399681E-2</v>
      </c>
      <c r="Z904" s="17">
        <f t="shared" si="1143"/>
        <v>2.0155678531043712E-2</v>
      </c>
      <c r="AA904" s="17">
        <f t="shared" si="1144"/>
        <v>3.7256943795461836E-2</v>
      </c>
      <c r="AB904" s="17">
        <f t="shared" si="1145"/>
        <v>3.4433965069453919E-2</v>
      </c>
      <c r="AC904" s="17">
        <f t="shared" si="1146"/>
        <v>3.7252518468381159E-3</v>
      </c>
      <c r="AD904" s="17">
        <f t="shared" si="1147"/>
        <v>1.6757373251514853E-2</v>
      </c>
      <c r="AE904" s="17">
        <f t="shared" si="1148"/>
        <v>2.5468078363675616E-2</v>
      </c>
      <c r="AF904" s="17">
        <f t="shared" si="1149"/>
        <v>1.9353361824762338E-2</v>
      </c>
      <c r="AG904" s="17">
        <f t="shared" si="1150"/>
        <v>9.8044987551784736E-3</v>
      </c>
      <c r="AH904" s="17">
        <f t="shared" si="1151"/>
        <v>7.6582169621254807E-3</v>
      </c>
      <c r="AI904" s="17">
        <f t="shared" si="1152"/>
        <v>1.4155899464853534E-2</v>
      </c>
      <c r="AJ904" s="17">
        <f t="shared" si="1153"/>
        <v>1.3083299327381817E-2</v>
      </c>
      <c r="AK904" s="17">
        <f t="shared" si="1154"/>
        <v>8.0613137872239289E-3</v>
      </c>
      <c r="AL904" s="17">
        <f t="shared" si="1155"/>
        <v>4.1861584997104678E-4</v>
      </c>
      <c r="AM904" s="17">
        <f t="shared" si="1156"/>
        <v>6.1950632168465587E-3</v>
      </c>
      <c r="AN904" s="17">
        <f t="shared" si="1157"/>
        <v>9.4153393319152592E-3</v>
      </c>
      <c r="AO904" s="17">
        <f t="shared" si="1158"/>
        <v>7.1547788644063959E-3</v>
      </c>
      <c r="AP904" s="17">
        <f t="shared" si="1159"/>
        <v>3.6246426385670703E-3</v>
      </c>
      <c r="AQ904" s="17">
        <f t="shared" si="1160"/>
        <v>1.3771950020717164E-3</v>
      </c>
      <c r="AR904" s="17">
        <f t="shared" si="1161"/>
        <v>2.327811964202803E-3</v>
      </c>
      <c r="AS904" s="17">
        <f t="shared" si="1162"/>
        <v>4.3028647923279073E-3</v>
      </c>
      <c r="AT904" s="17">
        <f t="shared" si="1163"/>
        <v>3.9768344062523393E-3</v>
      </c>
      <c r="AU904" s="17">
        <f t="shared" si="1164"/>
        <v>2.4503383455833465E-3</v>
      </c>
      <c r="AV904" s="17">
        <f t="shared" si="1165"/>
        <v>1.1323374437711925E-3</v>
      </c>
      <c r="AW904" s="17">
        <f t="shared" si="1166"/>
        <v>3.2667297304811721E-5</v>
      </c>
      <c r="AX904" s="17">
        <f t="shared" si="1167"/>
        <v>1.9085533118610859E-3</v>
      </c>
      <c r="AY904" s="17">
        <f t="shared" si="1168"/>
        <v>2.9006446641830757E-3</v>
      </c>
      <c r="AZ904" s="17">
        <f t="shared" si="1169"/>
        <v>2.2042191369674837E-3</v>
      </c>
      <c r="BA904" s="17">
        <f t="shared" si="1170"/>
        <v>1.1166671702942574E-3</v>
      </c>
      <c r="BB904" s="17">
        <f t="shared" si="1171"/>
        <v>4.2428139799039139E-4</v>
      </c>
      <c r="BC904" s="17">
        <f t="shared" si="1172"/>
        <v>1.2896570041241167E-4</v>
      </c>
      <c r="BD904" s="17">
        <f t="shared" si="1173"/>
        <v>5.8963992178646192E-4</v>
      </c>
      <c r="BE904" s="17">
        <f t="shared" si="1174"/>
        <v>1.0899251737778713E-3</v>
      </c>
      <c r="BF904" s="17">
        <f t="shared" si="1175"/>
        <v>1.0073409555068549E-3</v>
      </c>
      <c r="BG904" s="17">
        <f t="shared" si="1176"/>
        <v>6.2067612533082506E-4</v>
      </c>
      <c r="BH904" s="17">
        <f t="shared" si="1177"/>
        <v>2.8682358027564439E-4</v>
      </c>
      <c r="BI904" s="17">
        <f t="shared" si="1178"/>
        <v>1.0603632115965738E-4</v>
      </c>
      <c r="BJ904" s="18">
        <f t="shared" si="1179"/>
        <v>0.45306402675618779</v>
      </c>
      <c r="BK904" s="18">
        <f t="shared" si="1180"/>
        <v>0.22745863668066107</v>
      </c>
      <c r="BL904" s="18">
        <f t="shared" si="1181"/>
        <v>0.29822478574364258</v>
      </c>
      <c r="BM904" s="18">
        <f t="shared" si="1182"/>
        <v>0.65013507574969864</v>
      </c>
      <c r="BN904" s="18">
        <f t="shared" si="1183"/>
        <v>0.34590007459495842</v>
      </c>
    </row>
    <row r="905" spans="1:66" x14ac:dyDescent="0.25">
      <c r="A905" t="s">
        <v>145</v>
      </c>
      <c r="B905" t="s">
        <v>419</v>
      </c>
      <c r="C905" t="s">
        <v>427</v>
      </c>
      <c r="D905" t="s">
        <v>508</v>
      </c>
      <c r="E905" s="14">
        <f>VLOOKUP(A905,home!$A$2:$E$405,3,FALSE)</f>
        <v>1.4398340249999999</v>
      </c>
      <c r="F905" s="14">
        <f>VLOOKUP(B905,home!$B$2:$E$405,3,FALSE)</f>
        <v>1.29</v>
      </c>
      <c r="G905" s="14">
        <f>VLOOKUP(C905,away!$B$2:$E$405,4,FALSE)</f>
        <v>0.69</v>
      </c>
      <c r="H905" s="14">
        <f>VLOOKUP(A905,away!$A$2:$E$405,3,FALSE)</f>
        <v>1.2406638999999999</v>
      </c>
      <c r="I905" s="14">
        <f>VLOOKUP(C905,away!$B$2:$E$405,3,FALSE)</f>
        <v>1.45</v>
      </c>
      <c r="J905" s="14">
        <f>VLOOKUP(B905,home!$B$2:$E$405,4,FALSE)</f>
        <v>0.35</v>
      </c>
      <c r="K905" s="16">
        <f t="shared" si="1128"/>
        <v>1.2815962656525</v>
      </c>
      <c r="L905" s="16">
        <f t="shared" si="1129"/>
        <v>0.62963692924999992</v>
      </c>
      <c r="M905" s="17">
        <f t="shared" si="1130"/>
        <v>0.14789788716936203</v>
      </c>
      <c r="N905" s="17">
        <f t="shared" si="1131"/>
        <v>0.1895453798941491</v>
      </c>
      <c r="O905" s="17">
        <f t="shared" si="1132"/>
        <v>9.3121971519880054E-2</v>
      </c>
      <c r="P905" s="17">
        <f t="shared" si="1133"/>
        <v>0.11934477095007671</v>
      </c>
      <c r="Q905" s="17">
        <f t="shared" si="1134"/>
        <v>0.12146032552201302</v>
      </c>
      <c r="R905" s="17">
        <f t="shared" si="1135"/>
        <v>2.9316516096741616E-2</v>
      </c>
      <c r="S905" s="17">
        <f t="shared" si="1136"/>
        <v>2.4076027429681984E-2</v>
      </c>
      <c r="T905" s="17">
        <f t="shared" si="1137"/>
        <v>7.6475906387385661E-2</v>
      </c>
      <c r="U905" s="17">
        <f t="shared" si="1138"/>
        <v>3.757193755152545E-2</v>
      </c>
      <c r="V905" s="17">
        <f t="shared" si="1139"/>
        <v>2.1586575215107027E-3</v>
      </c>
      <c r="W905" s="17">
        <f t="shared" si="1140"/>
        <v>5.1887699871316299E-2</v>
      </c>
      <c r="X905" s="17">
        <f t="shared" si="1141"/>
        <v>3.2670412012821205E-2</v>
      </c>
      <c r="Y905" s="17">
        <f t="shared" si="1142"/>
        <v>1.0285248948542528E-2</v>
      </c>
      <c r="Z905" s="17">
        <f t="shared" si="1143"/>
        <v>6.1529203904868626E-3</v>
      </c>
      <c r="AA905" s="17">
        <f t="shared" si="1144"/>
        <v>7.8855597953050825E-3</v>
      </c>
      <c r="AB905" s="17">
        <f t="shared" si="1145"/>
        <v>5.0530519931212452E-3</v>
      </c>
      <c r="AC905" s="17">
        <f t="shared" si="1146"/>
        <v>1.0886923927509444E-4</v>
      </c>
      <c r="AD905" s="17">
        <f t="shared" si="1147"/>
        <v>1.6624770597094163E-2</v>
      </c>
      <c r="AE905" s="17">
        <f t="shared" si="1148"/>
        <v>1.0467569508240055E-2</v>
      </c>
      <c r="AF905" s="17">
        <f t="shared" si="1149"/>
        <v>3.2953841609396003E-3</v>
      </c>
      <c r="AG905" s="17">
        <f t="shared" si="1150"/>
        <v>6.916318545976992E-4</v>
      </c>
      <c r="AH905" s="17">
        <f t="shared" si="1151"/>
        <v>9.6852647514646443E-4</v>
      </c>
      <c r="AI905" s="17">
        <f t="shared" si="1152"/>
        <v>1.2412599137332874E-3</v>
      </c>
      <c r="AJ905" s="17">
        <f t="shared" si="1153"/>
        <v>7.9539703507236297E-4</v>
      </c>
      <c r="AK905" s="17">
        <f t="shared" si="1154"/>
        <v>3.3979262328660359E-4</v>
      </c>
      <c r="AL905" s="17">
        <f t="shared" si="1155"/>
        <v>3.5140392262444219E-6</v>
      </c>
      <c r="AM905" s="17">
        <f t="shared" si="1156"/>
        <v>4.2612487829130708E-3</v>
      </c>
      <c r="AN905" s="17">
        <f t="shared" si="1157"/>
        <v>2.6830395984436847E-3</v>
      </c>
      <c r="AO905" s="17">
        <f t="shared" si="1158"/>
        <v>8.4467040691011742E-4</v>
      </c>
      <c r="AP905" s="17">
        <f t="shared" si="1159"/>
        <v>1.7727856041174477E-4</v>
      </c>
      <c r="AQ905" s="17">
        <f t="shared" si="1160"/>
        <v>2.7905282099877889E-5</v>
      </c>
      <c r="AR905" s="17">
        <f t="shared" si="1161"/>
        <v>1.2196400714170929E-4</v>
      </c>
      <c r="AS905" s="17">
        <f t="shared" si="1162"/>
        <v>1.5630861609682945E-4</v>
      </c>
      <c r="AT905" s="17">
        <f t="shared" si="1163"/>
        <v>1.0016226933950345E-4</v>
      </c>
      <c r="AU905" s="17">
        <f t="shared" si="1164"/>
        <v>4.2789196781595833E-5</v>
      </c>
      <c r="AV905" s="17">
        <f t="shared" si="1165"/>
        <v>1.3709618701390795E-5</v>
      </c>
      <c r="AW905" s="17">
        <f t="shared" si="1166"/>
        <v>7.8767222175369057E-8</v>
      </c>
      <c r="AX905" s="17">
        <f t="shared" si="1167"/>
        <v>9.1020008786627459E-4</v>
      </c>
      <c r="AY905" s="17">
        <f t="shared" si="1168"/>
        <v>5.7309558832720122E-4</v>
      </c>
      <c r="AZ905" s="17">
        <f t="shared" si="1169"/>
        <v>1.8042107320053054E-4</v>
      </c>
      <c r="BA905" s="17">
        <f t="shared" si="1170"/>
        <v>3.7866590167323837E-5</v>
      </c>
      <c r="BB905" s="17">
        <f t="shared" si="1171"/>
        <v>5.9605508885305051E-6</v>
      </c>
      <c r="BC905" s="17">
        <f t="shared" si="1172"/>
        <v>7.5059659161854145E-7</v>
      </c>
      <c r="BD905" s="17">
        <f t="shared" si="1173"/>
        <v>1.2798840489288475E-5</v>
      </c>
      <c r="BE905" s="17">
        <f t="shared" si="1174"/>
        <v>1.640294617575412E-5</v>
      </c>
      <c r="BF905" s="17">
        <f t="shared" si="1175"/>
        <v>1.0510977282272722E-5</v>
      </c>
      <c r="BG905" s="17">
        <f t="shared" si="1176"/>
        <v>4.4902764111063273E-6</v>
      </c>
      <c r="BH905" s="17">
        <f t="shared" si="1177"/>
        <v>1.4386803700553443E-6</v>
      </c>
      <c r="BI905" s="17">
        <f t="shared" si="1178"/>
        <v>3.6876147794609704E-7</v>
      </c>
      <c r="BJ905" s="18">
        <f t="shared" si="1179"/>
        <v>0.52310676587491944</v>
      </c>
      <c r="BK905" s="18">
        <f t="shared" si="1180"/>
        <v>0.29416282193746002</v>
      </c>
      <c r="BL905" s="18">
        <f t="shared" si="1181"/>
        <v>0.17677495719407965</v>
      </c>
      <c r="BM905" s="18">
        <f t="shared" si="1182"/>
        <v>0.29893759742361825</v>
      </c>
      <c r="BN905" s="18">
        <f t="shared" si="1183"/>
        <v>0.70068685115222251</v>
      </c>
    </row>
    <row r="906" spans="1:66" x14ac:dyDescent="0.25">
      <c r="A906" t="s">
        <v>145</v>
      </c>
      <c r="B906" t="s">
        <v>148</v>
      </c>
      <c r="C906" t="s">
        <v>389</v>
      </c>
      <c r="D906" t="s">
        <v>508</v>
      </c>
      <c r="E906" s="14">
        <f>VLOOKUP(A906,home!$A$2:$E$405,3,FALSE)</f>
        <v>1.4398340249999999</v>
      </c>
      <c r="F906" s="14">
        <f>VLOOKUP(B906,home!$B$2:$E$405,3,FALSE)</f>
        <v>0.97</v>
      </c>
      <c r="G906" s="14">
        <f>VLOOKUP(C906,away!$B$2:$E$405,4,FALSE)</f>
        <v>0.77</v>
      </c>
      <c r="H906" s="14">
        <f>VLOOKUP(A906,away!$A$2:$E$405,3,FALSE)</f>
        <v>1.2406638999999999</v>
      </c>
      <c r="I906" s="14">
        <f>VLOOKUP(C906,away!$B$2:$E$405,3,FALSE)</f>
        <v>0.85</v>
      </c>
      <c r="J906" s="14">
        <f>VLOOKUP(B906,home!$B$2:$E$405,4,FALSE)</f>
        <v>0.48</v>
      </c>
      <c r="K906" s="16">
        <f t="shared" si="1128"/>
        <v>1.0754120332724999</v>
      </c>
      <c r="L906" s="16">
        <f t="shared" si="1129"/>
        <v>0.50619087119999995</v>
      </c>
      <c r="M906" s="17">
        <f t="shared" si="1130"/>
        <v>0.20564520426361732</v>
      </c>
      <c r="N906" s="17">
        <f t="shared" si="1131"/>
        <v>0.22115332724987527</v>
      </c>
      <c r="O906" s="17">
        <f t="shared" si="1132"/>
        <v>0.10409572510430239</v>
      </c>
      <c r="P906" s="17">
        <f t="shared" si="1133"/>
        <v>0.11194579538939305</v>
      </c>
      <c r="Q906" s="17">
        <f t="shared" si="1134"/>
        <v>0.11891547466138347</v>
      </c>
      <c r="R906" s="17">
        <f t="shared" si="1135"/>
        <v>2.6346152889371265E-2</v>
      </c>
      <c r="S906" s="17">
        <f t="shared" si="1136"/>
        <v>1.5234808356263946E-2</v>
      </c>
      <c r="T906" s="17">
        <f t="shared" si="1137"/>
        <v>6.019392771800721E-2</v>
      </c>
      <c r="U906" s="17">
        <f t="shared" si="1138"/>
        <v>2.8332969847666901E-2</v>
      </c>
      <c r="V906" s="17">
        <f t="shared" si="1139"/>
        <v>9.2147527428988176E-4</v>
      </c>
      <c r="W906" s="17">
        <f t="shared" si="1140"/>
        <v>4.2627710797720951E-2</v>
      </c>
      <c r="X906" s="17">
        <f t="shared" si="1141"/>
        <v>2.1577758065960011E-2</v>
      </c>
      <c r="Y906" s="17">
        <f t="shared" si="1142"/>
        <v>5.4612320769755621E-3</v>
      </c>
      <c r="Z906" s="17">
        <f t="shared" si="1143"/>
        <v>4.4453940279464126E-3</v>
      </c>
      <c r="AA906" s="17">
        <f t="shared" si="1144"/>
        <v>4.7806302302912801E-3</v>
      </c>
      <c r="AB906" s="17">
        <f t="shared" si="1145"/>
        <v>2.5705736381407625E-3</v>
      </c>
      <c r="AC906" s="17">
        <f t="shared" si="1146"/>
        <v>3.1351108721882949E-5</v>
      </c>
      <c r="AD906" s="17">
        <f t="shared" si="1147"/>
        <v>1.1460588285682295E-2</v>
      </c>
      <c r="AE906" s="17">
        <f t="shared" si="1148"/>
        <v>5.8012451687940343E-3</v>
      </c>
      <c r="AF906" s="17">
        <f t="shared" si="1149"/>
        <v>1.4682686730183214E-3</v>
      </c>
      <c r="AG906" s="17">
        <f t="shared" si="1150"/>
        <v>2.47741399583604E-4</v>
      </c>
      <c r="AH906" s="17">
        <f t="shared" si="1151"/>
        <v>5.6255446895836774E-4</v>
      </c>
      <c r="AI906" s="17">
        <f t="shared" si="1152"/>
        <v>6.0497784528904973E-4</v>
      </c>
      <c r="AJ906" s="17">
        <f t="shared" si="1153"/>
        <v>3.2530022734355641E-4</v>
      </c>
      <c r="AK906" s="17">
        <f t="shared" si="1154"/>
        <v>1.1661059297051351E-4</v>
      </c>
      <c r="AL906" s="17">
        <f t="shared" si="1155"/>
        <v>6.8265628946280227E-7</v>
      </c>
      <c r="AM906" s="17">
        <f t="shared" si="1156"/>
        <v>2.4649709101609183E-3</v>
      </c>
      <c r="AN906" s="17">
        <f t="shared" si="1157"/>
        <v>1.2477457724970119E-3</v>
      </c>
      <c r="AO906" s="17">
        <f t="shared" si="1158"/>
        <v>3.1579875980818967E-4</v>
      </c>
      <c r="AP906" s="17">
        <f t="shared" si="1159"/>
        <v>5.3284816450395694E-5</v>
      </c>
      <c r="AQ906" s="17">
        <f t="shared" si="1160"/>
        <v>6.74307191518947E-6</v>
      </c>
      <c r="AR906" s="17">
        <f t="shared" si="1161"/>
        <v>5.6951987347897923E-5</v>
      </c>
      <c r="AS906" s="17">
        <f t="shared" si="1162"/>
        <v>6.1246852512712594E-5</v>
      </c>
      <c r="AT906" s="17">
        <f t="shared" si="1163"/>
        <v>3.2932801096118589E-5</v>
      </c>
      <c r="AU906" s="17">
        <f t="shared" si="1164"/>
        <v>1.180544352937857E-5</v>
      </c>
      <c r="AV906" s="17">
        <f t="shared" si="1165"/>
        <v>3.1739290074031704E-6</v>
      </c>
      <c r="AW906" s="17">
        <f t="shared" si="1166"/>
        <v>1.0322592789948149E-8</v>
      </c>
      <c r="AX906" s="17">
        <f t="shared" si="1167"/>
        <v>4.4180989640895286E-4</v>
      </c>
      <c r="AY906" s="17">
        <f t="shared" si="1168"/>
        <v>2.2364013636802955E-4</v>
      </c>
      <c r="AZ906" s="17">
        <f t="shared" si="1169"/>
        <v>5.6602297731709835E-5</v>
      </c>
      <c r="BA906" s="17">
        <f t="shared" si="1170"/>
        <v>9.5505221335786624E-6</v>
      </c>
      <c r="BB906" s="17">
        <f t="shared" si="1171"/>
        <v>1.208596779802766E-6</v>
      </c>
      <c r="BC906" s="17">
        <f t="shared" si="1172"/>
        <v>1.2235613137957538E-7</v>
      </c>
      <c r="BD906" s="17">
        <f t="shared" si="1173"/>
        <v>4.8047626820339695E-6</v>
      </c>
      <c r="BE906" s="17">
        <f t="shared" si="1174"/>
        <v>5.1670996052779812E-6</v>
      </c>
      <c r="BF906" s="17">
        <f t="shared" si="1175"/>
        <v>2.7783805463167627E-6</v>
      </c>
      <c r="BG906" s="17">
        <f t="shared" si="1176"/>
        <v>9.959679575064232E-7</v>
      </c>
      <c r="BH906" s="17">
        <f t="shared" si="1177"/>
        <v>2.6776898156406029E-7</v>
      </c>
      <c r="BI906" s="17">
        <f t="shared" si="1178"/>
        <v>5.7592396982222527E-8</v>
      </c>
      <c r="BJ906" s="18">
        <f t="shared" si="1179"/>
        <v>0.49372875123338594</v>
      </c>
      <c r="BK906" s="18">
        <f t="shared" si="1180"/>
        <v>0.33400295718494355</v>
      </c>
      <c r="BL906" s="18">
        <f t="shared" si="1181"/>
        <v>0.16791567742999727</v>
      </c>
      <c r="BM906" s="18">
        <f t="shared" si="1182"/>
        <v>0.21176747050455522</v>
      </c>
      <c r="BN906" s="18">
        <f t="shared" si="1183"/>
        <v>0.78810167955794286</v>
      </c>
    </row>
    <row r="907" spans="1:66" x14ac:dyDescent="0.25">
      <c r="A907" t="s">
        <v>145</v>
      </c>
      <c r="B907" t="s">
        <v>357</v>
      </c>
      <c r="C907" t="s">
        <v>360</v>
      </c>
      <c r="D907" t="s">
        <v>508</v>
      </c>
      <c r="E907" s="14">
        <f>VLOOKUP(A907,home!$A$2:$E$405,3,FALSE)</f>
        <v>1.4398340249999999</v>
      </c>
      <c r="F907" s="14">
        <f>VLOOKUP(B907,home!$B$2:$E$405,3,FALSE)</f>
        <v>0.62</v>
      </c>
      <c r="G907" s="14">
        <f>VLOOKUP(C907,away!$B$2:$E$405,4,FALSE)</f>
        <v>0.61</v>
      </c>
      <c r="H907" s="14">
        <f>VLOOKUP(A907,away!$A$2:$E$405,3,FALSE)</f>
        <v>1.2406638999999999</v>
      </c>
      <c r="I907" s="14">
        <f>VLOOKUP(C907,away!$B$2:$E$405,3,FALSE)</f>
        <v>1.04</v>
      </c>
      <c r="J907" s="14">
        <f>VLOOKUP(B907,home!$B$2:$E$405,4,FALSE)</f>
        <v>0.81</v>
      </c>
      <c r="K907" s="16">
        <f t="shared" si="1128"/>
        <v>0.54454522825499996</v>
      </c>
      <c r="L907" s="16">
        <f t="shared" si="1129"/>
        <v>1.04513526936</v>
      </c>
      <c r="M907" s="17">
        <f t="shared" si="1130"/>
        <v>0.20399077686317782</v>
      </c>
      <c r="N907" s="17">
        <f t="shared" si="1131"/>
        <v>0.11108220414887392</v>
      </c>
      <c r="O907" s="17">
        <f t="shared" si="1132"/>
        <v>0.21319795552385298</v>
      </c>
      <c r="P907" s="17">
        <f t="shared" si="1133"/>
        <v>0.11609592935423584</v>
      </c>
      <c r="Q907" s="17">
        <f t="shared" si="1134"/>
        <v>3.0244642106658524E-2</v>
      </c>
      <c r="R907" s="17">
        <f t="shared" si="1135"/>
        <v>0.11141035133671169</v>
      </c>
      <c r="S907" s="17">
        <f t="shared" si="1136"/>
        <v>1.6518228201150439E-2</v>
      </c>
      <c r="T907" s="17">
        <f t="shared" si="1137"/>
        <v>3.1609742174839348E-2</v>
      </c>
      <c r="U907" s="17">
        <f t="shared" si="1138"/>
        <v>6.0667975198619405E-2</v>
      </c>
      <c r="V907" s="17">
        <f t="shared" si="1139"/>
        <v>1.0445456210144474E-3</v>
      </c>
      <c r="W907" s="17">
        <f t="shared" si="1140"/>
        <v>5.4898585131537177E-3</v>
      </c>
      <c r="X907" s="17">
        <f t="shared" si="1141"/>
        <v>5.7376447558931988E-3</v>
      </c>
      <c r="Y907" s="17">
        <f t="shared" si="1142"/>
        <v>2.9983074487212151E-3</v>
      </c>
      <c r="Z907" s="17">
        <f t="shared" si="1143"/>
        <v>3.881296251792881E-2</v>
      </c>
      <c r="AA907" s="17">
        <f t="shared" si="1144"/>
        <v>2.1135413533578302E-2</v>
      </c>
      <c r="AB907" s="17">
        <f t="shared" si="1145"/>
        <v>5.7545942934531056E-3</v>
      </c>
      <c r="AC907" s="17">
        <f t="shared" si="1146"/>
        <v>3.7154711259907562E-5</v>
      </c>
      <c r="AD907" s="17">
        <f t="shared" si="1147"/>
        <v>7.4736906428323629E-4</v>
      </c>
      <c r="AE907" s="17">
        <f t="shared" si="1148"/>
        <v>7.8110176831099119E-4</v>
      </c>
      <c r="AF907" s="17">
        <f t="shared" si="1149"/>
        <v>4.0817850351064006E-4</v>
      </c>
      <c r="AG907" s="17">
        <f t="shared" si="1150"/>
        <v>1.4220058340451818E-4</v>
      </c>
      <c r="AH907" s="17">
        <f t="shared" si="1151"/>
        <v>1.0141199008958778E-2</v>
      </c>
      <c r="AI907" s="17">
        <f t="shared" si="1152"/>
        <v>5.5223415291128361E-3</v>
      </c>
      <c r="AJ907" s="17">
        <f t="shared" si="1153"/>
        <v>1.5035823642364074E-3</v>
      </c>
      <c r="AK907" s="17">
        <f t="shared" si="1154"/>
        <v>2.729228672444357E-4</v>
      </c>
      <c r="AL907" s="17">
        <f t="shared" si="1155"/>
        <v>8.4582465931789676E-7</v>
      </c>
      <c r="AM907" s="17">
        <f t="shared" si="1156"/>
        <v>8.1395251540168146E-5</v>
      </c>
      <c r="AN907" s="17">
        <f t="shared" si="1157"/>
        <v>8.5069048143058572E-5</v>
      </c>
      <c r="AO907" s="17">
        <f t="shared" si="1158"/>
        <v>4.4454331272597168E-5</v>
      </c>
      <c r="AP907" s="17">
        <f t="shared" si="1159"/>
        <v>1.5486929829601506E-5</v>
      </c>
      <c r="AQ907" s="17">
        <f t="shared" si="1160"/>
        <v>4.0464841447549971E-6</v>
      </c>
      <c r="AR907" s="17">
        <f t="shared" si="1161"/>
        <v>2.1197849515722997E-3</v>
      </c>
      <c r="AS907" s="17">
        <f t="shared" si="1162"/>
        <v>1.1543187803054519E-3</v>
      </c>
      <c r="AT907" s="17">
        <f t="shared" si="1163"/>
        <v>3.1428939185023269E-4</v>
      </c>
      <c r="AU907" s="17">
        <f t="shared" si="1164"/>
        <v>5.7048262874403377E-5</v>
      </c>
      <c r="AV907" s="17">
        <f t="shared" si="1165"/>
        <v>7.7663398321233044E-6</v>
      </c>
      <c r="AW907" s="17">
        <f t="shared" si="1166"/>
        <v>1.3371628501521306E-8</v>
      </c>
      <c r="AX907" s="17">
        <f t="shared" si="1167"/>
        <v>7.3872326381356644E-6</v>
      </c>
      <c r="AY907" s="17">
        <f t="shared" si="1168"/>
        <v>7.7206573730828999E-6</v>
      </c>
      <c r="AZ907" s="17">
        <f t="shared" si="1169"/>
        <v>4.0345656616266334E-6</v>
      </c>
      <c r="BA907" s="17">
        <f t="shared" si="1170"/>
        <v>1.4055556231715864E-6</v>
      </c>
      <c r="BB907" s="17">
        <f t="shared" si="1171"/>
        <v>3.6724893870597461E-7</v>
      </c>
      <c r="BC907" s="17">
        <f t="shared" si="1172"/>
        <v>7.676496369532859E-8</v>
      </c>
      <c r="BD907" s="17">
        <f t="shared" si="1173"/>
        <v>3.692436693911315E-4</v>
      </c>
      <c r="BE907" s="17">
        <f t="shared" si="1174"/>
        <v>2.0106987823030742E-4</v>
      </c>
      <c r="BF907" s="17">
        <f t="shared" si="1175"/>
        <v>5.4745821368063901E-5</v>
      </c>
      <c r="BG907" s="17">
        <f t="shared" si="1176"/>
        <v>9.9371919309599387E-6</v>
      </c>
      <c r="BH907" s="17">
        <f t="shared" si="1177"/>
        <v>1.3528126120645805E-6</v>
      </c>
      <c r="BI907" s="17">
        <f t="shared" si="1178"/>
        <v>1.4733353052458998E-7</v>
      </c>
      <c r="BJ907" s="18">
        <f t="shared" si="1179"/>
        <v>0.18949269313777792</v>
      </c>
      <c r="BK907" s="18">
        <f t="shared" si="1180"/>
        <v>0.33769520123287089</v>
      </c>
      <c r="BL907" s="18">
        <f t="shared" si="1181"/>
        <v>0.43389604008926552</v>
      </c>
      <c r="BM907" s="18">
        <f t="shared" si="1182"/>
        <v>0.21386733035858768</v>
      </c>
      <c r="BN907" s="18">
        <f t="shared" si="1183"/>
        <v>0.78602185933351087</v>
      </c>
    </row>
    <row r="908" spans="1:66" x14ac:dyDescent="0.25">
      <c r="A908" t="s">
        <v>145</v>
      </c>
      <c r="B908" t="s">
        <v>366</v>
      </c>
      <c r="C908" t="s">
        <v>349</v>
      </c>
      <c r="D908" t="s">
        <v>508</v>
      </c>
      <c r="E908" s="14">
        <f>VLOOKUP(A908,home!$A$2:$E$405,3,FALSE)</f>
        <v>1.4398340249999999</v>
      </c>
      <c r="F908" s="14">
        <f>VLOOKUP(B908,home!$B$2:$E$405,3,FALSE)</f>
        <v>1.39</v>
      </c>
      <c r="G908" s="14">
        <f>VLOOKUP(C908,away!$B$2:$E$405,4,FALSE)</f>
        <v>0.84</v>
      </c>
      <c r="H908" s="14">
        <f>VLOOKUP(A908,away!$A$2:$E$405,3,FALSE)</f>
        <v>1.2406638999999999</v>
      </c>
      <c r="I908" s="14">
        <f>VLOOKUP(C908,away!$B$2:$E$405,3,FALSE)</f>
        <v>0.84</v>
      </c>
      <c r="J908" s="14">
        <f>VLOOKUP(B908,home!$B$2:$E$405,4,FALSE)</f>
        <v>0.9</v>
      </c>
      <c r="K908" s="16">
        <f t="shared" si="1128"/>
        <v>1.6811502075899998</v>
      </c>
      <c r="L908" s="16">
        <f t="shared" si="1129"/>
        <v>0.93794190840000002</v>
      </c>
      <c r="M908" s="17">
        <f t="shared" si="1130"/>
        <v>7.2868989395563688E-2</v>
      </c>
      <c r="N908" s="17">
        <f t="shared" si="1131"/>
        <v>0.12250371664922539</v>
      </c>
      <c r="O908" s="17">
        <f t="shared" si="1132"/>
        <v>6.8346878976854375E-2</v>
      </c>
      <c r="P908" s="17">
        <f t="shared" si="1133"/>
        <v>0.11490136978006733</v>
      </c>
      <c r="Q908" s="17">
        <f t="shared" si="1134"/>
        <v>0.1029735743376959</v>
      </c>
      <c r="R908" s="17">
        <f t="shared" si="1135"/>
        <v>3.205270105036731E-2</v>
      </c>
      <c r="S908" s="17">
        <f t="shared" si="1136"/>
        <v>4.529472992162676E-2</v>
      </c>
      <c r="T908" s="17">
        <f t="shared" si="1137"/>
        <v>9.6583230829067765E-2</v>
      </c>
      <c r="U908" s="17">
        <f t="shared" si="1138"/>
        <v>5.3885405024645214E-2</v>
      </c>
      <c r="V908" s="17">
        <f t="shared" si="1139"/>
        <v>7.9357435477057023E-3</v>
      </c>
      <c r="W908" s="17">
        <f t="shared" si="1140"/>
        <v>5.7704681958033924E-2</v>
      </c>
      <c r="X908" s="17">
        <f t="shared" si="1141"/>
        <v>5.412363951933339E-2</v>
      </c>
      <c r="Y908" s="17">
        <f t="shared" si="1142"/>
        <v>2.5382414870158604E-2</v>
      </c>
      <c r="Z908" s="17">
        <f t="shared" si="1143"/>
        <v>1.002119053085207E-2</v>
      </c>
      <c r="AA908" s="17">
        <f t="shared" si="1144"/>
        <v>1.6847126541240896E-2</v>
      </c>
      <c r="AB908" s="17">
        <f t="shared" si="1145"/>
        <v>1.4161275141051066E-2</v>
      </c>
      <c r="AC908" s="17">
        <f t="shared" si="1146"/>
        <v>7.8207805835700636E-4</v>
      </c>
      <c r="AD908" s="17">
        <f t="shared" si="1147"/>
        <v>2.4252559513165906E-2</v>
      </c>
      <c r="AE908" s="17">
        <f t="shared" si="1148"/>
        <v>2.2747491953363407E-2</v>
      </c>
      <c r="AF908" s="17">
        <f t="shared" si="1149"/>
        <v>1.0667913007025657E-2</v>
      </c>
      <c r="AG908" s="17">
        <f t="shared" si="1150"/>
        <v>3.33529422815161E-3</v>
      </c>
      <c r="AH908" s="17">
        <f t="shared" si="1151"/>
        <v>2.3498236427368494E-3</v>
      </c>
      <c r="AI908" s="17">
        <f t="shared" si="1152"/>
        <v>3.9504065047869441E-3</v>
      </c>
      <c r="AJ908" s="17">
        <f t="shared" si="1153"/>
        <v>3.3206133577937283E-3</v>
      </c>
      <c r="AK908" s="17">
        <f t="shared" si="1154"/>
        <v>1.8608166119270177E-3</v>
      </c>
      <c r="AL908" s="17">
        <f t="shared" si="1155"/>
        <v>4.9327891562951366E-5</v>
      </c>
      <c r="AM908" s="17">
        <f t="shared" si="1156"/>
        <v>8.1544390920295362E-3</v>
      </c>
      <c r="AN908" s="17">
        <f t="shared" si="1157"/>
        <v>7.6483901639097475E-3</v>
      </c>
      <c r="AO908" s="17">
        <f t="shared" si="1158"/>
        <v>3.5868728332626482E-3</v>
      </c>
      <c r="AP908" s="17">
        <f t="shared" si="1159"/>
        <v>1.1214261168061613E-3</v>
      </c>
      <c r="AQ908" s="17">
        <f t="shared" si="1160"/>
        <v>2.6295813803169299E-4</v>
      </c>
      <c r="AR908" s="17">
        <f t="shared" si="1161"/>
        <v>4.4079961437440814E-4</v>
      </c>
      <c r="AS908" s="17">
        <f t="shared" si="1162"/>
        <v>7.410503632111281E-4</v>
      </c>
      <c r="AT908" s="17">
        <f t="shared" si="1163"/>
        <v>6.2290848597351645E-4</v>
      </c>
      <c r="AU908" s="17">
        <f t="shared" si="1164"/>
        <v>3.4906757683464992E-4</v>
      </c>
      <c r="AV908" s="17">
        <f t="shared" si="1165"/>
        <v>1.4670875731462746E-4</v>
      </c>
      <c r="AW908" s="17">
        <f t="shared" si="1166"/>
        <v>2.1605907457111882E-6</v>
      </c>
      <c r="AX908" s="17">
        <f t="shared" si="1167"/>
        <v>2.2848061620575786E-3</v>
      </c>
      <c r="AY908" s="17">
        <f t="shared" si="1168"/>
        <v>2.1430154519643651E-3</v>
      </c>
      <c r="AZ908" s="17">
        <f t="shared" si="1169"/>
        <v>1.0050120013730725E-3</v>
      </c>
      <c r="BA908" s="17">
        <f t="shared" si="1170"/>
        <v>3.1421429151092109E-4</v>
      </c>
      <c r="BB908" s="17">
        <f t="shared" si="1171"/>
        <v>7.3678688056576797E-5</v>
      </c>
      <c r="BC908" s="17">
        <f t="shared" si="1172"/>
        <v>1.3821265856838789E-5</v>
      </c>
      <c r="BD908" s="17">
        <f t="shared" si="1173"/>
        <v>6.8907405254719386E-5</v>
      </c>
      <c r="BE908" s="17">
        <f t="shared" si="1174"/>
        <v>1.1584369864845975E-4</v>
      </c>
      <c r="BF908" s="17">
        <f t="shared" si="1175"/>
        <v>9.7375329015425739E-5</v>
      </c>
      <c r="BG908" s="17">
        <f t="shared" si="1176"/>
        <v>5.4567518196142512E-5</v>
      </c>
      <c r="BH908" s="17">
        <f t="shared" si="1177"/>
        <v>2.2934048635779016E-5</v>
      </c>
      <c r="BI908" s="17">
        <f t="shared" si="1178"/>
        <v>7.7111161249838078E-6</v>
      </c>
      <c r="BJ908" s="18">
        <f t="shared" si="1179"/>
        <v>0.54688315107008056</v>
      </c>
      <c r="BK908" s="18">
        <f t="shared" si="1180"/>
        <v>0.24397525404684778</v>
      </c>
      <c r="BL908" s="18">
        <f t="shared" si="1181"/>
        <v>0.19944292076498724</v>
      </c>
      <c r="BM908" s="18">
        <f t="shared" si="1182"/>
        <v>0.48453443136177515</v>
      </c>
      <c r="BN908" s="18">
        <f t="shared" si="1183"/>
        <v>0.51364723018977398</v>
      </c>
    </row>
    <row r="909" spans="1:66" x14ac:dyDescent="0.25">
      <c r="A909" t="s">
        <v>145</v>
      </c>
      <c r="B909" t="s">
        <v>391</v>
      </c>
      <c r="C909" t="s">
        <v>355</v>
      </c>
      <c r="D909" t="s">
        <v>508</v>
      </c>
      <c r="E909" s="14">
        <f>VLOOKUP(A909,home!$A$2:$E$405,3,FALSE)</f>
        <v>1.4398340249999999</v>
      </c>
      <c r="F909" s="14">
        <f>VLOOKUP(B909,home!$B$2:$E$405,3,FALSE)</f>
        <v>0.76</v>
      </c>
      <c r="G909" s="14">
        <f>VLOOKUP(C909,away!$B$2:$E$405,4,FALSE)</f>
        <v>2.17</v>
      </c>
      <c r="H909" s="14">
        <f>VLOOKUP(A909,away!$A$2:$E$405,3,FALSE)</f>
        <v>1.2406638999999999</v>
      </c>
      <c r="I909" s="14">
        <f>VLOOKUP(C909,away!$B$2:$E$405,3,FALSE)</f>
        <v>0.78</v>
      </c>
      <c r="J909" s="14">
        <f>VLOOKUP(B909,home!$B$2:$E$405,4,FALSE)</f>
        <v>1.45</v>
      </c>
      <c r="K909" s="16">
        <f t="shared" si="1128"/>
        <v>2.3745742740299995</v>
      </c>
      <c r="L909" s="16">
        <f t="shared" si="1129"/>
        <v>1.4031908709000001</v>
      </c>
      <c r="M909" s="17">
        <f t="shared" si="1130"/>
        <v>2.2873753870064475E-2</v>
      </c>
      <c r="N909" s="17">
        <f t="shared" si="1131"/>
        <v>5.431542749034924E-2</v>
      </c>
      <c r="O909" s="17">
        <f t="shared" si="1132"/>
        <v>3.2096242613688021E-2</v>
      </c>
      <c r="P909" s="17">
        <f t="shared" si="1133"/>
        <v>7.6214912003488955E-2</v>
      </c>
      <c r="Q909" s="17">
        <f t="shared" si="1134"/>
        <v>6.4488008400762575E-2</v>
      </c>
      <c r="R909" s="17">
        <f t="shared" si="1135"/>
        <v>2.2518577312859295E-2</v>
      </c>
      <c r="S909" s="17">
        <f t="shared" si="1136"/>
        <v>6.3486658603308585E-2</v>
      </c>
      <c r="T909" s="17">
        <f t="shared" si="1137"/>
        <v>9.0488984670472575E-2</v>
      </c>
      <c r="U909" s="17">
        <f t="shared" si="1138"/>
        <v>5.3472034374871275E-2</v>
      </c>
      <c r="V909" s="17">
        <f t="shared" si="1139"/>
        <v>2.3504037404290207E-2</v>
      </c>
      <c r="W909" s="17">
        <f t="shared" si="1140"/>
        <v>5.1043855243960434E-2</v>
      </c>
      <c r="X909" s="17">
        <f t="shared" si="1141"/>
        <v>7.1624271693866384E-2</v>
      </c>
      <c r="Y909" s="17">
        <f t="shared" si="1142"/>
        <v>5.0251262087847304E-2</v>
      </c>
      <c r="Z909" s="17">
        <f t="shared" si="1143"/>
        <v>1.0532620703686674E-2</v>
      </c>
      <c r="AA909" s="17">
        <f t="shared" si="1144"/>
        <v>2.5010490161090127E-2</v>
      </c>
      <c r="AB909" s="17">
        <f t="shared" si="1145"/>
        <v>2.9694633258702526E-2</v>
      </c>
      <c r="AC909" s="17">
        <f t="shared" si="1146"/>
        <v>4.894687795536843E-3</v>
      </c>
      <c r="AD909" s="17">
        <f t="shared" si="1147"/>
        <v>3.0301856377404929E-2</v>
      </c>
      <c r="AE909" s="17">
        <f t="shared" si="1148"/>
        <v>4.2519288240097548E-2</v>
      </c>
      <c r="AF909" s="17">
        <f t="shared" si="1149"/>
        <v>2.9831338547835307E-2</v>
      </c>
      <c r="AG909" s="17">
        <f t="shared" si="1150"/>
        <v>1.3953020639016591E-2</v>
      </c>
      <c r="AH909" s="17">
        <f t="shared" si="1151"/>
        <v>3.6948193045163702E-3</v>
      </c>
      <c r="AI909" s="17">
        <f t="shared" si="1152"/>
        <v>8.7736228676939879E-3</v>
      </c>
      <c r="AJ909" s="17">
        <f t="shared" si="1153"/>
        <v>1.0416809575833729E-2</v>
      </c>
      <c r="AK909" s="17">
        <f t="shared" si="1154"/>
        <v>8.2451626787480407E-3</v>
      </c>
      <c r="AL909" s="17">
        <f t="shared" si="1155"/>
        <v>6.5236025838261689E-4</v>
      </c>
      <c r="AM909" s="17">
        <f t="shared" si="1156"/>
        <v>1.439080172182752E-2</v>
      </c>
      <c r="AN909" s="17">
        <f t="shared" si="1157"/>
        <v>2.019304160100038E-2</v>
      </c>
      <c r="AO909" s="17">
        <f t="shared" si="1158"/>
        <v>1.4167345815113828E-2</v>
      </c>
      <c r="AP909" s="17">
        <f t="shared" si="1159"/>
        <v>6.6264967708836824E-3</v>
      </c>
      <c r="AQ909" s="17">
        <f t="shared" si="1160"/>
        <v>2.3245599437380789E-3</v>
      </c>
      <c r="AR909" s="17">
        <f t="shared" si="1161"/>
        <v>1.0369073435444901E-3</v>
      </c>
      <c r="AS909" s="17">
        <f t="shared" si="1162"/>
        <v>2.4622135025335326E-3</v>
      </c>
      <c r="AT909" s="17">
        <f t="shared" si="1163"/>
        <v>2.9233544201427136E-3</v>
      </c>
      <c r="AU909" s="17">
        <f t="shared" si="1164"/>
        <v>2.3139073999809247E-3</v>
      </c>
      <c r="AV909" s="17">
        <f t="shared" si="1165"/>
        <v>1.3736362461205867E-3</v>
      </c>
      <c r="AW909" s="17">
        <f t="shared" si="1166"/>
        <v>6.0379220813561594E-5</v>
      </c>
      <c r="AX909" s="17">
        <f t="shared" si="1167"/>
        <v>5.695337925219709E-3</v>
      </c>
      <c r="AY909" s="17">
        <f t="shared" si="1168"/>
        <v>7.9916461833588436E-3</v>
      </c>
      <c r="AZ909" s="17">
        <f t="shared" si="1169"/>
        <v>5.6069024839759786E-3</v>
      </c>
      <c r="BA909" s="17">
        <f t="shared" si="1170"/>
        <v>2.6225181265138761E-3</v>
      </c>
      <c r="BB909" s="17">
        <f t="shared" si="1171"/>
        <v>9.1997337347351094E-4</v>
      </c>
      <c r="BC909" s="17">
        <f t="shared" si="1172"/>
        <v>2.5817964782582096E-4</v>
      </c>
      <c r="BD909" s="17">
        <f t="shared" si="1173"/>
        <v>2.4249648640513346E-4</v>
      </c>
      <c r="BE909" s="17">
        <f t="shared" si="1174"/>
        <v>5.7582591816029538E-4</v>
      </c>
      <c r="BF909" s="17">
        <f t="shared" si="1175"/>
        <v>6.8367070579157085E-4</v>
      </c>
      <c r="BG909" s="17">
        <f t="shared" si="1176"/>
        <v>5.4114228996019885E-4</v>
      </c>
      <c r="BH909" s="17">
        <f t="shared" si="1177"/>
        <v>3.2124564008229262E-4</v>
      </c>
      <c r="BI909" s="17">
        <f t="shared" si="1178"/>
        <v>1.5256432651674246E-4</v>
      </c>
      <c r="BJ909" s="18">
        <f t="shared" si="1179"/>
        <v>0.57961411698454401</v>
      </c>
      <c r="BK909" s="18">
        <f t="shared" si="1180"/>
        <v>0.19961805611843053</v>
      </c>
      <c r="BL909" s="18">
        <f t="shared" si="1181"/>
        <v>0.20654935642724187</v>
      </c>
      <c r="BM909" s="18">
        <f t="shared" si="1182"/>
        <v>0.71587596158014521</v>
      </c>
      <c r="BN909" s="18">
        <f t="shared" si="1183"/>
        <v>0.27250692169121254</v>
      </c>
    </row>
    <row r="910" spans="1:66" x14ac:dyDescent="0.25">
      <c r="A910" t="s">
        <v>145</v>
      </c>
      <c r="B910" t="s">
        <v>423</v>
      </c>
      <c r="C910" t="s">
        <v>404</v>
      </c>
      <c r="D910" t="s">
        <v>508</v>
      </c>
      <c r="E910" s="14">
        <f>VLOOKUP(A910,home!$A$2:$E$405,3,FALSE)</f>
        <v>1.4398340249999999</v>
      </c>
      <c r="F910" s="14">
        <f>VLOOKUP(B910,home!$B$2:$E$405,3,FALSE)</f>
        <v>0.83</v>
      </c>
      <c r="G910" s="14">
        <f>VLOOKUP(C910,away!$B$2:$E$405,4,FALSE)</f>
        <v>0.43</v>
      </c>
      <c r="H910" s="14">
        <f>VLOOKUP(A910,away!$A$2:$E$405,3,FALSE)</f>
        <v>1.2406638999999999</v>
      </c>
      <c r="I910" s="14">
        <f>VLOOKUP(C910,away!$B$2:$E$405,3,FALSE)</f>
        <v>0.61</v>
      </c>
      <c r="J910" s="14">
        <f>VLOOKUP(B910,home!$B$2:$E$405,4,FALSE)</f>
        <v>0.64</v>
      </c>
      <c r="K910" s="16">
        <f t="shared" si="1128"/>
        <v>0.51387676352249989</v>
      </c>
      <c r="L910" s="16">
        <f t="shared" si="1129"/>
        <v>0.48435518655999998</v>
      </c>
      <c r="M910" s="17">
        <f t="shared" si="1130"/>
        <v>0.36853044572173949</v>
      </c>
      <c r="N910" s="17">
        <f t="shared" si="1131"/>
        <v>0.18937923270699183</v>
      </c>
      <c r="O910" s="17">
        <f t="shared" si="1132"/>
        <v>0.17849963279059305</v>
      </c>
      <c r="P910" s="17">
        <f t="shared" si="1133"/>
        <v>9.1726813588384665E-2</v>
      </c>
      <c r="Q910" s="17">
        <f t="shared" si="1134"/>
        <v>4.8658793590921658E-2</v>
      </c>
      <c r="R910" s="17">
        <f t="shared" si="1135"/>
        <v>4.3228611470589595E-2</v>
      </c>
      <c r="S910" s="17">
        <f t="shared" si="1136"/>
        <v>5.7076751926156679E-3</v>
      </c>
      <c r="T910" s="17">
        <f t="shared" si="1137"/>
        <v>2.3568139047515386E-2</v>
      </c>
      <c r="U910" s="17">
        <f t="shared" si="1138"/>
        <v>2.2214178954078199E-2</v>
      </c>
      <c r="V910" s="17">
        <f t="shared" si="1139"/>
        <v>1.5784821534465003E-4</v>
      </c>
      <c r="W910" s="17">
        <f t="shared" si="1140"/>
        <v>8.3348744558040602E-3</v>
      </c>
      <c r="X910" s="17">
        <f t="shared" si="1141"/>
        <v>4.0370396719951532E-3</v>
      </c>
      <c r="Y910" s="17">
        <f t="shared" si="1142"/>
        <v>9.7768055173966684E-4</v>
      </c>
      <c r="Z910" s="17">
        <f t="shared" si="1143"/>
        <v>6.9793340578557265E-3</v>
      </c>
      <c r="AA910" s="17">
        <f t="shared" si="1144"/>
        <v>3.5865175971932571E-3</v>
      </c>
      <c r="AB910" s="17">
        <f t="shared" si="1145"/>
        <v>9.2151402758108196E-4</v>
      </c>
      <c r="AC910" s="17">
        <f t="shared" si="1146"/>
        <v>2.4555152078110593E-6</v>
      </c>
      <c r="AD910" s="17">
        <f t="shared" si="1147"/>
        <v>1.0707745774287368E-3</v>
      </c>
      <c r="AE910" s="17">
        <f t="shared" si="1148"/>
        <v>5.1863522021420097E-4</v>
      </c>
      <c r="AF910" s="17">
        <f t="shared" si="1149"/>
        <v>1.2560182942171797E-4</v>
      </c>
      <c r="AG910" s="17">
        <f t="shared" si="1150"/>
        <v>2.0278632507277837E-5</v>
      </c>
      <c r="AH910" s="17">
        <f t="shared" si="1151"/>
        <v>8.4511916241431808E-4</v>
      </c>
      <c r="AI910" s="17">
        <f t="shared" si="1152"/>
        <v>4.3428709997231574E-4</v>
      </c>
      <c r="AJ910" s="17">
        <f t="shared" si="1153"/>
        <v>1.1158502468667298E-4</v>
      </c>
      <c r="AK910" s="17">
        <f t="shared" si="1154"/>
        <v>1.9113650447855253E-5</v>
      </c>
      <c r="AL910" s="17">
        <f t="shared" si="1155"/>
        <v>2.4446998976078585E-8</v>
      </c>
      <c r="AM910" s="17">
        <f t="shared" si="1156"/>
        <v>1.1004923486225035E-4</v>
      </c>
      <c r="AN910" s="17">
        <f t="shared" si="1157"/>
        <v>5.330291768249051E-5</v>
      </c>
      <c r="AO910" s="17">
        <f t="shared" si="1158"/>
        <v>1.2908772319147507E-5</v>
      </c>
      <c r="AP910" s="17">
        <f t="shared" si="1159"/>
        <v>2.0841436083004183E-6</v>
      </c>
      <c r="AQ910" s="17">
        <f t="shared" si="1160"/>
        <v>2.5236644155404519E-7</v>
      </c>
      <c r="AR910" s="17">
        <f t="shared" si="1161"/>
        <v>8.1867569915323627E-5</v>
      </c>
      <c r="AS910" s="17">
        <f t="shared" si="1162"/>
        <v>4.206984186553849E-5</v>
      </c>
      <c r="AT910" s="17">
        <f t="shared" si="1163"/>
        <v>1.0809357089883143E-5</v>
      </c>
      <c r="AU910" s="17">
        <f t="shared" si="1164"/>
        <v>1.8515591457027124E-6</v>
      </c>
      <c r="AV910" s="17">
        <f t="shared" si="1165"/>
        <v>2.3786830531604866E-7</v>
      </c>
      <c r="AW910" s="17">
        <f t="shared" si="1166"/>
        <v>1.6902307107011707E-10</v>
      </c>
      <c r="AX910" s="17">
        <f t="shared" si="1167"/>
        <v>9.4252907731901128E-6</v>
      </c>
      <c r="AY910" s="17">
        <f t="shared" si="1168"/>
        <v>4.5651884708307426E-6</v>
      </c>
      <c r="AZ910" s="17">
        <f t="shared" si="1169"/>
        <v>1.1055863567353926E-6</v>
      </c>
      <c r="BA910" s="17">
        <f t="shared" si="1170"/>
        <v>1.7849882869158729E-7</v>
      </c>
      <c r="BB910" s="17">
        <f t="shared" si="1171"/>
        <v>2.1614208367913811E-8</v>
      </c>
      <c r="BC910" s="17">
        <f t="shared" si="1172"/>
        <v>2.0937907852775221E-9</v>
      </c>
      <c r="BD910" s="17">
        <f t="shared" si="1173"/>
        <v>6.608830349925065E-6</v>
      </c>
      <c r="BE910" s="17">
        <f t="shared" si="1174"/>
        <v>3.3961243508887629E-6</v>
      </c>
      <c r="BF910" s="17">
        <f t="shared" si="1175"/>
        <v>8.7259469497733408E-7</v>
      </c>
      <c r="BG910" s="17">
        <f t="shared" si="1176"/>
        <v>1.4946871257395179E-7</v>
      </c>
      <c r="BH910" s="17">
        <f t="shared" si="1177"/>
        <v>1.9202124566344283E-8</v>
      </c>
      <c r="BI910" s="17">
        <f t="shared" si="1178"/>
        <v>1.973505124981777E-9</v>
      </c>
      <c r="BJ910" s="18">
        <f t="shared" si="1179"/>
        <v>0.27688494599188201</v>
      </c>
      <c r="BK910" s="18">
        <f t="shared" si="1180"/>
        <v>0.46612982786876211</v>
      </c>
      <c r="BL910" s="18">
        <f t="shared" si="1181"/>
        <v>0.2500084441676162</v>
      </c>
      <c r="BM910" s="18">
        <f t="shared" si="1182"/>
        <v>7.997445719744796E-2</v>
      </c>
      <c r="BN910" s="18">
        <f t="shared" si="1183"/>
        <v>0.92002352986922031</v>
      </c>
    </row>
    <row r="911" spans="1:66" x14ac:dyDescent="0.25">
      <c r="A911" t="s">
        <v>145</v>
      </c>
      <c r="B911" t="s">
        <v>432</v>
      </c>
      <c r="C911" t="s">
        <v>375</v>
      </c>
      <c r="D911" t="s">
        <v>508</v>
      </c>
      <c r="E911" s="14">
        <f>VLOOKUP(A911,home!$A$2:$E$405,3,FALSE)</f>
        <v>1.4398340249999999</v>
      </c>
      <c r="F911" s="14">
        <f>VLOOKUP(B911,home!$B$2:$E$405,3,FALSE)</f>
        <v>1.65</v>
      </c>
      <c r="G911" s="14">
        <f>VLOOKUP(C911,away!$B$2:$E$405,4,FALSE)</f>
        <v>1.08</v>
      </c>
      <c r="H911" s="14">
        <f>VLOOKUP(A911,away!$A$2:$E$405,3,FALSE)</f>
        <v>1.2406638999999999</v>
      </c>
      <c r="I911" s="14">
        <f>VLOOKUP(C911,away!$B$2:$E$405,3,FALSE)</f>
        <v>1.23</v>
      </c>
      <c r="J911" s="14">
        <f>VLOOKUP(B911,home!$B$2:$E$405,4,FALSE)</f>
        <v>2.02</v>
      </c>
      <c r="K911" s="16">
        <f t="shared" si="1128"/>
        <v>2.56578423255</v>
      </c>
      <c r="L911" s="16">
        <f t="shared" si="1129"/>
        <v>3.0825535259399999</v>
      </c>
      <c r="M911" s="17">
        <f t="shared" si="1130"/>
        <v>3.523368599533002E-3</v>
      </c>
      <c r="N911" s="17">
        <f t="shared" si="1131"/>
        <v>9.0402035981435522E-3</v>
      </c>
      <c r="O911" s="17">
        <f t="shared" si="1132"/>
        <v>1.0860972299676735E-2</v>
      </c>
      <c r="P911" s="17">
        <f t="shared" si="1133"/>
        <v>2.7866911476672883E-2</v>
      </c>
      <c r="Q911" s="17">
        <f t="shared" si="1134"/>
        <v>1.1597605925579251E-2</v>
      </c>
      <c r="R911" s="17">
        <f t="shared" si="1135"/>
        <v>1.6739764228752597E-2</v>
      </c>
      <c r="S911" s="17">
        <f t="shared" si="1136"/>
        <v>5.5101015782996081E-2</v>
      </c>
      <c r="T911" s="17">
        <f t="shared" si="1137"/>
        <v>3.5750241038356959E-2</v>
      </c>
      <c r="U911" s="17">
        <f t="shared" si="1138"/>
        <v>4.2950623114737935E-2</v>
      </c>
      <c r="V911" s="17">
        <f t="shared" si="1139"/>
        <v>4.8422572058614145E-2</v>
      </c>
      <c r="W911" s="17">
        <f t="shared" si="1140"/>
        <v>9.9189848063932304E-3</v>
      </c>
      <c r="X911" s="17">
        <f t="shared" si="1141"/>
        <v>3.057580158869274E-2</v>
      </c>
      <c r="Y911" s="17">
        <f t="shared" si="1142"/>
        <v>4.712577249783334E-2</v>
      </c>
      <c r="Z911" s="17">
        <f t="shared" si="1143"/>
        <v>1.7200406415581869E-2</v>
      </c>
      <c r="AA911" s="17">
        <f t="shared" si="1144"/>
        <v>4.4132531574551825E-2</v>
      </c>
      <c r="AB911" s="17">
        <f t="shared" si="1145"/>
        <v>5.6617276828250046E-2</v>
      </c>
      <c r="AC911" s="17">
        <f t="shared" si="1146"/>
        <v>2.3936388766014043E-2</v>
      </c>
      <c r="AD911" s="17">
        <f t="shared" si="1147"/>
        <v>6.3624937047866903E-3</v>
      </c>
      <c r="AE911" s="17">
        <f t="shared" si="1148"/>
        <v>1.9612727403461264E-2</v>
      </c>
      <c r="AF911" s="17">
        <f t="shared" si="1149"/>
        <v>3.0228641005419801E-2</v>
      </c>
      <c r="AG911" s="17">
        <f t="shared" si="1150"/>
        <v>3.1060467971877087E-2</v>
      </c>
      <c r="AH911" s="17">
        <f t="shared" si="1151"/>
        <v>1.3255293360988223E-2</v>
      </c>
      <c r="AI911" s="17">
        <f t="shared" si="1152"/>
        <v>3.4010222703448285E-2</v>
      </c>
      <c r="AJ911" s="17">
        <f t="shared" si="1153"/>
        <v>4.3631446579010816E-2</v>
      </c>
      <c r="AK911" s="17">
        <f t="shared" si="1154"/>
        <v>3.7316292558591195E-2</v>
      </c>
      <c r="AL911" s="17">
        <f t="shared" si="1155"/>
        <v>7.5726760680350147E-3</v>
      </c>
      <c r="AM911" s="17">
        <f t="shared" si="1156"/>
        <v>3.2649572054880651E-3</v>
      </c>
      <c r="AN911" s="17">
        <f t="shared" si="1157"/>
        <v>1.0064405345820444E-2</v>
      </c>
      <c r="AO911" s="17">
        <f t="shared" si="1158"/>
        <v>1.5512034092624102E-2</v>
      </c>
      <c r="AP911" s="17">
        <f t="shared" si="1159"/>
        <v>1.5938891795573302E-2</v>
      </c>
      <c r="AQ911" s="17">
        <f t="shared" si="1160"/>
        <v>1.2283121776005157E-2</v>
      </c>
      <c r="AR911" s="17">
        <f t="shared" si="1161"/>
        <v>8.1720302574566604E-3</v>
      </c>
      <c r="AS911" s="17">
        <f t="shared" si="1162"/>
        <v>2.0967666382503816E-2</v>
      </c>
      <c r="AT911" s="17">
        <f t="shared" si="1163"/>
        <v>2.6899253898798495E-2</v>
      </c>
      <c r="AU911" s="17">
        <f t="shared" si="1164"/>
        <v>2.3005893840298764E-2</v>
      </c>
      <c r="AV911" s="17">
        <f t="shared" si="1165"/>
        <v>1.4757039917789431E-2</v>
      </c>
      <c r="AW911" s="17">
        <f t="shared" si="1166"/>
        <v>1.6637100395076874E-3</v>
      </c>
      <c r="AX911" s="17">
        <f t="shared" si="1167"/>
        <v>1.3961959529652976E-3</v>
      </c>
      <c r="AY911" s="17">
        <f t="shared" si="1168"/>
        <v>4.3038487577163366E-3</v>
      </c>
      <c r="AZ911" s="17">
        <f t="shared" si="1169"/>
        <v>6.6334220816054931E-3</v>
      </c>
      <c r="BA911" s="17">
        <f t="shared" si="1170"/>
        <v>6.8159595422337552E-3</v>
      </c>
      <c r="BB911" s="17">
        <f t="shared" si="1171"/>
        <v>5.2526400298942635E-3</v>
      </c>
      <c r="BC911" s="17">
        <f t="shared" si="1172"/>
        <v>3.2383088089288281E-3</v>
      </c>
      <c r="BD911" s="17">
        <f t="shared" si="1173"/>
        <v>4.1984534473685671E-3</v>
      </c>
      <c r="BE911" s="17">
        <f t="shared" si="1174"/>
        <v>1.0772325656353462E-2</v>
      </c>
      <c r="BF911" s="17">
        <f t="shared" si="1175"/>
        <v>1.381973165848277E-2</v>
      </c>
      <c r="BG911" s="17">
        <f t="shared" si="1176"/>
        <v>1.1819483195802383E-2</v>
      </c>
      <c r="BH911" s="17">
        <f t="shared" si="1177"/>
        <v>7.5815609051698585E-3</v>
      </c>
      <c r="BI911" s="17">
        <f t="shared" si="1178"/>
        <v>3.8905298857204664E-3</v>
      </c>
      <c r="BJ911" s="18">
        <f t="shared" si="1179"/>
        <v>0.31597672492939899</v>
      </c>
      <c r="BK911" s="18">
        <f t="shared" si="1180"/>
        <v>0.17072678150958148</v>
      </c>
      <c r="BL911" s="18">
        <f t="shared" si="1181"/>
        <v>0.44539839229375233</v>
      </c>
      <c r="BM911" s="18">
        <f t="shared" si="1182"/>
        <v>0.86703334030174795</v>
      </c>
      <c r="BN911" s="18">
        <f t="shared" si="1183"/>
        <v>7.9628826128358032E-2</v>
      </c>
    </row>
    <row r="912" spans="1:66" x14ac:dyDescent="0.25">
      <c r="A912" t="s">
        <v>145</v>
      </c>
      <c r="B912" t="s">
        <v>147</v>
      </c>
      <c r="C912" t="s">
        <v>433</v>
      </c>
      <c r="D912" t="s">
        <v>508</v>
      </c>
      <c r="E912" s="14">
        <f>VLOOKUP(A912,home!$A$2:$E$405,3,FALSE)</f>
        <v>1.4398340249999999</v>
      </c>
      <c r="F912" s="14">
        <f>VLOOKUP(B912,home!$B$2:$E$405,3,FALSE)</f>
        <v>1.04</v>
      </c>
      <c r="G912" s="14">
        <f>VLOOKUP(C912,away!$B$2:$E$405,4,FALSE)</f>
        <v>0.69</v>
      </c>
      <c r="H912" s="14">
        <f>VLOOKUP(A912,away!$A$2:$E$405,3,FALSE)</f>
        <v>1.2406638999999999</v>
      </c>
      <c r="I912" s="14">
        <f>VLOOKUP(C912,away!$B$2:$E$405,3,FALSE)</f>
        <v>0.61</v>
      </c>
      <c r="J912" s="14">
        <f>VLOOKUP(B912,home!$B$2:$E$405,4,FALSE)</f>
        <v>1.1299999999999999</v>
      </c>
      <c r="K912" s="16">
        <f t="shared" si="1128"/>
        <v>1.0332248963399999</v>
      </c>
      <c r="L912" s="16">
        <f t="shared" si="1129"/>
        <v>0.85518962626999995</v>
      </c>
      <c r="M912" s="17">
        <f t="shared" si="1130"/>
        <v>0.1513115197514511</v>
      </c>
      <c r="N912" s="17">
        <f t="shared" si="1131"/>
        <v>0.15633882931024093</v>
      </c>
      <c r="O912" s="17">
        <f t="shared" si="1132"/>
        <v>0.1294000420265892</v>
      </c>
      <c r="P912" s="17">
        <f t="shared" si="1133"/>
        <v>0.13369934500931424</v>
      </c>
      <c r="Q912" s="17">
        <f t="shared" si="1134"/>
        <v>8.0766585353995307E-2</v>
      </c>
      <c r="R912" s="17">
        <f t="shared" si="1135"/>
        <v>5.5330786790020535E-2</v>
      </c>
      <c r="S912" s="17">
        <f t="shared" si="1136"/>
        <v>2.9534292705014301E-2</v>
      </c>
      <c r="T912" s="17">
        <f t="shared" si="1137"/>
        <v>6.9070745943987294E-2</v>
      </c>
      <c r="U912" s="17">
        <f t="shared" si="1138"/>
        <v>5.7169146445529603E-2</v>
      </c>
      <c r="V912" s="17">
        <f t="shared" si="1139"/>
        <v>2.8996217696078347E-3</v>
      </c>
      <c r="W912" s="17">
        <f t="shared" si="1140"/>
        <v>2.7816682260039187E-2</v>
      </c>
      <c r="X912" s="17">
        <f t="shared" si="1141"/>
        <v>2.3788538106034249E-2</v>
      </c>
      <c r="Y912" s="17">
        <f t="shared" si="1142"/>
        <v>1.0171855506204539E-2</v>
      </c>
      <c r="Z912" s="17">
        <f t="shared" si="1143"/>
        <v>1.5772771625394241E-2</v>
      </c>
      <c r="AA912" s="17">
        <f t="shared" si="1144"/>
        <v>1.6296820327642458E-2</v>
      </c>
      <c r="AB912" s="17">
        <f t="shared" si="1145"/>
        <v>8.4191402468499904E-3</v>
      </c>
      <c r="AC912" s="17">
        <f t="shared" si="1146"/>
        <v>1.6013219449852813E-4</v>
      </c>
      <c r="AD912" s="17">
        <f t="shared" si="1147"/>
        <v>7.1852221611629257E-3</v>
      </c>
      <c r="AE912" s="17">
        <f t="shared" si="1148"/>
        <v>6.1447274546718436E-3</v>
      </c>
      <c r="AF912" s="17">
        <f t="shared" si="1149"/>
        <v>2.6274535877459102E-3</v>
      </c>
      <c r="AG912" s="17">
        <f t="shared" si="1150"/>
        <v>7.4899035058206538E-4</v>
      </c>
      <c r="AH912" s="17">
        <f t="shared" si="1151"/>
        <v>3.3721776678907389E-3</v>
      </c>
      <c r="AI912" s="17">
        <f t="shared" si="1152"/>
        <v>3.4842179213464713E-3</v>
      </c>
      <c r="AJ912" s="17">
        <f t="shared" si="1153"/>
        <v>1.7999903503045889E-3</v>
      </c>
      <c r="AK912" s="17">
        <f t="shared" si="1154"/>
        <v>6.199316143688197E-4</v>
      </c>
      <c r="AL912" s="17">
        <f t="shared" si="1155"/>
        <v>5.6597328622501053E-6</v>
      </c>
      <c r="AM912" s="17">
        <f t="shared" si="1156"/>
        <v>1.4847900845294873E-3</v>
      </c>
      <c r="AN912" s="17">
        <f t="shared" si="1157"/>
        <v>1.2697770774781738E-3</v>
      </c>
      <c r="AO912" s="17">
        <f t="shared" si="1158"/>
        <v>5.4295009216738597E-4</v>
      </c>
      <c r="AP912" s="17">
        <f t="shared" si="1159"/>
        <v>1.54775095467963E-4</v>
      </c>
      <c r="AQ912" s="17">
        <f t="shared" si="1160"/>
        <v>3.30905140122877E-5</v>
      </c>
      <c r="AR912" s="17">
        <f t="shared" si="1161"/>
        <v>5.7677027190390444E-4</v>
      </c>
      <c r="AS912" s="17">
        <f t="shared" si="1162"/>
        <v>5.9593340439990526E-4</v>
      </c>
      <c r="AT912" s="17">
        <f t="shared" si="1163"/>
        <v>3.0786661499331767E-4</v>
      </c>
      <c r="AU912" s="17">
        <f t="shared" si="1164"/>
        <v>1.0603181712100579E-4</v>
      </c>
      <c r="AV912" s="17">
        <f t="shared" si="1165"/>
        <v>2.7388678313398254E-5</v>
      </c>
      <c r="AW912" s="17">
        <f t="shared" si="1166"/>
        <v>1.3891550393179881E-7</v>
      </c>
      <c r="AX912" s="17">
        <f t="shared" si="1167"/>
        <v>2.5568701352910643E-4</v>
      </c>
      <c r="AY912" s="17">
        <f t="shared" si="1168"/>
        <v>2.1866088154204894E-4</v>
      </c>
      <c r="AZ912" s="17">
        <f t="shared" si="1169"/>
        <v>9.3498258782906757E-5</v>
      </c>
      <c r="BA912" s="17">
        <f t="shared" si="1170"/>
        <v>2.6652913661816599E-5</v>
      </c>
      <c r="BB912" s="17">
        <f t="shared" si="1171"/>
        <v>5.698323818363876E-6</v>
      </c>
      <c r="BC912" s="17">
        <f t="shared" si="1172"/>
        <v>9.7462948331840886E-7</v>
      </c>
      <c r="BD912" s="17">
        <f t="shared" si="1173"/>
        <v>8.2207992212191024E-5</v>
      </c>
      <c r="BE912" s="17">
        <f t="shared" si="1174"/>
        <v>8.493934423176059E-5</v>
      </c>
      <c r="BF912" s="17">
        <f t="shared" si="1175"/>
        <v>4.38807225695242E-5</v>
      </c>
      <c r="BG912" s="17">
        <f t="shared" si="1176"/>
        <v>1.511288500940698E-5</v>
      </c>
      <c r="BH912" s="17">
        <f t="shared" si="1177"/>
        <v>3.9037522618107157E-6</v>
      </c>
      <c r="BI912" s="17">
        <f t="shared" si="1178"/>
        <v>8.0669080520928378E-7</v>
      </c>
      <c r="BJ912" s="18">
        <f t="shared" si="1179"/>
        <v>0.38874618491913709</v>
      </c>
      <c r="BK912" s="18">
        <f t="shared" si="1180"/>
        <v>0.31782923204429026</v>
      </c>
      <c r="BL912" s="18">
        <f t="shared" si="1181"/>
        <v>0.27773709556436377</v>
      </c>
      <c r="BM912" s="18">
        <f t="shared" si="1182"/>
        <v>0.29301965394553597</v>
      </c>
      <c r="BN912" s="18">
        <f t="shared" si="1183"/>
        <v>0.70684710824161134</v>
      </c>
    </row>
    <row r="913" spans="1:66" x14ac:dyDescent="0.25">
      <c r="A913" t="s">
        <v>37</v>
      </c>
      <c r="B913" t="s">
        <v>226</v>
      </c>
      <c r="C913" t="s">
        <v>227</v>
      </c>
      <c r="D913" t="s">
        <v>508</v>
      </c>
      <c r="E913" s="14">
        <f>VLOOKUP(A913,home!$A$2:$E$405,3,FALSE)</f>
        <v>1.692307692</v>
      </c>
      <c r="F913" s="14">
        <f>VLOOKUP(B913,home!$B$2:$E$405,3,FALSE)</f>
        <v>1.18</v>
      </c>
      <c r="G913" s="14">
        <f>VLOOKUP(C913,away!$B$2:$E$405,4,FALSE)</f>
        <v>1.18</v>
      </c>
      <c r="H913" s="14">
        <f>VLOOKUP(A913,away!$A$2:$E$405,3,FALSE)</f>
        <v>1.307692308</v>
      </c>
      <c r="I913" s="14">
        <f>VLOOKUP(C913,away!$B$2:$E$405,3,FALSE)</f>
        <v>0.93</v>
      </c>
      <c r="J913" s="14">
        <f>VLOOKUP(B913,home!$B$2:$E$405,4,FALSE)</f>
        <v>0.98</v>
      </c>
      <c r="K913" s="16">
        <f t="shared" si="1128"/>
        <v>2.3563692303407997</v>
      </c>
      <c r="L913" s="16">
        <f t="shared" si="1129"/>
        <v>1.1918307695112</v>
      </c>
      <c r="M913" s="17">
        <f t="shared" si="1130"/>
        <v>2.8776390571725131E-2</v>
      </c>
      <c r="N913" s="17">
        <f t="shared" si="1131"/>
        <v>6.7807801303482199E-2</v>
      </c>
      <c r="O913" s="17">
        <f t="shared" si="1132"/>
        <v>3.4296587718854007E-2</v>
      </c>
      <c r="P913" s="17">
        <f t="shared" si="1133"/>
        <v>8.0815424006391745E-2</v>
      </c>
      <c r="Q913" s="17">
        <f t="shared" si="1134"/>
        <v>7.9890108284294131E-2</v>
      </c>
      <c r="R913" s="17">
        <f t="shared" si="1135"/>
        <v>2.0437864266285077E-2</v>
      </c>
      <c r="S913" s="17">
        <f t="shared" si="1136"/>
        <v>5.6740374900858724E-2</v>
      </c>
      <c r="T913" s="17">
        <f t="shared" si="1137"/>
        <v>9.5215489232803374E-2</v>
      </c>
      <c r="U913" s="17">
        <f t="shared" si="1138"/>
        <v>4.8159154490955904E-2</v>
      </c>
      <c r="V913" s="17">
        <f t="shared" si="1139"/>
        <v>1.7705476857901484E-2</v>
      </c>
      <c r="W913" s="17">
        <f t="shared" si="1140"/>
        <v>6.2750197656568432E-2</v>
      </c>
      <c r="X913" s="17">
        <f t="shared" si="1141"/>
        <v>7.4787616360007858E-2</v>
      </c>
      <c r="Y913" s="17">
        <f t="shared" si="1142"/>
        <v>4.45670911781283E-2</v>
      </c>
      <c r="Z913" s="17">
        <f t="shared" si="1143"/>
        <v>8.1194918318839987E-3</v>
      </c>
      <c r="AA913" s="17">
        <f t="shared" si="1144"/>
        <v>1.9132520718654906E-2</v>
      </c>
      <c r="AB913" s="17">
        <f t="shared" si="1145"/>
        <v>2.2541641560148141E-2</v>
      </c>
      <c r="AC913" s="17">
        <f t="shared" si="1146"/>
        <v>3.1077464700189927E-3</v>
      </c>
      <c r="AD913" s="17">
        <f t="shared" si="1147"/>
        <v>3.6965658738935307E-2</v>
      </c>
      <c r="AE913" s="17">
        <f t="shared" si="1148"/>
        <v>4.4056809500313689E-2</v>
      </c>
      <c r="AF913" s="17">
        <f t="shared" si="1149"/>
        <v>2.6254130584483611E-2</v>
      </c>
      <c r="AG913" s="17">
        <f t="shared" si="1150"/>
        <v>1.0430160219117543E-2</v>
      </c>
      <c r="AH913" s="17">
        <f t="shared" si="1151"/>
        <v>2.4192650495085529E-3</v>
      </c>
      <c r="AI913" s="17">
        <f t="shared" si="1152"/>
        <v>5.7006817227008661E-3</v>
      </c>
      <c r="AJ913" s="17">
        <f t="shared" si="1153"/>
        <v>6.7164555016692535E-3</v>
      </c>
      <c r="AK913" s="17">
        <f t="shared" si="1154"/>
        <v>5.2754830270288688E-3</v>
      </c>
      <c r="AL913" s="17">
        <f t="shared" si="1155"/>
        <v>3.4911098117458605E-4</v>
      </c>
      <c r="AM913" s="17">
        <f t="shared" si="1156"/>
        <v>1.7420948166341124E-2</v>
      </c>
      <c r="AN913" s="17">
        <f t="shared" si="1157"/>
        <v>2.0762822058705072E-2</v>
      </c>
      <c r="AO913" s="17">
        <f t="shared" si="1158"/>
        <v>1.2372885095725296E-2</v>
      </c>
      <c r="AP913" s="17">
        <f t="shared" si="1159"/>
        <v>4.9154617215706447E-3</v>
      </c>
      <c r="AQ913" s="17">
        <f t="shared" si="1160"/>
        <v>1.4645996315305978E-3</v>
      </c>
      <c r="AR913" s="17">
        <f t="shared" si="1161"/>
        <v>5.7667090512146535E-4</v>
      </c>
      <c r="AS913" s="17">
        <f t="shared" si="1162"/>
        <v>1.3588495768609996E-3</v>
      </c>
      <c r="AT913" s="17">
        <f t="shared" si="1163"/>
        <v>1.600975665788438E-3</v>
      </c>
      <c r="AU913" s="17">
        <f t="shared" si="1164"/>
        <v>1.2574965991294167E-3</v>
      </c>
      <c r="AV913" s="17">
        <f t="shared" si="1165"/>
        <v>7.4078157336168943E-4</v>
      </c>
      <c r="AW913" s="17">
        <f t="shared" si="1166"/>
        <v>2.7234471083536841E-5</v>
      </c>
      <c r="AX913" s="17">
        <f t="shared" si="1167"/>
        <v>6.8416977037546985E-3</v>
      </c>
      <c r="AY913" s="17">
        <f t="shared" si="1168"/>
        <v>8.1541458390289728E-3</v>
      </c>
      <c r="AZ913" s="17">
        <f t="shared" si="1169"/>
        <v>4.8591809550182271E-3</v>
      </c>
      <c r="BA913" s="17">
        <f t="shared" si="1170"/>
        <v>1.9304404589378466E-3</v>
      </c>
      <c r="BB913" s="17">
        <f t="shared" si="1171"/>
        <v>5.7518958441786212E-4</v>
      </c>
      <c r="BC913" s="17">
        <f t="shared" si="1172"/>
        <v>1.3710572900231343E-4</v>
      </c>
      <c r="BD913" s="17">
        <f t="shared" si="1173"/>
        <v>1.1454902143427255E-4</v>
      </c>
      <c r="BE913" s="17">
        <f t="shared" si="1174"/>
        <v>2.699197894733686E-4</v>
      </c>
      <c r="BF913" s="17">
        <f t="shared" si="1175"/>
        <v>3.180153432875562E-4</v>
      </c>
      <c r="BG913" s="17">
        <f t="shared" si="1176"/>
        <v>2.49787189899688E-4</v>
      </c>
      <c r="BH913" s="17">
        <f t="shared" si="1177"/>
        <v>1.4714771210322977E-4</v>
      </c>
      <c r="BI913" s="17">
        <f t="shared" si="1178"/>
        <v>6.9346868223019395E-5</v>
      </c>
      <c r="BJ913" s="18">
        <f t="shared" si="1179"/>
        <v>0.62215954000216689</v>
      </c>
      <c r="BK913" s="18">
        <f t="shared" si="1180"/>
        <v>0.19564866962709965</v>
      </c>
      <c r="BL913" s="18">
        <f t="shared" si="1181"/>
        <v>0.17138319430048868</v>
      </c>
      <c r="BM913" s="18">
        <f t="shared" si="1182"/>
        <v>0.67715980824266142</v>
      </c>
      <c r="BN913" s="18">
        <f t="shared" si="1183"/>
        <v>0.31202417615103234</v>
      </c>
    </row>
    <row r="914" spans="1:66" x14ac:dyDescent="0.25">
      <c r="A914" t="s">
        <v>37</v>
      </c>
      <c r="B914" t="s">
        <v>231</v>
      </c>
      <c r="C914" t="s">
        <v>224</v>
      </c>
      <c r="D914" t="s">
        <v>508</v>
      </c>
      <c r="E914" s="14">
        <f>VLOOKUP(A914,home!$A$2:$E$405,3,FALSE)</f>
        <v>1.692307692</v>
      </c>
      <c r="F914" s="14">
        <f>VLOOKUP(B914,home!$B$2:$E$405,3,FALSE)</f>
        <v>0.89</v>
      </c>
      <c r="G914" s="14">
        <f>VLOOKUP(C914,away!$B$2:$E$405,4,FALSE)</f>
        <v>1.27</v>
      </c>
      <c r="H914" s="14">
        <f>VLOOKUP(A914,away!$A$2:$E$405,3,FALSE)</f>
        <v>1.307692308</v>
      </c>
      <c r="I914" s="14">
        <f>VLOOKUP(C914,away!$B$2:$E$405,3,FALSE)</f>
        <v>0.34</v>
      </c>
      <c r="J914" s="14">
        <f>VLOOKUP(B914,home!$B$2:$E$405,4,FALSE)</f>
        <v>0.76</v>
      </c>
      <c r="K914" s="16">
        <f t="shared" si="1128"/>
        <v>1.9128153842675999</v>
      </c>
      <c r="L914" s="16">
        <f t="shared" si="1129"/>
        <v>0.33790769238720003</v>
      </c>
      <c r="M914" s="17">
        <f t="shared" si="1130"/>
        <v>0.10532304038996705</v>
      </c>
      <c r="N914" s="17">
        <f t="shared" si="1131"/>
        <v>0.20146353197576677</v>
      </c>
      <c r="O914" s="17">
        <f t="shared" si="1132"/>
        <v>3.5589465533377634E-2</v>
      </c>
      <c r="P914" s="17">
        <f t="shared" si="1133"/>
        <v>6.8076077190106249E-2</v>
      </c>
      <c r="Q914" s="17">
        <f t="shared" si="1134"/>
        <v>0.19268127166606716</v>
      </c>
      <c r="R914" s="17">
        <f t="shared" si="1135"/>
        <v>6.0129770858387138E-3</v>
      </c>
      <c r="S914" s="17">
        <f t="shared" si="1136"/>
        <v>1.100032877050036E-2</v>
      </c>
      <c r="T914" s="17">
        <f t="shared" si="1137"/>
        <v>6.5108483874911957E-2</v>
      </c>
      <c r="U914" s="17">
        <f t="shared" si="1138"/>
        <v>1.1501715075040853E-2</v>
      </c>
      <c r="V914" s="17">
        <f t="shared" si="1139"/>
        <v>7.9001309550378164E-4</v>
      </c>
      <c r="W914" s="17">
        <f t="shared" si="1140"/>
        <v>0.12285456690103271</v>
      </c>
      <c r="X914" s="17">
        <f t="shared" si="1141"/>
        <v>4.1513503200756849E-2</v>
      </c>
      <c r="Y914" s="17">
        <f t="shared" si="1142"/>
        <v>7.0138660347381946E-3</v>
      </c>
      <c r="Z914" s="17">
        <f t="shared" si="1143"/>
        <v>6.7727707048429039E-4</v>
      </c>
      <c r="AA914" s="17">
        <f t="shared" si="1144"/>
        <v>1.2955059998340423E-3</v>
      </c>
      <c r="AB914" s="17">
        <f t="shared" si="1145"/>
        <v>1.2390319034467677E-3</v>
      </c>
      <c r="AC914" s="17">
        <f t="shared" si="1146"/>
        <v>3.1914308749290355E-5</v>
      </c>
      <c r="AD914" s="17">
        <f t="shared" si="1147"/>
        <v>5.8749526398957093E-2</v>
      </c>
      <c r="AE914" s="17">
        <f t="shared" si="1148"/>
        <v>1.9851916894312486E-2</v>
      </c>
      <c r="AF914" s="17">
        <f t="shared" si="1149"/>
        <v>3.3540577136098012E-3</v>
      </c>
      <c r="AG914" s="17">
        <f t="shared" si="1150"/>
        <v>3.7778730071312544E-4</v>
      </c>
      <c r="AH914" s="17">
        <f t="shared" si="1151"/>
        <v>5.7214282998527381E-5</v>
      </c>
      <c r="AI914" s="17">
        <f t="shared" si="1152"/>
        <v>1.0944036071942336E-4</v>
      </c>
      <c r="AJ914" s="17">
        <f t="shared" si="1153"/>
        <v>1.0466960282195431E-4</v>
      </c>
      <c r="AK914" s="17">
        <f t="shared" si="1154"/>
        <v>6.6737875514337862E-5</v>
      </c>
      <c r="AL914" s="17">
        <f t="shared" si="1155"/>
        <v>8.2511896270420732E-7</v>
      </c>
      <c r="AM914" s="17">
        <f t="shared" si="1156"/>
        <v>2.2475399582872122E-2</v>
      </c>
      <c r="AN914" s="17">
        <f t="shared" si="1157"/>
        <v>7.594610408528559E-3</v>
      </c>
      <c r="AO914" s="17">
        <f t="shared" si="1158"/>
        <v>1.2831386388628477E-3</v>
      </c>
      <c r="AP914" s="17">
        <f t="shared" si="1159"/>
        <v>1.4452747215699927E-4</v>
      </c>
      <c r="AQ914" s="17">
        <f t="shared" si="1160"/>
        <v>1.2209236150781729E-5</v>
      </c>
      <c r="AR914" s="17">
        <f t="shared" si="1161"/>
        <v>3.8666292679241213E-6</v>
      </c>
      <c r="AS914" s="17">
        <f t="shared" si="1162"/>
        <v>7.3961479489446265E-6</v>
      </c>
      <c r="AT914" s="17">
        <f t="shared" si="1163"/>
        <v>7.0737327905302709E-6</v>
      </c>
      <c r="AU914" s="17">
        <f t="shared" si="1164"/>
        <v>4.5102483019748276E-6</v>
      </c>
      <c r="AV914" s="17">
        <f t="shared" si="1165"/>
        <v>2.1568180847210671E-6</v>
      </c>
      <c r="AW914" s="17">
        <f t="shared" si="1166"/>
        <v>1.4814438720070405E-8</v>
      </c>
      <c r="AX914" s="17">
        <f t="shared" si="1167"/>
        <v>7.1652150149465691E-3</v>
      </c>
      <c r="AY914" s="17">
        <f t="shared" si="1168"/>
        <v>2.4211812711587124E-3</v>
      </c>
      <c r="AZ914" s="17">
        <f t="shared" si="1169"/>
        <v>4.0906788809417404E-4</v>
      </c>
      <c r="BA914" s="17">
        <f t="shared" si="1170"/>
        <v>4.6075728698535922E-5</v>
      </c>
      <c r="BB914" s="17">
        <f t="shared" si="1171"/>
        <v>3.8923357898952394E-6</v>
      </c>
      <c r="BC914" s="17">
        <f t="shared" si="1172"/>
        <v>2.6305004095192205E-7</v>
      </c>
      <c r="BD914" s="17">
        <f t="shared" si="1173"/>
        <v>2.1776062887350801E-7</v>
      </c>
      <c r="BE914" s="17">
        <f t="shared" si="1174"/>
        <v>4.1653588099703346E-7</v>
      </c>
      <c r="BF914" s="17">
        <f t="shared" si="1175"/>
        <v>3.9837812063529203E-7</v>
      </c>
      <c r="BG914" s="17">
        <f t="shared" si="1176"/>
        <v>2.5400793263560013E-7</v>
      </c>
      <c r="BH914" s="17">
        <f t="shared" si="1177"/>
        <v>1.21467570317846E-7</v>
      </c>
      <c r="BI914" s="17">
        <f t="shared" si="1178"/>
        <v>4.6469007438716463E-8</v>
      </c>
      <c r="BJ914" s="18">
        <f t="shared" si="1179"/>
        <v>0.75452409258816644</v>
      </c>
      <c r="BK914" s="18">
        <f t="shared" si="1180"/>
        <v>0.18764338014494816</v>
      </c>
      <c r="BL914" s="18">
        <f t="shared" si="1181"/>
        <v>5.6003215915127254E-2</v>
      </c>
      <c r="BM914" s="18">
        <f t="shared" si="1182"/>
        <v>0.38728043542088242</v>
      </c>
      <c r="BN914" s="18">
        <f t="shared" si="1183"/>
        <v>0.60914636384112353</v>
      </c>
    </row>
    <row r="915" spans="1:66" x14ac:dyDescent="0.25">
      <c r="A915" t="s">
        <v>80</v>
      </c>
      <c r="B915" t="s">
        <v>97</v>
      </c>
      <c r="C915" t="s">
        <v>84</v>
      </c>
      <c r="D915" t="s">
        <v>509</v>
      </c>
      <c r="E915" s="14">
        <f>VLOOKUP(A915,home!$A$2:$E$405,3,FALSE)</f>
        <v>1.2158469949999999</v>
      </c>
      <c r="F915" s="14">
        <f>VLOOKUP(B915,home!$B$2:$E$405,3,FALSE)</f>
        <v>1.06</v>
      </c>
      <c r="G915" s="14">
        <f>VLOOKUP(C915,away!$B$2:$E$405,4,FALSE)</f>
        <v>0.77</v>
      </c>
      <c r="H915" s="14">
        <f>VLOOKUP(A915,away!$A$2:$E$405,3,FALSE)</f>
        <v>1.021857923</v>
      </c>
      <c r="I915" s="14">
        <f>VLOOKUP(C915,away!$B$2:$E$405,3,FALSE)</f>
        <v>0.82</v>
      </c>
      <c r="J915" s="14">
        <f>VLOOKUP(B915,home!$B$2:$E$405,4,FALSE)</f>
        <v>1.1200000000000001</v>
      </c>
      <c r="K915" s="16">
        <f t="shared" si="1128"/>
        <v>0.99237431731900005</v>
      </c>
      <c r="L915" s="16">
        <f t="shared" si="1129"/>
        <v>0.93847431648320012</v>
      </c>
      <c r="M915" s="17">
        <f t="shared" si="1130"/>
        <v>0.14502507306764637</v>
      </c>
      <c r="N915" s="17">
        <f t="shared" si="1131"/>
        <v>0.14391915787964368</v>
      </c>
      <c r="O915" s="17">
        <f t="shared" si="1132"/>
        <v>0.1361023063200856</v>
      </c>
      <c r="P915" s="17">
        <f t="shared" si="1133"/>
        <v>0.13506443331993639</v>
      </c>
      <c r="Q915" s="17">
        <f t="shared" si="1134"/>
        <v>7.1410838024968379E-2</v>
      </c>
      <c r="R915" s="17">
        <f t="shared" si="1135"/>
        <v>6.3864259447764721E-2</v>
      </c>
      <c r="S915" s="17">
        <f t="shared" si="1136"/>
        <v>3.1446978033112999E-2</v>
      </c>
      <c r="T915" s="17">
        <f t="shared" si="1137"/>
        <v>6.7017237404974728E-2</v>
      </c>
      <c r="U915" s="17">
        <f t="shared" si="1138"/>
        <v>6.3377250870559024E-2</v>
      </c>
      <c r="V915" s="17">
        <f t="shared" si="1139"/>
        <v>3.2541256317686119E-3</v>
      </c>
      <c r="W915" s="17">
        <f t="shared" si="1140"/>
        <v>2.3622093878068566E-2</v>
      </c>
      <c r="X915" s="17">
        <f t="shared" si="1141"/>
        <v>2.2168728406122384E-2</v>
      </c>
      <c r="Y915" s="17">
        <f t="shared" si="1142"/>
        <v>1.0402391119118703E-2</v>
      </c>
      <c r="Z915" s="17">
        <f t="shared" si="1143"/>
        <v>1.9978322410982255E-2</v>
      </c>
      <c r="AA915" s="17">
        <f t="shared" si="1144"/>
        <v>1.9825974063777396E-2</v>
      </c>
      <c r="AB915" s="17">
        <f t="shared" si="1145"/>
        <v>9.8373937383626434E-3</v>
      </c>
      <c r="AC915" s="17">
        <f t="shared" si="1146"/>
        <v>1.8941407212810733E-4</v>
      </c>
      <c r="AD915" s="17">
        <f t="shared" si="1147"/>
        <v>5.8604898214734049E-3</v>
      </c>
      <c r="AE915" s="17">
        <f t="shared" si="1148"/>
        <v>5.499919179464006E-3</v>
      </c>
      <c r="AF915" s="17">
        <f t="shared" si="1149"/>
        <v>2.5807664463301629E-3</v>
      </c>
      <c r="AG915" s="17">
        <f t="shared" si="1150"/>
        <v>8.0732767557415894E-4</v>
      </c>
      <c r="AH915" s="17">
        <f t="shared" si="1151"/>
        <v>4.6872856172818908E-3</v>
      </c>
      <c r="AI915" s="17">
        <f t="shared" si="1152"/>
        <v>4.6515418645292853E-3</v>
      </c>
      <c r="AJ915" s="17">
        <f t="shared" si="1153"/>
        <v>2.3080353411464982E-3</v>
      </c>
      <c r="AK915" s="17">
        <f t="shared" si="1154"/>
        <v>7.6347833200612729E-4</v>
      </c>
      <c r="AL915" s="17">
        <f t="shared" si="1155"/>
        <v>7.0561879469962399E-6</v>
      </c>
      <c r="AM915" s="17">
        <f t="shared" si="1156"/>
        <v>1.163159917147924E-3</v>
      </c>
      <c r="AN915" s="17">
        <f t="shared" si="1157"/>
        <v>1.0915957082060538E-3</v>
      </c>
      <c r="AO915" s="17">
        <f t="shared" si="1158"/>
        <v>5.1221726806733551E-4</v>
      </c>
      <c r="AP915" s="17">
        <f t="shared" si="1159"/>
        <v>1.6023425018012825E-4</v>
      </c>
      <c r="AQ915" s="17">
        <f t="shared" si="1160"/>
        <v>3.7593932103748478E-5</v>
      </c>
      <c r="AR915" s="17">
        <f t="shared" si="1161"/>
        <v>8.7977943316803185E-4</v>
      </c>
      <c r="AS915" s="17">
        <f t="shared" si="1162"/>
        <v>8.7307051438142253E-4</v>
      </c>
      <c r="AT915" s="17">
        <f t="shared" si="1163"/>
        <v>4.3320637784030608E-4</v>
      </c>
      <c r="AU915" s="17">
        <f t="shared" si="1164"/>
        <v>1.4330096115583687E-4</v>
      </c>
      <c r="AV915" s="17">
        <f t="shared" si="1165"/>
        <v>3.5552048374545032E-5</v>
      </c>
      <c r="AW915" s="17">
        <f t="shared" si="1166"/>
        <v>1.8254315276907512E-7</v>
      </c>
      <c r="AX915" s="17">
        <f t="shared" si="1167"/>
        <v>1.9238167145208256E-4</v>
      </c>
      <c r="AY915" s="17">
        <f t="shared" si="1168"/>
        <v>1.8054525761988877E-4</v>
      </c>
      <c r="AZ915" s="17">
        <f t="shared" si="1169"/>
        <v>8.4718543619554182E-5</v>
      </c>
      <c r="BA915" s="17">
        <f t="shared" si="1170"/>
        <v>2.6502059105604432E-5</v>
      </c>
      <c r="BB915" s="17">
        <f t="shared" si="1171"/>
        <v>6.2178754511323703E-6</v>
      </c>
      <c r="BC915" s="17">
        <f t="shared" si="1172"/>
        <v>1.1670632827958245E-6</v>
      </c>
      <c r="BD915" s="17">
        <f t="shared" si="1173"/>
        <v>1.3760840036639092E-4</v>
      </c>
      <c r="BE915" s="17">
        <f t="shared" si="1174"/>
        <v>1.3655904237095686E-4</v>
      </c>
      <c r="BF915" s="17">
        <f t="shared" si="1175"/>
        <v>6.7758843223307338E-5</v>
      </c>
      <c r="BG915" s="17">
        <f t="shared" si="1176"/>
        <v>2.241404526201826E-5</v>
      </c>
      <c r="BH915" s="17">
        <f t="shared" si="1177"/>
        <v>5.5607807163131338E-6</v>
      </c>
      <c r="BI915" s="17">
        <f t="shared" si="1178"/>
        <v>1.1036751934223815E-6</v>
      </c>
      <c r="BJ915" s="18">
        <f t="shared" si="1179"/>
        <v>0.35674528338197448</v>
      </c>
      <c r="BK915" s="18">
        <f t="shared" si="1180"/>
        <v>0.31516762557015943</v>
      </c>
      <c r="BL915" s="18">
        <f t="shared" si="1181"/>
        <v>0.30815343971756565</v>
      </c>
      <c r="BM915" s="18">
        <f t="shared" si="1182"/>
        <v>0.30447824030616943</v>
      </c>
      <c r="BN915" s="18">
        <f t="shared" si="1183"/>
        <v>0.6953860680600451</v>
      </c>
    </row>
    <row r="916" spans="1:66" x14ac:dyDescent="0.25">
      <c r="A916" t="s">
        <v>80</v>
      </c>
      <c r="B916" t="s">
        <v>359</v>
      </c>
      <c r="C916" t="s">
        <v>416</v>
      </c>
      <c r="D916" t="s">
        <v>509</v>
      </c>
      <c r="E916" s="14">
        <f>VLOOKUP(A916,home!$A$2:$E$405,3,FALSE)</f>
        <v>1.2158469949999999</v>
      </c>
      <c r="F916" s="14">
        <f>VLOOKUP(B916,home!$B$2:$E$405,3,FALSE)</f>
        <v>1.59</v>
      </c>
      <c r="G916" s="14">
        <f>VLOOKUP(C916,away!$B$2:$E$405,4,FALSE)</f>
        <v>1.26</v>
      </c>
      <c r="H916" s="14">
        <f>VLOOKUP(A916,away!$A$2:$E$405,3,FALSE)</f>
        <v>1.021857923</v>
      </c>
      <c r="I916" s="14">
        <f>VLOOKUP(C916,away!$B$2:$E$405,3,FALSE)</f>
        <v>0.49</v>
      </c>
      <c r="J916" s="14">
        <f>VLOOKUP(B916,home!$B$2:$E$405,4,FALSE)</f>
        <v>1.1100000000000001</v>
      </c>
      <c r="K916" s="16">
        <f t="shared" si="1128"/>
        <v>2.435827869783</v>
      </c>
      <c r="L916" s="16">
        <f t="shared" si="1129"/>
        <v>0.55578852431970005</v>
      </c>
      <c r="M916" s="17">
        <f t="shared" si="1130"/>
        <v>5.0206218065795241E-2</v>
      </c>
      <c r="N916" s="17">
        <f t="shared" si="1131"/>
        <v>0.12229370520106679</v>
      </c>
      <c r="O916" s="17">
        <f t="shared" si="1132"/>
        <v>2.7904039850461394E-2</v>
      </c>
      <c r="P916" s="17">
        <f t="shared" si="1133"/>
        <v>6.7969437947289324E-2</v>
      </c>
      <c r="Q916" s="17">
        <f t="shared" si="1134"/>
        <v>0.14894320771389238</v>
      </c>
      <c r="R916" s="17">
        <f t="shared" si="1135"/>
        <v>7.7543725655230223E-3</v>
      </c>
      <c r="S916" s="17">
        <f t="shared" si="1136"/>
        <v>2.3004344246842643E-2</v>
      </c>
      <c r="T916" s="17">
        <f t="shared" si="1137"/>
        <v>8.278092562274679E-2</v>
      </c>
      <c r="U916" s="17">
        <f t="shared" si="1138"/>
        <v>1.8888316807781681E-2</v>
      </c>
      <c r="V916" s="17">
        <f t="shared" si="1139"/>
        <v>3.4603778156074567E-3</v>
      </c>
      <c r="W916" s="17">
        <f t="shared" si="1140"/>
        <v>0.12093333878812579</v>
      </c>
      <c r="X916" s="17">
        <f t="shared" si="1141"/>
        <v>6.7213361906106758E-2</v>
      </c>
      <c r="Y916" s="17">
        <f t="shared" si="1142"/>
        <v>1.8678207614180511E-2</v>
      </c>
      <c r="Z916" s="17">
        <f t="shared" si="1143"/>
        <v>1.4365970950724022E-3</v>
      </c>
      <c r="AA916" s="17">
        <f t="shared" si="1144"/>
        <v>3.4993032418266551E-3</v>
      </c>
      <c r="AB916" s="17">
        <f t="shared" si="1145"/>
        <v>4.2618501806316843E-3</v>
      </c>
      <c r="AC916" s="17">
        <f t="shared" si="1146"/>
        <v>2.9279233762424377E-4</v>
      </c>
      <c r="AD916" s="17">
        <f t="shared" si="1147"/>
        <v>7.3643199251506572E-2</v>
      </c>
      <c r="AE916" s="17">
        <f t="shared" si="1148"/>
        <v>4.093004503817646E-2</v>
      </c>
      <c r="AF916" s="17">
        <f t="shared" si="1149"/>
        <v>1.137422466605348E-2</v>
      </c>
      <c r="AG916" s="17">
        <f t="shared" si="1150"/>
        <v>2.1072211808088651E-3</v>
      </c>
      <c r="AH916" s="17">
        <f t="shared" si="1151"/>
        <v>1.9961104487806457E-4</v>
      </c>
      <c r="AI916" s="17">
        <f t="shared" si="1152"/>
        <v>4.8621814623049485E-4</v>
      </c>
      <c r="AJ916" s="17">
        <f t="shared" si="1153"/>
        <v>5.9217185569123277E-4</v>
      </c>
      <c r="AK916" s="17">
        <f t="shared" si="1154"/>
        <v>4.808095699312739E-4</v>
      </c>
      <c r="AL916" s="17">
        <f t="shared" si="1155"/>
        <v>1.5855351301317039E-5</v>
      </c>
      <c r="AM916" s="17">
        <f t="shared" si="1156"/>
        <v>3.5876431431360468E-2</v>
      </c>
      <c r="AN916" s="17">
        <f t="shared" si="1157"/>
        <v>1.9939708883092735E-2</v>
      </c>
      <c r="AO916" s="17">
        <f t="shared" si="1158"/>
        <v>5.5411306877492629E-3</v>
      </c>
      <c r="AP916" s="17">
        <f t="shared" si="1159"/>
        <v>1.0265656160022558E-3</v>
      </c>
      <c r="AQ916" s="17">
        <f t="shared" si="1160"/>
        <v>1.4263834720880942E-4</v>
      </c>
      <c r="AR916" s="17">
        <f t="shared" si="1161"/>
        <v>2.2188305614138592E-5</v>
      </c>
      <c r="AS916" s="17">
        <f t="shared" si="1162"/>
        <v>5.4046893198181383E-5</v>
      </c>
      <c r="AT916" s="17">
        <f t="shared" si="1163"/>
        <v>6.5824464363657741E-5</v>
      </c>
      <c r="AU916" s="17">
        <f t="shared" si="1164"/>
        <v>5.3445688270178475E-5</v>
      </c>
      <c r="AV916" s="17">
        <f t="shared" si="1165"/>
        <v>3.2546124252058773E-5</v>
      </c>
      <c r="AW916" s="17">
        <f t="shared" si="1166"/>
        <v>5.9625157440937007E-7</v>
      </c>
      <c r="AX916" s="17">
        <f t="shared" si="1167"/>
        <v>1.4564801924811098E-2</v>
      </c>
      <c r="AY916" s="17">
        <f t="shared" si="1168"/>
        <v>8.0949497687994847E-3</v>
      </c>
      <c r="AZ916" s="17">
        <f t="shared" si="1169"/>
        <v>2.2495400932215819E-3</v>
      </c>
      <c r="BA916" s="17">
        <f t="shared" si="1170"/>
        <v>4.1675618960320776E-4</v>
      </c>
      <c r="BB916" s="17">
        <f t="shared" si="1171"/>
        <v>5.7907076905166995E-5</v>
      </c>
      <c r="BC916" s="17">
        <f t="shared" si="1172"/>
        <v>6.4368177641580305E-6</v>
      </c>
      <c r="BD916" s="17">
        <f t="shared" si="1173"/>
        <v>2.0553342724060992E-6</v>
      </c>
      <c r="BE916" s="17">
        <f t="shared" si="1174"/>
        <v>5.0064405024469401E-6</v>
      </c>
      <c r="BF916" s="17">
        <f t="shared" si="1175"/>
        <v>6.0974136521353324E-6</v>
      </c>
      <c r="BG916" s="17">
        <f t="shared" si="1176"/>
        <v>4.9507500358221965E-6</v>
      </c>
      <c r="BH916" s="17">
        <f t="shared" si="1177"/>
        <v>3.0147937283962226E-6</v>
      </c>
      <c r="BI916" s="17">
        <f t="shared" si="1178"/>
        <v>1.4687037170549045E-6</v>
      </c>
      <c r="BJ916" s="18">
        <f t="shared" si="1179"/>
        <v>0.77681430381918248</v>
      </c>
      <c r="BK916" s="18">
        <f t="shared" si="1180"/>
        <v>0.15304397553325974</v>
      </c>
      <c r="BL916" s="18">
        <f t="shared" si="1181"/>
        <v>6.4317338174561978E-2</v>
      </c>
      <c r="BM916" s="18">
        <f t="shared" si="1182"/>
        <v>0.56244687976082364</v>
      </c>
      <c r="BN916" s="18">
        <f t="shared" si="1183"/>
        <v>0.4250709813440281</v>
      </c>
    </row>
    <row r="917" spans="1:66" x14ac:dyDescent="0.25">
      <c r="A917" t="s">
        <v>80</v>
      </c>
      <c r="B917" t="s">
        <v>98</v>
      </c>
      <c r="C917" t="s">
        <v>369</v>
      </c>
      <c r="D917" t="s">
        <v>509</v>
      </c>
      <c r="E917" s="14">
        <f>VLOOKUP(A917,home!$A$2:$E$405,3,FALSE)</f>
        <v>1.2158469949999999</v>
      </c>
      <c r="F917" s="14">
        <f>VLOOKUP(B917,home!$B$2:$E$405,3,FALSE)</f>
        <v>1.04</v>
      </c>
      <c r="G917" s="14">
        <f>VLOOKUP(C917,away!$B$2:$E$405,4,FALSE)</f>
        <v>1.37</v>
      </c>
      <c r="H917" s="14">
        <f>VLOOKUP(A917,away!$A$2:$E$405,3,FALSE)</f>
        <v>1.021857923</v>
      </c>
      <c r="I917" s="14">
        <f>VLOOKUP(C917,away!$B$2:$E$405,3,FALSE)</f>
        <v>0.66</v>
      </c>
      <c r="J917" s="14">
        <f>VLOOKUP(B917,home!$B$2:$E$405,4,FALSE)</f>
        <v>0.39</v>
      </c>
      <c r="K917" s="16">
        <f t="shared" si="1128"/>
        <v>1.7323387984760001</v>
      </c>
      <c r="L917" s="16">
        <f t="shared" si="1129"/>
        <v>0.26302622938020004</v>
      </c>
      <c r="M917" s="17">
        <f t="shared" si="1130"/>
        <v>0.13596401445474474</v>
      </c>
      <c r="N917" s="17">
        <f t="shared" si="1131"/>
        <v>0.23553573743650599</v>
      </c>
      <c r="O917" s="17">
        <f t="shared" si="1132"/>
        <v>3.576210205342651E-2</v>
      </c>
      <c r="P917" s="17">
        <f t="shared" si="1133"/>
        <v>6.1952076902208976E-2</v>
      </c>
      <c r="Q917" s="17">
        <f t="shared" si="1134"/>
        <v>0.20401384819445775</v>
      </c>
      <c r="R917" s="17">
        <f t="shared" si="1135"/>
        <v>4.7031854289113408E-3</v>
      </c>
      <c r="S917" s="17">
        <f t="shared" si="1136"/>
        <v>7.0571243572958497E-3</v>
      </c>
      <c r="T917" s="17">
        <f t="shared" si="1137"/>
        <v>5.3660993231932734E-2</v>
      </c>
      <c r="U917" s="17">
        <f t="shared" si="1138"/>
        <v>8.1475105949301036E-3</v>
      </c>
      <c r="V917" s="17">
        <f t="shared" si="1139"/>
        <v>3.5728694884203007E-4</v>
      </c>
      <c r="W917" s="17">
        <f t="shared" si="1140"/>
        <v>0.11780703488455067</v>
      </c>
      <c r="X917" s="17">
        <f t="shared" si="1141"/>
        <v>3.0986340180145042E-2</v>
      </c>
      <c r="Y917" s="17">
        <f t="shared" si="1142"/>
        <v>4.0751101099378685E-3</v>
      </c>
      <c r="Z917" s="17">
        <f t="shared" si="1143"/>
        <v>4.1235370981414969E-4</v>
      </c>
      <c r="AA917" s="17">
        <f t="shared" si="1144"/>
        <v>7.1433633020656531E-4</v>
      </c>
      <c r="AB917" s="17">
        <f t="shared" si="1145"/>
        <v>6.1873626998889836E-4</v>
      </c>
      <c r="AC917" s="17">
        <f t="shared" si="1146"/>
        <v>1.0174874496931918E-5</v>
      </c>
      <c r="AD917" s="17">
        <f t="shared" si="1147"/>
        <v>5.1020424315980653E-2</v>
      </c>
      <c r="AE917" s="17">
        <f t="shared" si="1148"/>
        <v>1.3419709829210258E-2</v>
      </c>
      <c r="AF917" s="17">
        <f t="shared" si="1149"/>
        <v>1.764867837876791E-3</v>
      </c>
      <c r="AG917" s="17">
        <f t="shared" si="1150"/>
        <v>1.5473551091703953E-4</v>
      </c>
      <c r="AH917" s="17">
        <f t="shared" si="1151"/>
        <v>2.7114960365838237E-5</v>
      </c>
      <c r="AI917" s="17">
        <f t="shared" si="1152"/>
        <v>4.6972297860880577E-5</v>
      </c>
      <c r="AJ917" s="17">
        <f t="shared" si="1153"/>
        <v>4.0685967018987327E-5</v>
      </c>
      <c r="AK917" s="17">
        <f t="shared" si="1154"/>
        <v>2.3493959740168892E-5</v>
      </c>
      <c r="AL917" s="17">
        <f t="shared" si="1155"/>
        <v>1.8544748324243209E-7</v>
      </c>
      <c r="AM917" s="17">
        <f t="shared" si="1156"/>
        <v>1.7676932111456333E-2</v>
      </c>
      <c r="AN917" s="17">
        <f t="shared" si="1157"/>
        <v>4.6494968002861355E-3</v>
      </c>
      <c r="AO917" s="17">
        <f t="shared" si="1158"/>
        <v>6.1146980594728353E-4</v>
      </c>
      <c r="AP917" s="17">
        <f t="shared" si="1159"/>
        <v>5.3610865812718873E-5</v>
      </c>
      <c r="AQ917" s="17">
        <f t="shared" si="1160"/>
        <v>3.5252659721318286E-6</v>
      </c>
      <c r="AR917" s="17">
        <f t="shared" si="1161"/>
        <v>1.4263891569640004E-6</v>
      </c>
      <c r="AS917" s="17">
        <f t="shared" si="1162"/>
        <v>2.4709892783342113E-6</v>
      </c>
      <c r="AT917" s="17">
        <f t="shared" si="1163"/>
        <v>2.1402952987382834E-6</v>
      </c>
      <c r="AU917" s="17">
        <f t="shared" si="1164"/>
        <v>1.2359055287333698E-6</v>
      </c>
      <c r="AV917" s="17">
        <f t="shared" si="1165"/>
        <v>5.3525177466895259E-7</v>
      </c>
      <c r="AW917" s="17">
        <f t="shared" si="1166"/>
        <v>2.3472012856632861E-9</v>
      </c>
      <c r="AX917" s="17">
        <f t="shared" si="1167"/>
        <v>5.1037392224503493E-3</v>
      </c>
      <c r="AY917" s="17">
        <f t="shared" si="1168"/>
        <v>1.3424172834209491E-3</v>
      </c>
      <c r="AZ917" s="17">
        <f t="shared" si="1169"/>
        <v>1.7654547815651174E-4</v>
      </c>
      <c r="BA917" s="17">
        <f t="shared" si="1170"/>
        <v>1.5478697144543919E-5</v>
      </c>
      <c r="BB917" s="17">
        <f t="shared" si="1171"/>
        <v>1.0178258364118638E-6</v>
      </c>
      <c r="BC917" s="17">
        <f t="shared" si="1172"/>
        <v>5.3542978383432179E-8</v>
      </c>
      <c r="BD917" s="17">
        <f t="shared" si="1173"/>
        <v>6.2529626930840516E-8</v>
      </c>
      <c r="BE917" s="17">
        <f t="shared" si="1174"/>
        <v>1.0832249878652481E-7</v>
      </c>
      <c r="BF917" s="17">
        <f t="shared" si="1175"/>
        <v>9.3825633697883192E-8</v>
      </c>
      <c r="BG917" s="17">
        <f t="shared" si="1176"/>
        <v>5.4179261848813429E-8</v>
      </c>
      <c r="BH917" s="17">
        <f t="shared" si="1177"/>
        <v>2.3464209343372497E-8</v>
      </c>
      <c r="BI917" s="17">
        <f t="shared" si="1178"/>
        <v>8.1295920442174521E-9</v>
      </c>
      <c r="BJ917" s="18">
        <f t="shared" si="1179"/>
        <v>0.74207308843097652</v>
      </c>
      <c r="BK917" s="18">
        <f t="shared" si="1180"/>
        <v>0.20668328026849267</v>
      </c>
      <c r="BL917" s="18">
        <f t="shared" si="1181"/>
        <v>5.0092297144309378E-2</v>
      </c>
      <c r="BM917" s="18">
        <f t="shared" si="1182"/>
        <v>0.31998764014711784</v>
      </c>
      <c r="BN917" s="18">
        <f t="shared" si="1183"/>
        <v>0.67793096447025536</v>
      </c>
    </row>
    <row r="918" spans="1:66" x14ac:dyDescent="0.25">
      <c r="A918" t="s">
        <v>80</v>
      </c>
      <c r="B918" t="s">
        <v>83</v>
      </c>
      <c r="C918" t="s">
        <v>95</v>
      </c>
      <c r="D918" t="s">
        <v>509</v>
      </c>
      <c r="E918" s="14">
        <f>VLOOKUP(A918,home!$A$2:$E$405,3,FALSE)</f>
        <v>1.2158469949999999</v>
      </c>
      <c r="F918" s="14">
        <f>VLOOKUP(B918,home!$B$2:$E$405,3,FALSE)</f>
        <v>1.23</v>
      </c>
      <c r="G918" s="14">
        <f>VLOOKUP(C918,away!$B$2:$E$405,4,FALSE)</f>
        <v>0.49</v>
      </c>
      <c r="H918" s="14">
        <f>VLOOKUP(A918,away!$A$2:$E$405,3,FALSE)</f>
        <v>1.021857923</v>
      </c>
      <c r="I918" s="14">
        <f>VLOOKUP(C918,away!$B$2:$E$405,3,FALSE)</f>
        <v>0.44</v>
      </c>
      <c r="J918" s="14">
        <f>VLOOKUP(B918,home!$B$2:$E$405,4,FALSE)</f>
        <v>1.05</v>
      </c>
      <c r="K918" s="16">
        <f t="shared" si="1128"/>
        <v>0.73279098388649988</v>
      </c>
      <c r="L918" s="16">
        <f t="shared" si="1129"/>
        <v>0.47209836042600006</v>
      </c>
      <c r="M918" s="17">
        <f t="shared" si="1130"/>
        <v>0.29972516397237492</v>
      </c>
      <c r="N918" s="17">
        <f t="shared" si="1131"/>
        <v>0.21963589780285911</v>
      </c>
      <c r="O918" s="17">
        <f t="shared" si="1132"/>
        <v>0.1414997584897722</v>
      </c>
      <c r="P918" s="17">
        <f t="shared" si="1133"/>
        <v>0.10368974724342228</v>
      </c>
      <c r="Q918" s="17">
        <f t="shared" si="1134"/>
        <v>8.0473602823875931E-2</v>
      </c>
      <c r="R918" s="17">
        <f t="shared" si="1135"/>
        <v>3.3400901991848218E-2</v>
      </c>
      <c r="S918" s="17">
        <f t="shared" si="1136"/>
        <v>8.9678520322669254E-3</v>
      </c>
      <c r="T918" s="17">
        <f t="shared" si="1137"/>
        <v>3.7991455950724951E-2</v>
      </c>
      <c r="U918" s="17">
        <f t="shared" si="1138"/>
        <v>2.4475879833303005E-2</v>
      </c>
      <c r="V918" s="17">
        <f t="shared" si="1139"/>
        <v>3.4471369193259154E-4</v>
      </c>
      <c r="W918" s="17">
        <f t="shared" si="1140"/>
        <v>1.9656776863399821E-2</v>
      </c>
      <c r="X918" s="17">
        <f t="shared" si="1141"/>
        <v>9.2799321284707855E-3</v>
      </c>
      <c r="Y918" s="17">
        <f t="shared" si="1142"/>
        <v>2.1905203713578091E-3</v>
      </c>
      <c r="Z918" s="17">
        <f t="shared" si="1143"/>
        <v>5.2561703557003547E-3</v>
      </c>
      <c r="AA918" s="17">
        <f t="shared" si="1144"/>
        <v>3.8516742464287167E-3</v>
      </c>
      <c r="AB918" s="17">
        <f t="shared" si="1145"/>
        <v>1.411236080325396E-3</v>
      </c>
      <c r="AC918" s="17">
        <f t="shared" si="1146"/>
        <v>7.4533439055712168E-6</v>
      </c>
      <c r="AD918" s="17">
        <f t="shared" si="1147"/>
        <v>3.6010772144420347E-3</v>
      </c>
      <c r="AE918" s="17">
        <f t="shared" si="1148"/>
        <v>1.7000626487055118E-3</v>
      </c>
      <c r="AF918" s="17">
        <f t="shared" si="1149"/>
        <v>4.012983945376775E-4</v>
      </c>
      <c r="AG918" s="17">
        <f t="shared" si="1150"/>
        <v>6.315077136760788E-5</v>
      </c>
      <c r="AH918" s="17">
        <f t="shared" si="1151"/>
        <v>6.2035735176147074E-4</v>
      </c>
      <c r="AI918" s="17">
        <f t="shared" si="1152"/>
        <v>4.5459227415851157E-4</v>
      </c>
      <c r="AJ918" s="17">
        <f t="shared" si="1153"/>
        <v>1.6656055992390859E-4</v>
      </c>
      <c r="AK918" s="17">
        <f t="shared" si="1154"/>
        <v>4.0684692194442429E-5</v>
      </c>
      <c r="AL918" s="17">
        <f t="shared" si="1155"/>
        <v>1.0313920065226323E-7</v>
      </c>
      <c r="AM918" s="17">
        <f t="shared" si="1156"/>
        <v>5.2776738300444712E-4</v>
      </c>
      <c r="AN918" s="17">
        <f t="shared" si="1157"/>
        <v>2.4915811620272022E-4</v>
      </c>
      <c r="AO918" s="17">
        <f t="shared" si="1158"/>
        <v>5.8813569073067506E-5</v>
      </c>
      <c r="AP918" s="17">
        <f t="shared" si="1159"/>
        <v>9.2552631767321587E-6</v>
      </c>
      <c r="AQ918" s="17">
        <f t="shared" si="1160"/>
        <v>1.0923486427615961E-6</v>
      </c>
      <c r="AR918" s="17">
        <f t="shared" si="1161"/>
        <v>5.8573937728961155E-5</v>
      </c>
      <c r="AS918" s="17">
        <f t="shared" si="1162"/>
        <v>4.2922453458512019E-5</v>
      </c>
      <c r="AT918" s="17">
        <f t="shared" si="1163"/>
        <v>1.572659345034276E-5</v>
      </c>
      <c r="AU918" s="17">
        <f t="shared" si="1164"/>
        <v>3.8414352958865521E-6</v>
      </c>
      <c r="AV918" s="17">
        <f t="shared" si="1165"/>
        <v>7.0374228750225847E-7</v>
      </c>
      <c r="AW918" s="17">
        <f t="shared" si="1166"/>
        <v>9.9113741261269008E-10</v>
      </c>
      <c r="AX918" s="17">
        <f t="shared" si="1167"/>
        <v>6.4457196642505308E-5</v>
      </c>
      <c r="AY918" s="17">
        <f t="shared" si="1168"/>
        <v>3.0430136852583029E-5</v>
      </c>
      <c r="AZ918" s="17">
        <f t="shared" si="1169"/>
        <v>7.1830088578216244E-6</v>
      </c>
      <c r="BA918" s="17">
        <f t="shared" si="1170"/>
        <v>1.1303622349010082E-6</v>
      </c>
      <c r="BB918" s="17">
        <f t="shared" si="1171"/>
        <v>1.3341053944605874E-7</v>
      </c>
      <c r="BC918" s="17">
        <f t="shared" si="1172"/>
        <v>1.2596579387206512E-8</v>
      </c>
      <c r="BD918" s="17">
        <f t="shared" si="1173"/>
        <v>4.6087766609228622E-6</v>
      </c>
      <c r="BE918" s="17">
        <f t="shared" si="1174"/>
        <v>3.3772699838708014E-6</v>
      </c>
      <c r="BF918" s="17">
        <f t="shared" si="1175"/>
        <v>1.2374164971655141E-6</v>
      </c>
      <c r="BG918" s="17">
        <f t="shared" si="1176"/>
        <v>3.0225588414510114E-7</v>
      </c>
      <c r="BH918" s="17">
        <f t="shared" si="1177"/>
        <v>5.5372596682043138E-8</v>
      </c>
      <c r="BI918" s="17">
        <f t="shared" si="1178"/>
        <v>8.1153079205969469E-9</v>
      </c>
      <c r="BJ918" s="18">
        <f t="shared" si="1179"/>
        <v>0.37594320836154771</v>
      </c>
      <c r="BK918" s="18">
        <f t="shared" si="1180"/>
        <v>0.41276546355995553</v>
      </c>
      <c r="BL918" s="18">
        <f t="shared" si="1181"/>
        <v>0.20605300288886777</v>
      </c>
      <c r="BM918" s="18">
        <f t="shared" si="1182"/>
        <v>0.1215623436962034</v>
      </c>
      <c r="BN918" s="18">
        <f t="shared" si="1183"/>
        <v>0.87842507232415257</v>
      </c>
    </row>
    <row r="919" spans="1:66" x14ac:dyDescent="0.25">
      <c r="A919" t="s">
        <v>80</v>
      </c>
      <c r="B919" t="s">
        <v>85</v>
      </c>
      <c r="C919" t="s">
        <v>89</v>
      </c>
      <c r="D919" t="s">
        <v>509</v>
      </c>
      <c r="E919" s="14">
        <f>VLOOKUP(A919,home!$A$2:$E$405,3,FALSE)</f>
        <v>1.2158469949999999</v>
      </c>
      <c r="F919" s="14">
        <f>VLOOKUP(B919,home!$B$2:$E$405,3,FALSE)</f>
        <v>1.43</v>
      </c>
      <c r="G919" s="14">
        <f>VLOOKUP(C919,away!$B$2:$E$405,4,FALSE)</f>
        <v>0.77</v>
      </c>
      <c r="H919" s="14">
        <f>VLOOKUP(A919,away!$A$2:$E$405,3,FALSE)</f>
        <v>1.021857923</v>
      </c>
      <c r="I919" s="14">
        <f>VLOOKUP(C919,away!$B$2:$E$405,3,FALSE)</f>
        <v>1.04</v>
      </c>
      <c r="J919" s="14">
        <f>VLOOKUP(B919,home!$B$2:$E$405,4,FALSE)</f>
        <v>0.91</v>
      </c>
      <c r="K919" s="16">
        <f t="shared" si="1128"/>
        <v>1.3387691261945001</v>
      </c>
      <c r="L919" s="16">
        <f t="shared" si="1129"/>
        <v>0.96708633832720015</v>
      </c>
      <c r="M919" s="17">
        <f t="shared" si="1130"/>
        <v>9.9673497031245603E-2</v>
      </c>
      <c r="N919" s="17">
        <f t="shared" si="1131"/>
        <v>0.13343980052527077</v>
      </c>
      <c r="O919" s="17">
        <f t="shared" si="1132"/>
        <v>9.639287727221435E-2</v>
      </c>
      <c r="P919" s="17">
        <f t="shared" si="1133"/>
        <v>0.12904780807709607</v>
      </c>
      <c r="Q919" s="17">
        <f t="shared" si="1134"/>
        <v>8.932254257439258E-2</v>
      </c>
      <c r="R919" s="17">
        <f t="shared" si="1135"/>
        <v>4.661011736100449E-2</v>
      </c>
      <c r="S919" s="17">
        <f t="shared" si="1136"/>
        <v>4.1769721303855104E-2</v>
      </c>
      <c r="T919" s="17">
        <f t="shared" si="1137"/>
        <v>8.638261062834475E-2</v>
      </c>
      <c r="U919" s="17">
        <f t="shared" si="1138"/>
        <v>6.2400186091215067E-2</v>
      </c>
      <c r="V919" s="17">
        <f t="shared" si="1139"/>
        <v>6.0088312103488816E-3</v>
      </c>
      <c r="W919" s="17">
        <f t="shared" si="1140"/>
        <v>3.9860754090596869E-2</v>
      </c>
      <c r="X919" s="17">
        <f t="shared" si="1141"/>
        <v>3.8548790716436285E-2</v>
      </c>
      <c r="Y919" s="17">
        <f t="shared" si="1142"/>
        <v>1.8640004430449966E-2</v>
      </c>
      <c r="Z919" s="17">
        <f t="shared" si="1143"/>
        <v>1.5025335909218299E-2</v>
      </c>
      <c r="AA919" s="17">
        <f t="shared" si="1144"/>
        <v>2.0115455825963021E-2</v>
      </c>
      <c r="AB919" s="17">
        <f t="shared" si="1145"/>
        <v>1.3464975609564294E-2</v>
      </c>
      <c r="AC919" s="17">
        <f t="shared" si="1146"/>
        <v>4.8622911298933802E-4</v>
      </c>
      <c r="AD919" s="17">
        <f t="shared" si="1147"/>
        <v>1.3341086730830549E-2</v>
      </c>
      <c r="AE919" s="17">
        <f t="shared" si="1148"/>
        <v>1.2901982715824512E-2</v>
      </c>
      <c r="AF919" s="17">
        <f t="shared" si="1149"/>
        <v>6.2386656109037764E-3</v>
      </c>
      <c r="AG919" s="17">
        <f t="shared" si="1150"/>
        <v>2.0111094272322527E-3</v>
      </c>
      <c r="AH919" s="17">
        <f t="shared" si="1151"/>
        <v>3.6326992716455286E-3</v>
      </c>
      <c r="AI919" s="17">
        <f t="shared" si="1152"/>
        <v>4.8633456296282808E-3</v>
      </c>
      <c r="AJ919" s="17">
        <f t="shared" si="1153"/>
        <v>3.255448489479648E-3</v>
      </c>
      <c r="AK919" s="17">
        <f t="shared" si="1154"/>
        <v>1.4527646432106246E-3</v>
      </c>
      <c r="AL919" s="17">
        <f t="shared" si="1155"/>
        <v>2.5180937008711533E-5</v>
      </c>
      <c r="AM919" s="17">
        <f t="shared" si="1156"/>
        <v>3.5721270050238108E-3</v>
      </c>
      <c r="AN919" s="17">
        <f t="shared" si="1157"/>
        <v>3.4545552253281847E-3</v>
      </c>
      <c r="AO919" s="17">
        <f t="shared" si="1158"/>
        <v>1.6704265817058651E-3</v>
      </c>
      <c r="AP919" s="17">
        <f t="shared" si="1159"/>
        <v>5.3848224211544896E-4</v>
      </c>
      <c r="AQ919" s="17">
        <f t="shared" si="1160"/>
        <v>1.3018970494541257E-4</v>
      </c>
      <c r="AR919" s="17">
        <f t="shared" si="1161"/>
        <v>7.0262676737191246E-4</v>
      </c>
      <c r="AS919" s="17">
        <f t="shared" si="1162"/>
        <v>9.4065502339536137E-4</v>
      </c>
      <c r="AT919" s="17">
        <f t="shared" si="1163"/>
        <v>6.2965995186073766E-4</v>
      </c>
      <c r="AU919" s="17">
        <f t="shared" si="1164"/>
        <v>2.8098976785075693E-4</v>
      </c>
      <c r="AV919" s="17">
        <f t="shared" si="1165"/>
        <v>9.40451064937883E-5</v>
      </c>
      <c r="AW919" s="17">
        <f t="shared" si="1166"/>
        <v>9.0560815035776954E-7</v>
      </c>
      <c r="AX919" s="17">
        <f t="shared" si="1167"/>
        <v>7.9704222486191726E-4</v>
      </c>
      <c r="AY919" s="17">
        <f t="shared" si="1168"/>
        <v>7.708086467338763E-4</v>
      </c>
      <c r="AZ919" s="17">
        <f t="shared" si="1169"/>
        <v>3.727192558604044E-4</v>
      </c>
      <c r="BA919" s="17">
        <f t="shared" si="1170"/>
        <v>1.2015056679135912E-4</v>
      </c>
      <c r="BB919" s="17">
        <f t="shared" si="1171"/>
        <v>2.9048992921548296E-5</v>
      </c>
      <c r="BC919" s="17">
        <f t="shared" si="1172"/>
        <v>5.6185768393185812E-6</v>
      </c>
      <c r="BD919" s="17">
        <f t="shared" si="1173"/>
        <v>1.1325012461139667E-4</v>
      </c>
      <c r="BE919" s="17">
        <f t="shared" si="1174"/>
        <v>1.5161577036741774E-4</v>
      </c>
      <c r="BF919" s="17">
        <f t="shared" si="1175"/>
        <v>1.0148925620604694E-4</v>
      </c>
      <c r="BG919" s="17">
        <f t="shared" si="1176"/>
        <v>4.5290227616366403E-5</v>
      </c>
      <c r="BH919" s="17">
        <f t="shared" si="1177"/>
        <v>1.5158289612778212E-5</v>
      </c>
      <c r="BI919" s="17">
        <f t="shared" si="1178"/>
        <v>4.0586900279004512E-6</v>
      </c>
      <c r="BJ919" s="18">
        <f t="shared" si="1179"/>
        <v>0.45214851647340948</v>
      </c>
      <c r="BK919" s="18">
        <f t="shared" si="1180"/>
        <v>0.27778207631927759</v>
      </c>
      <c r="BL919" s="18">
        <f t="shared" si="1181"/>
        <v>0.25526670916933986</v>
      </c>
      <c r="BM919" s="18">
        <f t="shared" si="1182"/>
        <v>0.40496609199143785</v>
      </c>
      <c r="BN919" s="18">
        <f t="shared" si="1183"/>
        <v>0.59448664284122388</v>
      </c>
    </row>
    <row r="920" spans="1:66" x14ac:dyDescent="0.25">
      <c r="A920" t="s">
        <v>80</v>
      </c>
      <c r="B920" t="s">
        <v>88</v>
      </c>
      <c r="C920" t="s">
        <v>410</v>
      </c>
      <c r="D920" t="s">
        <v>509</v>
      </c>
      <c r="E920" s="14">
        <f>VLOOKUP(A920,home!$A$2:$E$405,3,FALSE)</f>
        <v>1.2158469949999999</v>
      </c>
      <c r="F920" s="14">
        <f>VLOOKUP(B920,home!$B$2:$E$405,3,FALSE)</f>
        <v>0.6</v>
      </c>
      <c r="G920" s="14">
        <f>VLOOKUP(C920,away!$B$2:$E$405,4,FALSE)</f>
        <v>1.06</v>
      </c>
      <c r="H920" s="14">
        <f>VLOOKUP(A920,away!$A$2:$E$405,3,FALSE)</f>
        <v>1.021857923</v>
      </c>
      <c r="I920" s="14">
        <f>VLOOKUP(C920,away!$B$2:$E$405,3,FALSE)</f>
        <v>0.82</v>
      </c>
      <c r="J920" s="14">
        <f>VLOOKUP(B920,home!$B$2:$E$405,4,FALSE)</f>
        <v>1.04</v>
      </c>
      <c r="K920" s="16">
        <f t="shared" si="1128"/>
        <v>0.77327868881999995</v>
      </c>
      <c r="L920" s="16">
        <f t="shared" si="1129"/>
        <v>0.87144043673440008</v>
      </c>
      <c r="M920" s="17">
        <f t="shared" si="1130"/>
        <v>0.19306678270446748</v>
      </c>
      <c r="N920" s="17">
        <f t="shared" si="1131"/>
        <v>0.14929442858440645</v>
      </c>
      <c r="O920" s="17">
        <f t="shared" si="1132"/>
        <v>0.16824620143888663</v>
      </c>
      <c r="P920" s="17">
        <f t="shared" si="1133"/>
        <v>0.13010120204760783</v>
      </c>
      <c r="Q920" s="17">
        <f t="shared" si="1134"/>
        <v>5.7723099991940467E-2</v>
      </c>
      <c r="R920" s="17">
        <f t="shared" si="1135"/>
        <v>7.3308271630403599E-2</v>
      </c>
      <c r="S920" s="17">
        <f t="shared" si="1136"/>
        <v>2.1917704507644461E-2</v>
      </c>
      <c r="T920" s="17">
        <f t="shared" si="1137"/>
        <v>5.0302243466640043E-2</v>
      </c>
      <c r="U920" s="17">
        <f t="shared" si="1138"/>
        <v>5.6687724166018895E-2</v>
      </c>
      <c r="V920" s="17">
        <f t="shared" si="1139"/>
        <v>1.6410669824681084E-3</v>
      </c>
      <c r="W920" s="17">
        <f t="shared" si="1140"/>
        <v>1.4878681025464493E-2</v>
      </c>
      <c r="X920" s="17">
        <f t="shared" si="1141"/>
        <v>1.2965884290862609E-2</v>
      </c>
      <c r="Y920" s="17">
        <f t="shared" si="1142"/>
        <v>5.6494979345385037E-3</v>
      </c>
      <c r="Z920" s="17">
        <f t="shared" si="1143"/>
        <v>2.1294597415280985E-2</v>
      </c>
      <c r="AA920" s="17">
        <f t="shared" si="1144"/>
        <v>1.6466658368238241E-2</v>
      </c>
      <c r="AB920" s="17">
        <f t="shared" si="1145"/>
        <v>6.366657996119073E-3</v>
      </c>
      <c r="AC920" s="17">
        <f t="shared" si="1146"/>
        <v>6.9116235347744609E-5</v>
      </c>
      <c r="AD920" s="17">
        <f t="shared" si="1147"/>
        <v>2.8763417386855486E-3</v>
      </c>
      <c r="AE920" s="17">
        <f t="shared" si="1148"/>
        <v>2.5065605009575178E-3</v>
      </c>
      <c r="AF920" s="17">
        <f t="shared" si="1149"/>
        <v>1.0921590888278078E-3</v>
      </c>
      <c r="AG920" s="17">
        <f t="shared" si="1150"/>
        <v>3.1725053111718315E-4</v>
      </c>
      <c r="AH920" s="17">
        <f t="shared" si="1151"/>
        <v>4.6392433179139221E-3</v>
      </c>
      <c r="AI920" s="17">
        <f t="shared" si="1152"/>
        <v>3.5874279899934234E-3</v>
      </c>
      <c r="AJ920" s="17">
        <f t="shared" si="1153"/>
        <v>1.3870408061691412E-3</v>
      </c>
      <c r="AK920" s="17">
        <f t="shared" si="1154"/>
        <v>3.5752303197810311E-4</v>
      </c>
      <c r="AL920" s="17">
        <f t="shared" si="1155"/>
        <v>1.8630041219491184E-6</v>
      </c>
      <c r="AM920" s="17">
        <f t="shared" si="1156"/>
        <v>4.448427536578001E-4</v>
      </c>
      <c r="AN920" s="17">
        <f t="shared" si="1157"/>
        <v>3.8765396352568644E-4</v>
      </c>
      <c r="AO920" s="17">
        <f t="shared" si="1158"/>
        <v>1.6890866963832266E-4</v>
      </c>
      <c r="AP920" s="17">
        <f t="shared" si="1159"/>
        <v>4.9064614945948807E-5</v>
      </c>
      <c r="AQ920" s="17">
        <f t="shared" si="1160"/>
        <v>1.0689222369175699E-5</v>
      </c>
      <c r="AR920" s="17">
        <f t="shared" si="1161"/>
        <v>8.0856484461601114E-4</v>
      </c>
      <c r="AS920" s="17">
        <f t="shared" si="1162"/>
        <v>6.2524596287061611E-4</v>
      </c>
      <c r="AT920" s="17">
        <f t="shared" si="1163"/>
        <v>2.4174468917929421E-4</v>
      </c>
      <c r="AU920" s="17">
        <f t="shared" si="1164"/>
        <v>6.231200542592102E-5</v>
      </c>
      <c r="AV920" s="17">
        <f t="shared" si="1165"/>
        <v>1.2046136463375232E-5</v>
      </c>
      <c r="AW920" s="17">
        <f t="shared" si="1166"/>
        <v>3.4872659128905978E-8</v>
      </c>
      <c r="AX920" s="17">
        <f t="shared" si="1167"/>
        <v>5.7331236879930287E-5</v>
      </c>
      <c r="AY920" s="17">
        <f t="shared" si="1168"/>
        <v>4.9960758105169789E-5</v>
      </c>
      <c r="AZ920" s="17">
        <f t="shared" si="1169"/>
        <v>2.1768912431375435E-5</v>
      </c>
      <c r="BA920" s="17">
        <f t="shared" si="1170"/>
        <v>6.3234368521435744E-6</v>
      </c>
      <c r="BB920" s="17">
        <f t="shared" si="1171"/>
        <v>1.3776246430235991E-6</v>
      </c>
      <c r="BC920" s="17">
        <f t="shared" si="1172"/>
        <v>2.4010356411451149E-7</v>
      </c>
      <c r="BD920" s="17">
        <f t="shared" si="1173"/>
        <v>1.1743601688670982E-4</v>
      </c>
      <c r="BE920" s="17">
        <f t="shared" si="1174"/>
        <v>9.0810769158398342E-5</v>
      </c>
      <c r="BF920" s="17">
        <f t="shared" si="1175"/>
        <v>3.5111016252770983E-5</v>
      </c>
      <c r="BG920" s="17">
        <f t="shared" si="1176"/>
        <v>9.0502002036934838E-6</v>
      </c>
      <c r="BH920" s="17">
        <f t="shared" si="1177"/>
        <v>1.7495817367676484E-6</v>
      </c>
      <c r="BI920" s="17">
        <f t="shared" si="1178"/>
        <v>2.7058285427822116E-7</v>
      </c>
      <c r="BJ920" s="18">
        <f t="shared" si="1179"/>
        <v>0.2988043084500534</v>
      </c>
      <c r="BK920" s="18">
        <f t="shared" si="1180"/>
        <v>0.34684769623976275</v>
      </c>
      <c r="BL920" s="18">
        <f t="shared" si="1181"/>
        <v>0.33305109055136889</v>
      </c>
      <c r="BM920" s="18">
        <f t="shared" si="1182"/>
        <v>0.22820778037330747</v>
      </c>
      <c r="BN920" s="18">
        <f t="shared" si="1183"/>
        <v>0.77173998639771257</v>
      </c>
    </row>
    <row r="921" spans="1:66" x14ac:dyDescent="0.25">
      <c r="A921" t="s">
        <v>122</v>
      </c>
      <c r="B921" t="s">
        <v>143</v>
      </c>
      <c r="C921" t="s">
        <v>139</v>
      </c>
      <c r="D921" t="s">
        <v>509</v>
      </c>
      <c r="E921" s="14">
        <f>VLOOKUP(A921,home!$A$2:$E$405,3,FALSE)</f>
        <v>1.3392857140000001</v>
      </c>
      <c r="F921" s="14">
        <f>VLOOKUP(B921,home!$B$2:$E$405,3,FALSE)</f>
        <v>0.8</v>
      </c>
      <c r="G921" s="14">
        <f>VLOOKUP(C921,away!$B$2:$E$405,4,FALSE)</f>
        <v>0.91</v>
      </c>
      <c r="H921" s="14">
        <f>VLOOKUP(A921,away!$A$2:$E$405,3,FALSE)</f>
        <v>1.1726190480000001</v>
      </c>
      <c r="I921" s="14">
        <f>VLOOKUP(C921,away!$B$2:$E$405,3,FALSE)</f>
        <v>1.07</v>
      </c>
      <c r="J921" s="14">
        <f>VLOOKUP(B921,home!$B$2:$E$405,4,FALSE)</f>
        <v>1.02</v>
      </c>
      <c r="K921" s="16">
        <f t="shared" si="1128"/>
        <v>0.97499999979200003</v>
      </c>
      <c r="L921" s="16">
        <f t="shared" si="1129"/>
        <v>1.2797964289872004</v>
      </c>
      <c r="M921" s="17">
        <f t="shared" si="1130"/>
        <v>0.10489489514480728</v>
      </c>
      <c r="N921" s="17">
        <f t="shared" si="1131"/>
        <v>0.10227252274436895</v>
      </c>
      <c r="O921" s="17">
        <f t="shared" si="1132"/>
        <v>0.13424411222531116</v>
      </c>
      <c r="P921" s="17">
        <f t="shared" si="1133"/>
        <v>0.1308880093917556</v>
      </c>
      <c r="Q921" s="17">
        <f t="shared" si="1134"/>
        <v>4.9857854827243524E-2</v>
      </c>
      <c r="R921" s="17">
        <f t="shared" si="1135"/>
        <v>8.5902567719255099E-2</v>
      </c>
      <c r="S921" s="17">
        <f t="shared" si="1136"/>
        <v>4.0830564201637401E-2</v>
      </c>
      <c r="T921" s="17">
        <f t="shared" si="1137"/>
        <v>6.3807904564868512E-2</v>
      </c>
      <c r="U921" s="17">
        <f t="shared" si="1138"/>
        <v>8.3755003508405979E-2</v>
      </c>
      <c r="V921" s="17">
        <f t="shared" si="1139"/>
        <v>5.660937776827718E-3</v>
      </c>
      <c r="W921" s="17">
        <f t="shared" si="1140"/>
        <v>1.6203802815397336E-2</v>
      </c>
      <c r="X921" s="17">
        <f t="shared" si="1141"/>
        <v>2.0737568979158252E-2</v>
      </c>
      <c r="Y921" s="17">
        <f t="shared" si="1142"/>
        <v>1.3269933362701236E-2</v>
      </c>
      <c r="Z921" s="17">
        <f t="shared" si="1143"/>
        <v>3.6645933135977943E-2</v>
      </c>
      <c r="AA921" s="17">
        <f t="shared" si="1144"/>
        <v>3.5729784799956137E-2</v>
      </c>
      <c r="AB921" s="17">
        <f t="shared" si="1145"/>
        <v>1.7418270086262719E-2</v>
      </c>
      <c r="AC921" s="17">
        <f t="shared" si="1146"/>
        <v>4.4148292195052204E-4</v>
      </c>
      <c r="AD921" s="17">
        <f t="shared" si="1147"/>
        <v>3.9496769354105026E-3</v>
      </c>
      <c r="AE921" s="17">
        <f t="shared" si="1148"/>
        <v>5.0547824375914699E-3</v>
      </c>
      <c r="AF921" s="17">
        <f t="shared" si="1149"/>
        <v>3.2345462564683895E-3</v>
      </c>
      <c r="AG921" s="17">
        <f t="shared" si="1150"/>
        <v>1.3798535828073873E-3</v>
      </c>
      <c r="AH921" s="17">
        <f t="shared" si="1151"/>
        <v>1.1724833591082069E-2</v>
      </c>
      <c r="AI921" s="17">
        <f t="shared" si="1152"/>
        <v>1.1431712748866252E-2</v>
      </c>
      <c r="AJ921" s="17">
        <f t="shared" si="1153"/>
        <v>5.5729599638833999E-3</v>
      </c>
      <c r="AK921" s="17">
        <f t="shared" si="1154"/>
        <v>1.8112119878757134E-3</v>
      </c>
      <c r="AL921" s="17">
        <f t="shared" si="1155"/>
        <v>2.2035322407172552E-5</v>
      </c>
      <c r="AM921" s="17">
        <f t="shared" si="1156"/>
        <v>7.7018700224074164E-4</v>
      </c>
      <c r="AN921" s="17">
        <f t="shared" si="1157"/>
        <v>9.8568257512005801E-4</v>
      </c>
      <c r="AO921" s="17">
        <f t="shared" si="1158"/>
        <v>6.3073651987677912E-4</v>
      </c>
      <c r="AP921" s="17">
        <f t="shared" si="1159"/>
        <v>2.6907144859003872E-4</v>
      </c>
      <c r="AQ921" s="17">
        <f t="shared" si="1160"/>
        <v>8.6089169761986148E-5</v>
      </c>
      <c r="AR921" s="17">
        <f t="shared" si="1161"/>
        <v>3.0010800320672015E-3</v>
      </c>
      <c r="AS921" s="17">
        <f t="shared" si="1162"/>
        <v>2.9260530306412969E-3</v>
      </c>
      <c r="AT921" s="17">
        <f t="shared" si="1163"/>
        <v>1.4264508521333228E-3</v>
      </c>
      <c r="AU921" s="17">
        <f t="shared" si="1164"/>
        <v>4.6359652684442934E-4</v>
      </c>
      <c r="AV921" s="17">
        <f t="shared" si="1165"/>
        <v>1.1300165339422262E-4</v>
      </c>
      <c r="AW921" s="17">
        <f t="shared" si="1166"/>
        <v>7.637696874780071E-7</v>
      </c>
      <c r="AX921" s="17">
        <f t="shared" si="1167"/>
        <v>1.2515538783742066E-4</v>
      </c>
      <c r="AY921" s="17">
        <f t="shared" si="1168"/>
        <v>1.6017341842283905E-4</v>
      </c>
      <c r="AZ921" s="17">
        <f t="shared" si="1169"/>
        <v>1.0249468445811102E-4</v>
      </c>
      <c r="BA921" s="17">
        <f t="shared" si="1170"/>
        <v>4.3724110386553458E-5</v>
      </c>
      <c r="BB921" s="17">
        <f t="shared" si="1171"/>
        <v>1.3989490083338316E-5</v>
      </c>
      <c r="BC921" s="17">
        <f t="shared" si="1172"/>
        <v>3.5807398904016464E-6</v>
      </c>
      <c r="BD921" s="17">
        <f t="shared" si="1173"/>
        <v>6.4012858469073236E-4</v>
      </c>
      <c r="BE921" s="17">
        <f t="shared" si="1174"/>
        <v>6.2412536994031721E-4</v>
      </c>
      <c r="BF921" s="17">
        <f t="shared" si="1175"/>
        <v>3.0426111778099563E-4</v>
      </c>
      <c r="BG921" s="17">
        <f t="shared" si="1176"/>
        <v>9.8884863257728156E-5</v>
      </c>
      <c r="BH921" s="17">
        <f t="shared" si="1177"/>
        <v>2.4103185413929222E-5</v>
      </c>
      <c r="BI921" s="17">
        <f t="shared" si="1178"/>
        <v>4.7001211547135079E-6</v>
      </c>
      <c r="BJ921" s="18">
        <f t="shared" si="1179"/>
        <v>0.28295933105268378</v>
      </c>
      <c r="BK921" s="18">
        <f t="shared" si="1180"/>
        <v>0.28289809817780853</v>
      </c>
      <c r="BL921" s="18">
        <f t="shared" si="1181"/>
        <v>0.39721684196821744</v>
      </c>
      <c r="BM921" s="18">
        <f t="shared" si="1182"/>
        <v>0.39150083263321073</v>
      </c>
      <c r="BN921" s="18">
        <f t="shared" si="1183"/>
        <v>0.6080599620527416</v>
      </c>
    </row>
    <row r="922" spans="1:66" x14ac:dyDescent="0.25">
      <c r="A922" t="s">
        <v>122</v>
      </c>
      <c r="B922" t="s">
        <v>131</v>
      </c>
      <c r="C922" t="s">
        <v>134</v>
      </c>
      <c r="D922" t="s">
        <v>509</v>
      </c>
      <c r="E922" s="14">
        <f>VLOOKUP(A922,home!$A$2:$E$405,3,FALSE)</f>
        <v>1.3392857140000001</v>
      </c>
      <c r="F922" s="14">
        <f>VLOOKUP(B922,home!$B$2:$E$405,3,FALSE)</f>
        <v>1.03</v>
      </c>
      <c r="G922" s="14">
        <f>VLOOKUP(C922,away!$B$2:$E$405,4,FALSE)</f>
        <v>1.17</v>
      </c>
      <c r="H922" s="14">
        <f>VLOOKUP(A922,away!$A$2:$E$405,3,FALSE)</f>
        <v>1.1726190480000001</v>
      </c>
      <c r="I922" s="14">
        <f>VLOOKUP(C922,away!$B$2:$E$405,3,FALSE)</f>
        <v>0.27</v>
      </c>
      <c r="J922" s="14">
        <f>VLOOKUP(B922,home!$B$2:$E$405,4,FALSE)</f>
        <v>0.85</v>
      </c>
      <c r="K922" s="16">
        <f t="shared" si="1128"/>
        <v>1.6139732139414</v>
      </c>
      <c r="L922" s="16">
        <f t="shared" si="1129"/>
        <v>0.26911607151600003</v>
      </c>
      <c r="M922" s="17">
        <f t="shared" si="1130"/>
        <v>0.1521194387489222</v>
      </c>
      <c r="N922" s="17">
        <f t="shared" si="1131"/>
        <v>0.2455166994605599</v>
      </c>
      <c r="O922" s="17">
        <f t="shared" si="1132"/>
        <v>4.0937785757328732E-2</v>
      </c>
      <c r="P922" s="17">
        <f t="shared" si="1133"/>
        <v>6.6072489650400315E-2</v>
      </c>
      <c r="Q922" s="17">
        <f t="shared" si="1134"/>
        <v>0.19812868825232235</v>
      </c>
      <c r="R922" s="17">
        <f t="shared" si="1135"/>
        <v>5.5085080397879824E-3</v>
      </c>
      <c r="S922" s="17">
        <f t="shared" si="1136"/>
        <v>7.1745825591162139E-3</v>
      </c>
      <c r="T922" s="17">
        <f t="shared" si="1137"/>
        <v>5.3319614237083257E-2</v>
      </c>
      <c r="U922" s="17">
        <f t="shared" si="1138"/>
        <v>8.8905844249986508E-3</v>
      </c>
      <c r="V922" s="17">
        <f t="shared" si="1139"/>
        <v>3.4625024168276575E-4</v>
      </c>
      <c r="W922" s="17">
        <f t="shared" si="1140"/>
        <v>0.10659146525086481</v>
      </c>
      <c r="X922" s="17">
        <f t="shared" si="1141"/>
        <v>2.8685476385446967E-2</v>
      </c>
      <c r="Y922" s="17">
        <f t="shared" si="1142"/>
        <v>3.8598613572082374E-3</v>
      </c>
      <c r="Z922" s="17">
        <f t="shared" si="1143"/>
        <v>4.9414268119401476E-4</v>
      </c>
      <c r="AA922" s="17">
        <f t="shared" si="1144"/>
        <v>7.9753305131232462E-4</v>
      </c>
      <c r="AB922" s="17">
        <f t="shared" si="1145"/>
        <v>6.4359849102552211E-4</v>
      </c>
      <c r="AC922" s="17">
        <f t="shared" si="1146"/>
        <v>9.3995282991878819E-6</v>
      </c>
      <c r="AD922" s="17">
        <f t="shared" si="1147"/>
        <v>4.3008942437415335E-2</v>
      </c>
      <c r="AE922" s="17">
        <f t="shared" si="1148"/>
        <v>1.1574397628814993E-2</v>
      </c>
      <c r="AF922" s="17">
        <f t="shared" si="1149"/>
        <v>1.5574282100153983E-3</v>
      </c>
      <c r="AG922" s="17">
        <f t="shared" si="1150"/>
        <v>1.3970965384918E-4</v>
      </c>
      <c r="AH922" s="17">
        <f t="shared" si="1151"/>
        <v>3.3245434282829117E-5</v>
      </c>
      <c r="AI922" s="17">
        <f t="shared" si="1152"/>
        <v>5.365724041833531E-5</v>
      </c>
      <c r="AJ922" s="17">
        <f t="shared" si="1153"/>
        <v>4.3300674384603522E-5</v>
      </c>
      <c r="AK922" s="17">
        <f t="shared" si="1154"/>
        <v>2.3295376200782867E-5</v>
      </c>
      <c r="AL922" s="17">
        <f t="shared" si="1155"/>
        <v>1.6330594994944698E-7</v>
      </c>
      <c r="AM922" s="17">
        <f t="shared" si="1156"/>
        <v>1.3883056210787181E-2</v>
      </c>
      <c r="AN922" s="17">
        <f t="shared" si="1157"/>
        <v>3.7361535480828515E-3</v>
      </c>
      <c r="AO922" s="17">
        <f t="shared" si="1158"/>
        <v>5.0272948272031082E-4</v>
      </c>
      <c r="AP922" s="17">
        <f t="shared" si="1159"/>
        <v>4.509752780832031E-5</v>
      </c>
      <c r="AQ922" s="17">
        <f t="shared" si="1160"/>
        <v>3.0341173797146814E-6</v>
      </c>
      <c r="AR922" s="17">
        <f t="shared" si="1161"/>
        <v>1.789376134007664E-6</v>
      </c>
      <c r="AS922" s="17">
        <f t="shared" si="1162"/>
        <v>2.8880051499543864E-6</v>
      </c>
      <c r="AT922" s="17">
        <f t="shared" si="1163"/>
        <v>2.3305814768755982E-6</v>
      </c>
      <c r="AU922" s="17">
        <f t="shared" si="1164"/>
        <v>1.2538320255284014E-6</v>
      </c>
      <c r="AV922" s="17">
        <f t="shared" si="1165"/>
        <v>5.0591282599618246E-7</v>
      </c>
      <c r="AW922" s="17">
        <f t="shared" si="1166"/>
        <v>1.9703140974516493E-9</v>
      </c>
      <c r="AX922" s="17">
        <f t="shared" si="1167"/>
        <v>3.734480141975549E-3</v>
      </c>
      <c r="AY922" s="17">
        <f t="shared" si="1168"/>
        <v>1.0050086249629737E-3</v>
      </c>
      <c r="AZ922" s="17">
        <f t="shared" si="1169"/>
        <v>1.3523198649486624E-4</v>
      </c>
      <c r="BA922" s="17">
        <f t="shared" si="1170"/>
        <v>1.2131033649601061E-5</v>
      </c>
      <c r="BB922" s="17">
        <f t="shared" si="1171"/>
        <v>8.1616402980226035E-7</v>
      </c>
      <c r="BC922" s="17">
        <f t="shared" si="1172"/>
        <v>4.3928571482610377E-8</v>
      </c>
      <c r="BD922" s="17">
        <f t="shared" si="1173"/>
        <v>8.025831260810504E-8</v>
      </c>
      <c r="BE922" s="17">
        <f t="shared" si="1174"/>
        <v>1.2953476674561687E-7</v>
      </c>
      <c r="BF922" s="17">
        <f t="shared" si="1175"/>
        <v>1.0453282190078644E-7</v>
      </c>
      <c r="BG922" s="17">
        <f t="shared" si="1176"/>
        <v>5.6237724841858756E-8</v>
      </c>
      <c r="BH922" s="17">
        <f t="shared" si="1177"/>
        <v>2.2691545376941721E-8</v>
      </c>
      <c r="BI922" s="17">
        <f t="shared" si="1178"/>
        <v>7.3247092842639503E-9</v>
      </c>
      <c r="BJ922" s="18">
        <f t="shared" si="1179"/>
        <v>0.71544006564004314</v>
      </c>
      <c r="BK922" s="18">
        <f t="shared" si="1180"/>
        <v>0.22672733265933359</v>
      </c>
      <c r="BL922" s="18">
        <f t="shared" si="1181"/>
        <v>5.6940676777232885E-2</v>
      </c>
      <c r="BM922" s="18">
        <f t="shared" si="1182"/>
        <v>0.29031360119383331</v>
      </c>
      <c r="BN922" s="18">
        <f t="shared" si="1183"/>
        <v>0.70828360990932149</v>
      </c>
    </row>
    <row r="923" spans="1:66" x14ac:dyDescent="0.25">
      <c r="A923" t="s">
        <v>21</v>
      </c>
      <c r="B923" t="s">
        <v>151</v>
      </c>
      <c r="C923" t="s">
        <v>397</v>
      </c>
      <c r="D923" t="s">
        <v>509</v>
      </c>
      <c r="E923" s="14">
        <f>VLOOKUP(A923,home!$A$2:$E$405,3,FALSE)</f>
        <v>1.3914728679999999</v>
      </c>
      <c r="F923" s="14">
        <f>VLOOKUP(B923,home!$B$2:$E$405,3,FALSE)</f>
        <v>0.84</v>
      </c>
      <c r="G923" s="14">
        <f>VLOOKUP(C923,away!$B$2:$E$405,4,FALSE)</f>
        <v>1.44</v>
      </c>
      <c r="H923" s="14">
        <f>VLOOKUP(A923,away!$A$2:$E$405,3,FALSE)</f>
        <v>1.3410852710000001</v>
      </c>
      <c r="I923" s="14">
        <f>VLOOKUP(C923,away!$B$2:$E$405,3,FALSE)</f>
        <v>0.72</v>
      </c>
      <c r="J923" s="14">
        <f>VLOOKUP(B923,home!$B$2:$E$405,4,FALSE)</f>
        <v>1.68</v>
      </c>
      <c r="K923" s="16">
        <f t="shared" si="1128"/>
        <v>1.6831255811327999</v>
      </c>
      <c r="L923" s="16">
        <f t="shared" si="1129"/>
        <v>1.6221767438016002</v>
      </c>
      <c r="M923" s="17">
        <f t="shared" si="1130"/>
        <v>3.6688118426567266E-2</v>
      </c>
      <c r="N923" s="17">
        <f t="shared" si="1131"/>
        <v>6.1750710647385014E-2</v>
      </c>
      <c r="O923" s="17">
        <f t="shared" si="1132"/>
        <v>5.9514612485416375E-2</v>
      </c>
      <c r="P923" s="17">
        <f t="shared" si="1133"/>
        <v>0.10017056672540983</v>
      </c>
      <c r="Q923" s="17">
        <f t="shared" si="1134"/>
        <v>5.1967100371871647E-2</v>
      </c>
      <c r="R923" s="17">
        <f t="shared" si="1135"/>
        <v>4.8271610145103408E-2</v>
      </c>
      <c r="S923" s="17">
        <f t="shared" si="1136"/>
        <v>6.8374605106647279E-2</v>
      </c>
      <c r="T923" s="17">
        <f t="shared" si="1137"/>
        <v>8.4299821666053681E-2</v>
      </c>
      <c r="U923" s="17">
        <f t="shared" si="1138"/>
        <v>8.1247181877693142E-2</v>
      </c>
      <c r="V923" s="17">
        <f t="shared" si="1139"/>
        <v>2.0742782486220832E-2</v>
      </c>
      <c r="W923" s="17">
        <f t="shared" si="1140"/>
        <v>2.915571867106433E-2</v>
      </c>
      <c r="X923" s="17">
        <f t="shared" si="1141"/>
        <v>4.729572877702265E-2</v>
      </c>
      <c r="Y923" s="17">
        <f t="shared" si="1142"/>
        <v>3.8361015651617134E-2</v>
      </c>
      <c r="Z923" s="17">
        <f t="shared" si="1143"/>
        <v>2.6101694454414712E-2</v>
      </c>
      <c r="AA923" s="17">
        <f t="shared" si="1144"/>
        <v>4.3932429647137547E-2</v>
      </c>
      <c r="AB923" s="17">
        <f t="shared" si="1145"/>
        <v>3.6971898090207116E-2</v>
      </c>
      <c r="AC923" s="17">
        <f t="shared" si="1146"/>
        <v>3.5396614186986005E-3</v>
      </c>
      <c r="AD923" s="17">
        <f t="shared" si="1147"/>
        <v>1.2268183982894892E-2</v>
      </c>
      <c r="AE923" s="17">
        <f t="shared" si="1148"/>
        <v>1.9901162745731386E-2</v>
      </c>
      <c r="AF923" s="17">
        <f t="shared" si="1149"/>
        <v>1.6141601690368129E-2</v>
      </c>
      <c r="AG923" s="17">
        <f t="shared" si="1150"/>
        <v>8.7281769566079255E-3</v>
      </c>
      <c r="AH923" s="17">
        <f t="shared" si="1151"/>
        <v>1.0585390429441684E-2</v>
      </c>
      <c r="AI923" s="17">
        <f t="shared" si="1152"/>
        <v>1.7816541418071614E-2</v>
      </c>
      <c r="AJ923" s="17">
        <f t="shared" si="1153"/>
        <v>1.4993738314034192E-2</v>
      </c>
      <c r="AK923" s="17">
        <f t="shared" si="1154"/>
        <v>8.4121148377206412E-3</v>
      </c>
      <c r="AL923" s="17">
        <f t="shared" si="1155"/>
        <v>3.8657735041582183E-4</v>
      </c>
      <c r="AM923" s="17">
        <f t="shared" si="1156"/>
        <v>4.129778859130814E-3</v>
      </c>
      <c r="AN923" s="17">
        <f t="shared" si="1157"/>
        <v>6.6992312223255104E-3</v>
      </c>
      <c r="AO923" s="17">
        <f t="shared" si="1158"/>
        <v>5.433668545103007E-3</v>
      </c>
      <c r="AP923" s="17">
        <f t="shared" si="1159"/>
        <v>2.9381235824641246E-3</v>
      </c>
      <c r="AQ923" s="17">
        <f t="shared" si="1160"/>
        <v>1.1915389364720861E-3</v>
      </c>
      <c r="AR923" s="17">
        <f t="shared" si="1161"/>
        <v>3.4342748357400637E-3</v>
      </c>
      <c r="AS923" s="17">
        <f t="shared" si="1162"/>
        <v>5.7803158286747463E-3</v>
      </c>
      <c r="AT923" s="17">
        <f t="shared" si="1163"/>
        <v>4.864498719134653E-3</v>
      </c>
      <c r="AU923" s="17">
        <f t="shared" si="1164"/>
        <v>2.7291874111877571E-3</v>
      </c>
      <c r="AV923" s="17">
        <f t="shared" si="1165"/>
        <v>1.1483912868689287E-3</v>
      </c>
      <c r="AW923" s="17">
        <f t="shared" si="1166"/>
        <v>2.9318962359153036E-5</v>
      </c>
      <c r="AX923" s="17">
        <f t="shared" si="1167"/>
        <v>1.1584894070374178E-3</v>
      </c>
      <c r="AY923" s="17">
        <f t="shared" si="1168"/>
        <v>1.8792745740366051E-3</v>
      </c>
      <c r="AZ923" s="17">
        <f t="shared" si="1169"/>
        <v>1.5242577546099199E-3</v>
      </c>
      <c r="BA923" s="17">
        <f t="shared" si="1170"/>
        <v>8.2420516036248615E-4</v>
      </c>
      <c r="BB923" s="17">
        <f t="shared" si="1171"/>
        <v>3.3425161081532327E-4</v>
      </c>
      <c r="BC923" s="17">
        <f t="shared" si="1172"/>
        <v>1.0844303792856809E-4</v>
      </c>
      <c r="BD923" s="17">
        <f t="shared" si="1173"/>
        <v>9.2850012839343311E-4</v>
      </c>
      <c r="BE923" s="17">
        <f t="shared" si="1174"/>
        <v>1.5627823181840765E-3</v>
      </c>
      <c r="BF923" s="17">
        <f t="shared" si="1175"/>
        <v>1.3151794487388192E-3</v>
      </c>
      <c r="BG923" s="17">
        <f t="shared" si="1176"/>
        <v>7.3787072465081327E-4</v>
      </c>
      <c r="BH923" s="17">
        <f t="shared" si="1177"/>
        <v>3.1048227305719507E-4</v>
      </c>
      <c r="BI923" s="17">
        <f t="shared" si="1178"/>
        <v>1.0451613125416479E-4</v>
      </c>
      <c r="BJ923" s="18">
        <f t="shared" si="1179"/>
        <v>0.39609048385090273</v>
      </c>
      <c r="BK923" s="18">
        <f t="shared" si="1180"/>
        <v>0.23178158608799626</v>
      </c>
      <c r="BL923" s="18">
        <f t="shared" si="1181"/>
        <v>0.3446615163507103</v>
      </c>
      <c r="BM923" s="18">
        <f t="shared" si="1182"/>
        <v>0.63842260633059311</v>
      </c>
      <c r="BN923" s="18">
        <f t="shared" si="1183"/>
        <v>0.35836271880175352</v>
      </c>
    </row>
    <row r="924" spans="1:66" x14ac:dyDescent="0.25">
      <c r="A924" t="s">
        <v>175</v>
      </c>
      <c r="B924" t="s">
        <v>178</v>
      </c>
      <c r="C924" t="s">
        <v>281</v>
      </c>
      <c r="D924" t="s">
        <v>509</v>
      </c>
      <c r="E924" s="14">
        <f>VLOOKUP(A924,home!$A$2:$E$405,3,FALSE)</f>
        <v>1.1886792450000001</v>
      </c>
      <c r="F924" s="14">
        <f>VLOOKUP(B924,home!$B$2:$E$405,3,FALSE)</f>
        <v>0.42</v>
      </c>
      <c r="G924" s="14">
        <f>VLOOKUP(C924,away!$B$2:$E$405,4,FALSE)</f>
        <v>1.3</v>
      </c>
      <c r="H924" s="14">
        <f>VLOOKUP(A924,away!$A$2:$E$405,3,FALSE)</f>
        <v>1.094339623</v>
      </c>
      <c r="I924" s="14">
        <f>VLOOKUP(C924,away!$B$2:$E$405,3,FALSE)</f>
        <v>0.31</v>
      </c>
      <c r="J924" s="14">
        <f>VLOOKUP(B924,home!$B$2:$E$405,4,FALSE)</f>
        <v>1.28</v>
      </c>
      <c r="K924" s="16">
        <f t="shared" si="1128"/>
        <v>0.64901886777000006</v>
      </c>
      <c r="L924" s="16">
        <f t="shared" si="1129"/>
        <v>0.43423396240640005</v>
      </c>
      <c r="M924" s="17">
        <f t="shared" si="1130"/>
        <v>0.33849267373876174</v>
      </c>
      <c r="N924" s="17">
        <f t="shared" si="1131"/>
        <v>0.21968813185837119</v>
      </c>
      <c r="O924" s="17">
        <f t="shared" si="1132"/>
        <v>0.14698501496311933</v>
      </c>
      <c r="P924" s="17">
        <f t="shared" si="1133"/>
        <v>9.5396047990520233E-2</v>
      </c>
      <c r="Q924" s="17">
        <f t="shared" si="1134"/>
        <v>7.1290871300613262E-2</v>
      </c>
      <c r="R924" s="17">
        <f t="shared" si="1135"/>
        <v>3.1912942730899653E-2</v>
      </c>
      <c r="S924" s="17">
        <f t="shared" si="1136"/>
        <v>6.7212724810944121E-3</v>
      </c>
      <c r="T924" s="17">
        <f t="shared" si="1137"/>
        <v>3.0956917528270008E-2</v>
      </c>
      <c r="U924" s="17">
        <f t="shared" si="1138"/>
        <v>2.0712101958417346E-2</v>
      </c>
      <c r="V924" s="17">
        <f t="shared" si="1139"/>
        <v>2.1046995233367079E-4</v>
      </c>
      <c r="W924" s="17">
        <f t="shared" si="1140"/>
        <v>1.5423040191286938E-2</v>
      </c>
      <c r="X924" s="17">
        <f t="shared" si="1141"/>
        <v>6.6972078546156909E-3</v>
      </c>
      <c r="Y924" s="17">
        <f t="shared" si="1142"/>
        <v>1.4540775518845184E-3</v>
      </c>
      <c r="Z924" s="17">
        <f t="shared" si="1143"/>
        <v>4.6192278580290272E-3</v>
      </c>
      <c r="AA924" s="17">
        <f t="shared" si="1144"/>
        <v>2.9979660343896421E-3</v>
      </c>
      <c r="AB924" s="17">
        <f t="shared" si="1145"/>
        <v>9.7286826062624107E-4</v>
      </c>
      <c r="AC924" s="17">
        <f t="shared" si="1146"/>
        <v>3.7072445046626283E-6</v>
      </c>
      <c r="AD924" s="17">
        <f t="shared" si="1147"/>
        <v>2.5024610206300633E-3</v>
      </c>
      <c r="AE924" s="17">
        <f t="shared" si="1148"/>
        <v>1.0866535647557566E-3</v>
      </c>
      <c r="AF924" s="17">
        <f t="shared" si="1149"/>
        <v>2.3593094159346588E-4</v>
      </c>
      <c r="AG924" s="17">
        <f t="shared" si="1150"/>
        <v>3.414974254080122E-5</v>
      </c>
      <c r="AH924" s="17">
        <f t="shared" si="1151"/>
        <v>5.014564040124929E-4</v>
      </c>
      <c r="AI924" s="17">
        <f t="shared" si="1152"/>
        <v>3.2545466756820393E-4</v>
      </c>
      <c r="AJ924" s="17">
        <f t="shared" si="1153"/>
        <v>1.0561310992778871E-4</v>
      </c>
      <c r="AK924" s="17">
        <f t="shared" si="1154"/>
        <v>2.2848300342333996E-5</v>
      </c>
      <c r="AL924" s="17">
        <f t="shared" si="1155"/>
        <v>4.1791920725862418E-8</v>
      </c>
      <c r="AM924" s="17">
        <f t="shared" si="1156"/>
        <v>3.2482888364957657E-4</v>
      </c>
      <c r="AN924" s="17">
        <f t="shared" si="1157"/>
        <v>1.4105173325120314E-4</v>
      </c>
      <c r="AO924" s="17">
        <f t="shared" si="1158"/>
        <v>3.0624726516980254E-5</v>
      </c>
      <c r="AP924" s="17">
        <f t="shared" si="1159"/>
        <v>4.432765447693564E-6</v>
      </c>
      <c r="AQ924" s="17">
        <f t="shared" si="1160"/>
        <v>4.8121432619253888E-7</v>
      </c>
      <c r="AR924" s="17">
        <f t="shared" si="1161"/>
        <v>4.3549880257681897E-5</v>
      </c>
      <c r="AS924" s="17">
        <f t="shared" si="1162"/>
        <v>2.8264693976359782E-5</v>
      </c>
      <c r="AT924" s="17">
        <f t="shared" si="1163"/>
        <v>9.1721598412012825E-6</v>
      </c>
      <c r="AU924" s="17">
        <f t="shared" si="1164"/>
        <v>1.9843015983806404E-6</v>
      </c>
      <c r="AV924" s="17">
        <f t="shared" si="1165"/>
        <v>3.2196229417380106E-7</v>
      </c>
      <c r="AW924" s="17">
        <f t="shared" si="1166"/>
        <v>3.2716809160192593E-10</v>
      </c>
      <c r="AX924" s="17">
        <f t="shared" si="1167"/>
        <v>3.5136679047540193E-5</v>
      </c>
      <c r="AY924" s="17">
        <f t="shared" si="1168"/>
        <v>1.5257539368615316E-5</v>
      </c>
      <c r="AZ924" s="17">
        <f t="shared" si="1169"/>
        <v>3.3126708883027354E-6</v>
      </c>
      <c r="BA924" s="17">
        <f t="shared" si="1170"/>
        <v>4.7949140199200884E-7</v>
      </c>
      <c r="BB924" s="17">
        <f t="shared" si="1171"/>
        <v>5.2052862856697486E-8</v>
      </c>
      <c r="BC924" s="17">
        <f t="shared" si="1172"/>
        <v>4.5206241785721358E-9</v>
      </c>
      <c r="BD924" s="17">
        <f t="shared" si="1173"/>
        <v>3.1518061777695768E-6</v>
      </c>
      <c r="BE924" s="17">
        <f t="shared" si="1174"/>
        <v>2.0455816769265024E-6</v>
      </c>
      <c r="BF924" s="17">
        <f t="shared" si="1175"/>
        <v>6.6381055194494821E-7</v>
      </c>
      <c r="BG924" s="17">
        <f t="shared" si="1176"/>
        <v>1.4360852427902972E-7</v>
      </c>
      <c r="BH924" s="17">
        <f t="shared" si="1177"/>
        <v>2.3301160457424102E-8</v>
      </c>
      <c r="BI924" s="17">
        <f t="shared" si="1178"/>
        <v>3.0245785555608981E-9</v>
      </c>
      <c r="BJ924" s="18">
        <f t="shared" si="1179"/>
        <v>0.3499251038319468</v>
      </c>
      <c r="BK924" s="18">
        <f t="shared" si="1180"/>
        <v>0.44083947073850394</v>
      </c>
      <c r="BL924" s="18">
        <f t="shared" si="1181"/>
        <v>0.20462559055994073</v>
      </c>
      <c r="BM924" s="18">
        <f t="shared" si="1182"/>
        <v>9.6228453193934763E-2</v>
      </c>
      <c r="BN924" s="18">
        <f t="shared" si="1183"/>
        <v>0.9037656825822854</v>
      </c>
    </row>
    <row r="925" spans="1:66" x14ac:dyDescent="0.25">
      <c r="A925" t="s">
        <v>196</v>
      </c>
      <c r="B925" t="s">
        <v>301</v>
      </c>
      <c r="C925" t="s">
        <v>206</v>
      </c>
      <c r="D925" t="s">
        <v>509</v>
      </c>
      <c r="E925" s="14">
        <f>VLOOKUP(A925,home!$A$2:$E$405,3,FALSE)</f>
        <v>1.615763547</v>
      </c>
      <c r="F925" s="14">
        <f>VLOOKUP(B925,home!$B$2:$E$405,3,FALSE)</f>
        <v>0.84</v>
      </c>
      <c r="G925" s="14">
        <f>VLOOKUP(C925,away!$B$2:$E$405,4,FALSE)</f>
        <v>1.46</v>
      </c>
      <c r="H925" s="14">
        <f>VLOOKUP(A925,away!$A$2:$E$405,3,FALSE)</f>
        <v>1.492610837</v>
      </c>
      <c r="I925" s="14">
        <f>VLOOKUP(C925,away!$B$2:$E$405,3,FALSE)</f>
        <v>0.45</v>
      </c>
      <c r="J925" s="14">
        <f>VLOOKUP(B925,home!$B$2:$E$405,4,FALSE)</f>
        <v>1.64</v>
      </c>
      <c r="K925" s="16">
        <f t="shared" si="1128"/>
        <v>1.9815724140408</v>
      </c>
      <c r="L925" s="16">
        <f t="shared" si="1129"/>
        <v>1.1015467977060001</v>
      </c>
      <c r="M925" s="17">
        <f t="shared" si="1130"/>
        <v>4.581612334342549E-2</v>
      </c>
      <c r="N925" s="17">
        <f t="shared" si="1131"/>
        <v>9.0787966135622691E-2</v>
      </c>
      <c r="O925" s="17">
        <f t="shared" si="1132"/>
        <v>5.0468603952253464E-2</v>
      </c>
      <c r="P925" s="17">
        <f t="shared" si="1133"/>
        <v>0.10000719336693595</v>
      </c>
      <c r="Q925" s="17">
        <f t="shared" si="1134"/>
        <v>8.9951464610610155E-2</v>
      </c>
      <c r="R925" s="17">
        <f t="shared" si="1135"/>
        <v>2.7796764534148598E-2</v>
      </c>
      <c r="S925" s="17">
        <f t="shared" si="1136"/>
        <v>5.4573794088620266E-2</v>
      </c>
      <c r="T925" s="17">
        <f t="shared" si="1137"/>
        <v>9.9085747790782205E-2</v>
      </c>
      <c r="U925" s="17">
        <f t="shared" si="1138"/>
        <v>5.5081301800456527E-2</v>
      </c>
      <c r="V925" s="17">
        <f t="shared" si="1139"/>
        <v>1.3235932340717663E-2</v>
      </c>
      <c r="W925" s="17">
        <f t="shared" si="1140"/>
        <v>5.9415113624984139E-2</v>
      </c>
      <c r="X925" s="17">
        <f t="shared" si="1141"/>
        <v>6.5448528148939408E-2</v>
      </c>
      <c r="Y925" s="17">
        <f t="shared" si="1142"/>
        <v>3.6047308298517614E-2</v>
      </c>
      <c r="Z925" s="17">
        <f t="shared" si="1143"/>
        <v>1.0206478986393033E-2</v>
      </c>
      <c r="AA925" s="17">
        <f t="shared" si="1144"/>
        <v>2.0224877203923537E-2</v>
      </c>
      <c r="AB925" s="17">
        <f t="shared" si="1145"/>
        <v>2.0038529372328761E-2</v>
      </c>
      <c r="AC925" s="17">
        <f t="shared" si="1146"/>
        <v>1.8057077241506988E-3</v>
      </c>
      <c r="AD925" s="17">
        <f t="shared" si="1147"/>
        <v>2.9433837534092056E-2</v>
      </c>
      <c r="AE925" s="17">
        <f t="shared" si="1148"/>
        <v>3.242274947987777E-2</v>
      </c>
      <c r="AF925" s="17">
        <f t="shared" si="1149"/>
        <v>1.7857587931191625E-2</v>
      </c>
      <c r="AG925" s="17">
        <f t="shared" si="1150"/>
        <v>6.5569896001191489E-3</v>
      </c>
      <c r="AH925" s="17">
        <f t="shared" si="1151"/>
        <v>2.810728560828707E-3</v>
      </c>
      <c r="AI925" s="17">
        <f t="shared" si="1152"/>
        <v>5.5696621794947641E-3</v>
      </c>
      <c r="AJ925" s="17">
        <f t="shared" si="1153"/>
        <v>5.5183444652065934E-3</v>
      </c>
      <c r="AK925" s="17">
        <f t="shared" si="1154"/>
        <v>3.6449997211427066E-3</v>
      </c>
      <c r="AL925" s="17">
        <f t="shared" si="1155"/>
        <v>1.5765957340362549E-4</v>
      </c>
      <c r="AM925" s="17">
        <f t="shared" si="1156"/>
        <v>1.1665056099383106E-2</v>
      </c>
      <c r="AN925" s="17">
        <f t="shared" si="1157"/>
        <v>1.2849605191336303E-2</v>
      </c>
      <c r="AO925" s="17">
        <f t="shared" si="1158"/>
        <v>7.0772207251514514E-3</v>
      </c>
      <c r="AP925" s="17">
        <f t="shared" si="1159"/>
        <v>2.5986299421497049E-3</v>
      </c>
      <c r="AQ925" s="17">
        <f t="shared" si="1160"/>
        <v>7.1562812279948407E-4</v>
      </c>
      <c r="AR925" s="17">
        <f t="shared" si="1161"/>
        <v>6.1922980908033095E-4</v>
      </c>
      <c r="AS925" s="17">
        <f t="shared" si="1162"/>
        <v>1.2270487076253352E-3</v>
      </c>
      <c r="AT925" s="17">
        <f t="shared" si="1163"/>
        <v>1.21574293485739E-3</v>
      </c>
      <c r="AU925" s="17">
        <f t="shared" si="1164"/>
        <v>8.0302755409280202E-4</v>
      </c>
      <c r="AV925" s="17">
        <f t="shared" si="1165"/>
        <v>3.9781431222623811E-4</v>
      </c>
      <c r="AW925" s="17">
        <f t="shared" si="1166"/>
        <v>9.5594024626919227E-6</v>
      </c>
      <c r="AX925" s="17">
        <f t="shared" si="1167"/>
        <v>3.8525255624626558E-3</v>
      </c>
      <c r="AY925" s="17">
        <f t="shared" si="1168"/>
        <v>4.2437371964112449E-3</v>
      </c>
      <c r="AZ925" s="17">
        <f t="shared" si="1169"/>
        <v>2.3373375595063233E-3</v>
      </c>
      <c r="BA925" s="17">
        <f t="shared" si="1170"/>
        <v>8.5822890127738242E-4</v>
      </c>
      <c r="BB925" s="17">
        <f t="shared" si="1171"/>
        <v>2.363448244752099E-4</v>
      </c>
      <c r="BC925" s="17">
        <f t="shared" si="1172"/>
        <v>5.2068976911010803E-5</v>
      </c>
      <c r="BD925" s="17">
        <f t="shared" si="1173"/>
        <v>1.1368510220608926E-4</v>
      </c>
      <c r="BE925" s="17">
        <f t="shared" si="1174"/>
        <v>2.2527526241899537E-4</v>
      </c>
      <c r="BF925" s="17">
        <f t="shared" si="1175"/>
        <v>2.2319962278764176E-4</v>
      </c>
      <c r="BG925" s="17">
        <f t="shared" si="1176"/>
        <v>1.4742873844676778E-4</v>
      </c>
      <c r="BH925" s="17">
        <f t="shared" si="1177"/>
        <v>7.303518028573783E-5</v>
      </c>
      <c r="BI925" s="17">
        <f t="shared" si="1178"/>
        <v>2.8944899701742919E-5</v>
      </c>
      <c r="BJ925" s="18">
        <f t="shared" si="1179"/>
        <v>0.57349367625660053</v>
      </c>
      <c r="BK925" s="18">
        <f t="shared" si="1180"/>
        <v>0.21984014763366494</v>
      </c>
      <c r="BL925" s="18">
        <f t="shared" si="1181"/>
        <v>0.19622824391351271</v>
      </c>
      <c r="BM925" s="18">
        <f t="shared" si="1182"/>
        <v>0.59070625305322644</v>
      </c>
      <c r="BN925" s="18">
        <f t="shared" si="1183"/>
        <v>0.40482811594299634</v>
      </c>
    </row>
    <row r="926" spans="1:66" x14ac:dyDescent="0.25">
      <c r="A926" t="s">
        <v>196</v>
      </c>
      <c r="B926" t="s">
        <v>302</v>
      </c>
      <c r="C926" t="s">
        <v>307</v>
      </c>
      <c r="D926" t="s">
        <v>509</v>
      </c>
      <c r="E926" s="14">
        <f>VLOOKUP(A926,home!$A$2:$E$405,3,FALSE)</f>
        <v>1.615763547</v>
      </c>
      <c r="F926" s="14">
        <f>VLOOKUP(B926,home!$B$2:$E$405,3,FALSE)</f>
        <v>0.79</v>
      </c>
      <c r="G926" s="14">
        <f>VLOOKUP(C926,away!$B$2:$E$405,4,FALSE)</f>
        <v>0.73</v>
      </c>
      <c r="H926" s="14">
        <f>VLOOKUP(A926,away!$A$2:$E$405,3,FALSE)</f>
        <v>1.492610837</v>
      </c>
      <c r="I926" s="14">
        <f>VLOOKUP(C926,away!$B$2:$E$405,3,FALSE)</f>
        <v>1.18</v>
      </c>
      <c r="J926" s="14">
        <f>VLOOKUP(B926,home!$B$2:$E$405,4,FALSE)</f>
        <v>0.49</v>
      </c>
      <c r="K926" s="16">
        <f t="shared" si="1128"/>
        <v>0.93181083755490002</v>
      </c>
      <c r="L926" s="16">
        <f t="shared" si="1129"/>
        <v>0.8630275859533999</v>
      </c>
      <c r="M926" s="17">
        <f t="shared" si="1130"/>
        <v>0.16615429680641669</v>
      </c>
      <c r="N926" s="17">
        <f t="shared" si="1131"/>
        <v>0.1548243744705326</v>
      </c>
      <c r="O926" s="17">
        <f t="shared" si="1132"/>
        <v>0.14339574166862651</v>
      </c>
      <c r="P926" s="17">
        <f t="shared" si="1133"/>
        <v>0.13361770614604895</v>
      </c>
      <c r="Q926" s="17">
        <f t="shared" si="1134"/>
        <v>7.2133515024650222E-2</v>
      </c>
      <c r="R926" s="17">
        <f t="shared" si="1135"/>
        <v>6.1877240384136042E-2</v>
      </c>
      <c r="S926" s="17">
        <f t="shared" si="1136"/>
        <v>2.6863120212492743E-2</v>
      </c>
      <c r="T926" s="17">
        <f t="shared" si="1137"/>
        <v>6.2253213338057188E-2</v>
      </c>
      <c r="U926" s="17">
        <f t="shared" si="1138"/>
        <v>5.7657883187927694E-2</v>
      </c>
      <c r="V926" s="17">
        <f t="shared" si="1139"/>
        <v>2.4003047312775617E-3</v>
      </c>
      <c r="W926" s="17">
        <f t="shared" si="1140"/>
        <v>2.2404930350299435E-2</v>
      </c>
      <c r="X926" s="17">
        <f t="shared" si="1141"/>
        <v>1.9336072953672984E-2</v>
      </c>
      <c r="Y926" s="17">
        <f t="shared" si="1142"/>
        <v>8.3437821815136107E-3</v>
      </c>
      <c r="Z926" s="17">
        <f t="shared" si="1143"/>
        <v>1.7800588464726385E-2</v>
      </c>
      <c r="AA926" s="17">
        <f t="shared" si="1144"/>
        <v>1.6586781246286788E-2</v>
      </c>
      <c r="AB926" s="17">
        <f t="shared" si="1145"/>
        <v>7.7278712627211988E-3</v>
      </c>
      <c r="AC926" s="17">
        <f t="shared" si="1146"/>
        <v>1.2064208480058328E-4</v>
      </c>
      <c r="AD926" s="17">
        <f t="shared" si="1147"/>
        <v>5.2192892287679284E-3</v>
      </c>
      <c r="AE926" s="17">
        <f t="shared" si="1148"/>
        <v>4.5043905834961677E-3</v>
      </c>
      <c r="AF926" s="17">
        <f t="shared" si="1149"/>
        <v>1.9437066657329617E-3</v>
      </c>
      <c r="AG926" s="17">
        <f t="shared" si="1150"/>
        <v>5.5915749050968345E-4</v>
      </c>
      <c r="AH926" s="17">
        <f t="shared" si="1151"/>
        <v>3.8405997228156872E-3</v>
      </c>
      <c r="AI926" s="17">
        <f t="shared" si="1152"/>
        <v>3.5787124444300027E-3</v>
      </c>
      <c r="AJ926" s="17">
        <f t="shared" si="1153"/>
        <v>1.6673415201062321E-3</v>
      </c>
      <c r="AK926" s="17">
        <f t="shared" si="1154"/>
        <v>5.1788229944674951E-4</v>
      </c>
      <c r="AL926" s="17">
        <f t="shared" si="1155"/>
        <v>3.8807106275468958E-6</v>
      </c>
      <c r="AM926" s="17">
        <f t="shared" si="1156"/>
        <v>9.7267805353990259E-4</v>
      </c>
      <c r="AN926" s="17">
        <f t="shared" si="1157"/>
        <v>8.3944799245639398E-4</v>
      </c>
      <c r="AO926" s="17">
        <f t="shared" si="1158"/>
        <v>3.6223338723153476E-4</v>
      </c>
      <c r="AP926" s="17">
        <f t="shared" si="1159"/>
        <v>1.0420580191138487E-4</v>
      </c>
      <c r="AQ926" s="17">
        <f t="shared" si="1160"/>
        <v>2.2483120416480164E-5</v>
      </c>
      <c r="AR926" s="17">
        <f t="shared" si="1161"/>
        <v>6.6290870147898398E-4</v>
      </c>
      <c r="AS926" s="17">
        <f t="shared" si="1162"/>
        <v>6.1770551234756332E-4</v>
      </c>
      <c r="AT926" s="17">
        <f t="shared" si="1163"/>
        <v>2.8779234541143078E-4</v>
      </c>
      <c r="AU926" s="17">
        <f t="shared" si="1164"/>
        <v>8.9389342139904821E-5</v>
      </c>
      <c r="AV926" s="17">
        <f t="shared" si="1165"/>
        <v>2.0823489441966553E-5</v>
      </c>
      <c r="AW926" s="17">
        <f t="shared" si="1166"/>
        <v>8.6688441312264347E-8</v>
      </c>
      <c r="AX926" s="17">
        <f t="shared" si="1167"/>
        <v>1.5105865862338102E-4</v>
      </c>
      <c r="AY926" s="17">
        <f t="shared" si="1168"/>
        <v>1.3036778948909524E-4</v>
      </c>
      <c r="AZ926" s="17">
        <f t="shared" si="1169"/>
        <v>5.6255499324427443E-5</v>
      </c>
      <c r="BA926" s="17">
        <f t="shared" si="1170"/>
        <v>1.6183349259521248E-5</v>
      </c>
      <c r="BB926" s="17">
        <f t="shared" si="1171"/>
        <v>3.4916692110213408E-6</v>
      </c>
      <c r="BC926" s="17">
        <f t="shared" si="1172"/>
        <v>6.0268137002711208E-7</v>
      </c>
      <c r="BD926" s="17">
        <f t="shared" si="1173"/>
        <v>9.5351416057485057E-5</v>
      </c>
      <c r="BE926" s="17">
        <f t="shared" si="1174"/>
        <v>8.8849482858570906E-5</v>
      </c>
      <c r="BF926" s="17">
        <f t="shared" si="1175"/>
        <v>4.1395455519382338E-5</v>
      </c>
      <c r="BG926" s="17">
        <f t="shared" si="1176"/>
        <v>1.2857578026160758E-5</v>
      </c>
      <c r="BH926" s="17">
        <f t="shared" si="1177"/>
        <v>2.9952076373710832E-6</v>
      </c>
      <c r="BI926" s="17">
        <f t="shared" si="1178"/>
        <v>5.5819338744591663E-7</v>
      </c>
      <c r="BJ926" s="18">
        <f t="shared" si="1179"/>
        <v>0.35418144029006582</v>
      </c>
      <c r="BK926" s="18">
        <f t="shared" si="1180"/>
        <v>0.3292903184811532</v>
      </c>
      <c r="BL926" s="18">
        <f t="shared" si="1181"/>
        <v>0.29877068046080324</v>
      </c>
      <c r="BM926" s="18">
        <f t="shared" si="1182"/>
        <v>0.26790987209528999</v>
      </c>
      <c r="BN926" s="18">
        <f t="shared" si="1183"/>
        <v>0.73200287450041102</v>
      </c>
    </row>
    <row r="927" spans="1:66" x14ac:dyDescent="0.25">
      <c r="A927" t="s">
        <v>213</v>
      </c>
      <c r="B927" t="s">
        <v>223</v>
      </c>
      <c r="C927" t="s">
        <v>314</v>
      </c>
      <c r="D927" t="s">
        <v>509</v>
      </c>
      <c r="E927" s="14">
        <f>VLOOKUP(A927,home!$A$2:$E$405,3,FALSE)</f>
        <v>1.2429378529999999</v>
      </c>
      <c r="F927" s="14">
        <f>VLOOKUP(B927,home!$B$2:$E$405,3,FALSE)</f>
        <v>0.7</v>
      </c>
      <c r="G927" s="14">
        <f>VLOOKUP(C927,away!$B$2:$E$405,4,FALSE)</f>
        <v>1.03</v>
      </c>
      <c r="H927" s="14">
        <f>VLOOKUP(A927,away!$A$2:$E$405,3,FALSE)</f>
        <v>1.209039548</v>
      </c>
      <c r="I927" s="14">
        <f>VLOOKUP(C927,away!$B$2:$E$405,3,FALSE)</f>
        <v>0.75</v>
      </c>
      <c r="J927" s="14">
        <f>VLOOKUP(B927,home!$B$2:$E$405,4,FALSE)</f>
        <v>1.1599999999999999</v>
      </c>
      <c r="K927" s="16">
        <f t="shared" si="1128"/>
        <v>0.89615819201299995</v>
      </c>
      <c r="L927" s="16">
        <f t="shared" si="1129"/>
        <v>1.05186440676</v>
      </c>
      <c r="M927" s="17">
        <f t="shared" si="1130"/>
        <v>0.1425556828477047</v>
      </c>
      <c r="N927" s="17">
        <f t="shared" si="1131"/>
        <v>0.12775244300197766</v>
      </c>
      <c r="O927" s="17">
        <f t="shared" si="1132"/>
        <v>0.14994924876886762</v>
      </c>
      <c r="P927" s="17">
        <f t="shared" si="1133"/>
        <v>0.13437824767041595</v>
      </c>
      <c r="Q927" s="17">
        <f t="shared" si="1134"/>
        <v>5.7243199172948053E-2</v>
      </c>
      <c r="R927" s="17">
        <f t="shared" si="1135"/>
        <v>7.8863138800186292E-2</v>
      </c>
      <c r="S927" s="17">
        <f t="shared" si="1136"/>
        <v>3.1667473871004631E-2</v>
      </c>
      <c r="T927" s="17">
        <f t="shared" si="1137"/>
        <v>6.0212083739097533E-2</v>
      </c>
      <c r="U927" s="17">
        <f t="shared" si="1138"/>
        <v>7.0673847883645211E-2</v>
      </c>
      <c r="V927" s="17">
        <f t="shared" si="1139"/>
        <v>3.3167699510095951E-3</v>
      </c>
      <c r="W927" s="17">
        <f t="shared" si="1140"/>
        <v>1.7099653958623062E-2</v>
      </c>
      <c r="X927" s="17">
        <f t="shared" si="1141"/>
        <v>1.7986517366988336E-2</v>
      </c>
      <c r="Y927" s="17">
        <f t="shared" si="1142"/>
        <v>9.4596887099528109E-3</v>
      </c>
      <c r="Z927" s="17">
        <f t="shared" si="1143"/>
        <v>2.7651109569763171E-2</v>
      </c>
      <c r="AA927" s="17">
        <f t="shared" si="1144"/>
        <v>2.4779768359192322E-2</v>
      </c>
      <c r="AB927" s="17">
        <f t="shared" si="1145"/>
        <v>1.1103296205637365E-2</v>
      </c>
      <c r="AC927" s="17">
        <f t="shared" si="1146"/>
        <v>1.9540686007705205E-4</v>
      </c>
      <c r="AD927" s="17">
        <f t="shared" si="1147"/>
        <v>3.8309987439018949E-3</v>
      </c>
      <c r="AE927" s="17">
        <f t="shared" si="1148"/>
        <v>4.029691221052672E-3</v>
      </c>
      <c r="AF927" s="17">
        <f t="shared" si="1149"/>
        <v>2.1193443828292744E-3</v>
      </c>
      <c r="AG927" s="17">
        <f t="shared" si="1150"/>
        <v>7.430876406549512E-4</v>
      </c>
      <c r="AH927" s="17">
        <f t="shared" si="1151"/>
        <v>7.2713044909636735E-3</v>
      </c>
      <c r="AI927" s="17">
        <f t="shared" si="1152"/>
        <v>6.5162390861980123E-3</v>
      </c>
      <c r="AJ927" s="17">
        <f t="shared" si="1153"/>
        <v>2.9197905191058263E-3</v>
      </c>
      <c r="AK927" s="17">
        <f t="shared" si="1154"/>
        <v>8.7219806421952545E-4</v>
      </c>
      <c r="AL927" s="17">
        <f t="shared" si="1155"/>
        <v>7.3679087119900749E-6</v>
      </c>
      <c r="AM927" s="17">
        <f t="shared" si="1156"/>
        <v>6.866361815878394E-4</v>
      </c>
      <c r="AN927" s="17">
        <f t="shared" si="1157"/>
        <v>7.2224815980584443E-4</v>
      </c>
      <c r="AO927" s="17">
        <f t="shared" si="1158"/>
        <v>3.7985356607383807E-4</v>
      </c>
      <c r="AP927" s="17">
        <f t="shared" si="1159"/>
        <v>1.3318481531130941E-4</v>
      </c>
      <c r="AQ927" s="17">
        <f t="shared" si="1160"/>
        <v>3.502309168671766E-5</v>
      </c>
      <c r="AR927" s="17">
        <f t="shared" si="1161"/>
        <v>1.5296852769517662E-3</v>
      </c>
      <c r="AS927" s="17">
        <f t="shared" si="1162"/>
        <v>1.3708399921420001E-3</v>
      </c>
      <c r="AT927" s="17">
        <f t="shared" si="1163"/>
        <v>6.1424474444854481E-4</v>
      </c>
      <c r="AU927" s="17">
        <f t="shared" si="1164"/>
        <v>1.8348681987949837E-4</v>
      </c>
      <c r="AV927" s="17">
        <f t="shared" si="1165"/>
        <v>4.1108304190356552E-5</v>
      </c>
      <c r="AW927" s="17">
        <f t="shared" si="1166"/>
        <v>1.9292396290635345E-7</v>
      </c>
      <c r="AX927" s="17">
        <f t="shared" si="1167"/>
        <v>1.0255577317707798E-4</v>
      </c>
      <c r="AY927" s="17">
        <f t="shared" si="1168"/>
        <v>1.0787476751272027E-4</v>
      </c>
      <c r="AZ927" s="17">
        <f t="shared" si="1169"/>
        <v>5.6734814167070204E-5</v>
      </c>
      <c r="BA927" s="17">
        <f t="shared" si="1170"/>
        <v>1.9892443882161386E-5</v>
      </c>
      <c r="BB927" s="17">
        <f t="shared" si="1171"/>
        <v>5.2310384207790691E-6</v>
      </c>
      <c r="BC927" s="17">
        <f t="shared" si="1172"/>
        <v>1.100468625042309E-6</v>
      </c>
      <c r="BD927" s="17">
        <f t="shared" si="1173"/>
        <v>2.6817024939506252E-4</v>
      </c>
      <c r="BE927" s="17">
        <f t="shared" si="1174"/>
        <v>2.4032296584955453E-4</v>
      </c>
      <c r="BF927" s="17">
        <f t="shared" si="1175"/>
        <v>1.0768369728746933E-4</v>
      </c>
      <c r="BG927" s="17">
        <f t="shared" si="1176"/>
        <v>3.2167209156804573E-5</v>
      </c>
      <c r="BH927" s="17">
        <f t="shared" si="1177"/>
        <v>7.2067270000164999E-6</v>
      </c>
      <c r="BI927" s="17">
        <f t="shared" si="1178"/>
        <v>1.291673487733212E-6</v>
      </c>
      <c r="BJ927" s="18">
        <f t="shared" si="1179"/>
        <v>0.30272704305827669</v>
      </c>
      <c r="BK927" s="18">
        <f t="shared" si="1180"/>
        <v>0.31222882387643669</v>
      </c>
      <c r="BL927" s="18">
        <f t="shared" si="1181"/>
        <v>0.35734503983780475</v>
      </c>
      <c r="BM927" s="18">
        <f t="shared" si="1182"/>
        <v>0.30910237423663123</v>
      </c>
      <c r="BN927" s="18">
        <f t="shared" si="1183"/>
        <v>0.69074196026210022</v>
      </c>
    </row>
    <row r="928" spans="1:66" x14ac:dyDescent="0.25">
      <c r="A928" t="s">
        <v>340</v>
      </c>
      <c r="B928" t="s">
        <v>354</v>
      </c>
      <c r="C928" t="s">
        <v>378</v>
      </c>
      <c r="D928" t="s">
        <v>509</v>
      </c>
      <c r="E928" s="14">
        <f>VLOOKUP(A928,home!$A$2:$E$405,3,FALSE)</f>
        <v>1.3628691980000001</v>
      </c>
      <c r="F928" s="14">
        <f>VLOOKUP(B928,home!$B$2:$E$405,3,FALSE)</f>
        <v>1.77</v>
      </c>
      <c r="G928" s="14">
        <f>VLOOKUP(C928,away!$B$2:$E$405,4,FALSE)</f>
        <v>1.03</v>
      </c>
      <c r="H928" s="14">
        <f>VLOOKUP(A928,away!$A$2:$E$405,3,FALSE)</f>
        <v>1.1434599160000001</v>
      </c>
      <c r="I928" s="14">
        <f>VLOOKUP(C928,away!$B$2:$E$405,3,FALSE)</f>
        <v>0.66</v>
      </c>
      <c r="J928" s="14">
        <f>VLOOKUP(B928,home!$B$2:$E$405,4,FALSE)</f>
        <v>0.95</v>
      </c>
      <c r="K928" s="16">
        <f t="shared" si="1128"/>
        <v>2.4846468348738</v>
      </c>
      <c r="L928" s="16">
        <f t="shared" si="1129"/>
        <v>0.7169493673320001</v>
      </c>
      <c r="M928" s="17">
        <f t="shared" si="1130"/>
        <v>4.0697191159069092E-2</v>
      </c>
      <c r="N928" s="17">
        <f t="shared" si="1131"/>
        <v>0.10111814720163501</v>
      </c>
      <c r="O928" s="17">
        <f t="shared" si="1132"/>
        <v>2.9177825453684057E-2</v>
      </c>
      <c r="P928" s="17">
        <f t="shared" si="1133"/>
        <v>7.2496591661996276E-2</v>
      </c>
      <c r="Q928" s="17">
        <f t="shared" si="1134"/>
        <v>0.12562144219642274</v>
      </c>
      <c r="R928" s="17">
        <f t="shared" si="1135"/>
        <v>1.0459511749571153E-2</v>
      </c>
      <c r="S928" s="17">
        <f t="shared" si="1136"/>
        <v>3.2285740446211478E-2</v>
      </c>
      <c r="T928" s="17">
        <f t="shared" si="1137"/>
        <v>9.0064213506058713E-2</v>
      </c>
      <c r="U928" s="17">
        <f t="shared" si="1138"/>
        <v>2.5988192762897284E-2</v>
      </c>
      <c r="V928" s="17">
        <f t="shared" si="1139"/>
        <v>6.3903021723038852E-3</v>
      </c>
      <c r="W928" s="17">
        <f t="shared" si="1140"/>
        <v>0.10404163958187458</v>
      </c>
      <c r="X928" s="17">
        <f t="shared" si="1141"/>
        <v>7.4592587674408961E-2</v>
      </c>
      <c r="Y928" s="17">
        <f t="shared" si="1142"/>
        <v>2.6739554270412118E-2</v>
      </c>
      <c r="Z928" s="17">
        <f t="shared" si="1143"/>
        <v>2.4996467771522205E-3</v>
      </c>
      <c r="AA928" s="17">
        <f t="shared" si="1144"/>
        <v>6.2107394531537592E-3</v>
      </c>
      <c r="AB928" s="17">
        <f t="shared" si="1145"/>
        <v>7.7157470622521637E-3</v>
      </c>
      <c r="AC928" s="17">
        <f t="shared" si="1146"/>
        <v>7.1146667925361961E-4</v>
      </c>
      <c r="AD928" s="17">
        <f t="shared" si="1147"/>
        <v>6.4626682620546341E-2</v>
      </c>
      <c r="AE928" s="17">
        <f t="shared" si="1148"/>
        <v>4.633405921756667E-2</v>
      </c>
      <c r="AF928" s="17">
        <f t="shared" si="1149"/>
        <v>1.6609587220978921E-2</v>
      </c>
      <c r="AG928" s="17">
        <f t="shared" si="1150"/>
        <v>3.9694110165755048E-3</v>
      </c>
      <c r="AH928" s="17">
        <f t="shared" si="1151"/>
        <v>4.480300438581893E-4</v>
      </c>
      <c r="AI928" s="17">
        <f t="shared" si="1152"/>
        <v>1.1131964304006198E-3</v>
      </c>
      <c r="AJ928" s="17">
        <f t="shared" si="1153"/>
        <v>1.3829499936938562E-3</v>
      </c>
      <c r="AK928" s="17">
        <f t="shared" si="1154"/>
        <v>1.1453807748733938E-3</v>
      </c>
      <c r="AL928" s="17">
        <f t="shared" si="1155"/>
        <v>5.0695301427918956E-5</v>
      </c>
      <c r="AM928" s="17">
        <f t="shared" si="1156"/>
        <v>3.2114896484306821E-2</v>
      </c>
      <c r="AN928" s="17">
        <f t="shared" si="1157"/>
        <v>2.3024754716356448E-2</v>
      </c>
      <c r="AO928" s="17">
        <f t="shared" si="1158"/>
        <v>8.2537916634331174E-3</v>
      </c>
      <c r="AP928" s="17">
        <f t="shared" si="1159"/>
        <v>1.9725169037295041E-3</v>
      </c>
      <c r="AQ928" s="17">
        <f t="shared" si="1160"/>
        <v>3.5354868654513582E-4</v>
      </c>
      <c r="AR928" s="17">
        <f t="shared" si="1161"/>
        <v>6.4242971297971427E-5</v>
      </c>
      <c r="AS928" s="17">
        <f t="shared" si="1162"/>
        <v>1.5962109529839307E-4</v>
      </c>
      <c r="AT928" s="17">
        <f t="shared" si="1163"/>
        <v>1.9830102460612081E-4</v>
      </c>
      <c r="AU928" s="17">
        <f t="shared" si="1164"/>
        <v>1.6423600437994319E-4</v>
      </c>
      <c r="AV928" s="17">
        <f t="shared" si="1165"/>
        <v>1.0201711711373635E-4</v>
      </c>
      <c r="AW928" s="17">
        <f t="shared" si="1166"/>
        <v>2.5085245867300914E-6</v>
      </c>
      <c r="AX928" s="17">
        <f t="shared" si="1167"/>
        <v>1.329902931700544E-2</v>
      </c>
      <c r="AY928" s="17">
        <f t="shared" si="1168"/>
        <v>9.5347306549567711E-3</v>
      </c>
      <c r="AZ928" s="17">
        <f t="shared" si="1169"/>
        <v>3.4179595553761413E-3</v>
      </c>
      <c r="BA928" s="17">
        <f t="shared" si="1170"/>
        <v>8.1683464693109648E-4</v>
      </c>
      <c r="BB928" s="17">
        <f t="shared" si="1171"/>
        <v>1.4640727083302678E-4</v>
      </c>
      <c r="BC928" s="17">
        <f t="shared" si="1172"/>
        <v>2.0993320039308674E-5</v>
      </c>
      <c r="BD928" s="17">
        <f t="shared" si="1173"/>
        <v>7.6764929379347392E-6</v>
      </c>
      <c r="BE928" s="17">
        <f t="shared" si="1174"/>
        <v>1.9073373881170627E-5</v>
      </c>
      <c r="BF928" s="17">
        <f t="shared" si="1175"/>
        <v>2.3695299022107608E-5</v>
      </c>
      <c r="BG928" s="17">
        <f t="shared" si="1176"/>
        <v>1.9624816572222638E-5</v>
      </c>
      <c r="BH928" s="17">
        <f t="shared" si="1177"/>
        <v>1.2190184595287969E-5</v>
      </c>
      <c r="BI928" s="17">
        <f t="shared" si="1178"/>
        <v>6.0576607142419211E-6</v>
      </c>
      <c r="BJ928" s="18">
        <f t="shared" si="1179"/>
        <v>0.74667278772599255</v>
      </c>
      <c r="BK928" s="18">
        <f t="shared" si="1180"/>
        <v>0.16216671807521907</v>
      </c>
      <c r="BL928" s="18">
        <f t="shared" si="1181"/>
        <v>8.4418309764803565E-2</v>
      </c>
      <c r="BM928" s="18">
        <f t="shared" si="1182"/>
        <v>0.60665453079041909</v>
      </c>
      <c r="BN928" s="18">
        <f t="shared" si="1183"/>
        <v>0.37957070942237831</v>
      </c>
    </row>
  </sheetData>
  <conditionalFormatting sqref="BJ2:BL92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2021-02-23T16:45:42Z</dcterms:modified>
</cp:coreProperties>
</file>